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48695\Desktop\BAZA\SMP\2024 rok\PYTANIA\"/>
    </mc:Choice>
  </mc:AlternateContent>
  <xr:revisionPtr revIDLastSave="0" documentId="13_ncr:1_{DF70E137-C023-4C1B-AAFF-DCE6EA99DC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Arkusz1!$A$18:$L$26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14" i="1" l="1"/>
  <c r="F50" i="1"/>
  <c r="F45" i="1"/>
  <c r="F46" i="1"/>
  <c r="F47" i="1"/>
  <c r="F48" i="1"/>
  <c r="F49" i="1"/>
  <c r="F44" i="1"/>
  <c r="E50" i="1" l="1"/>
  <c r="E44" i="1"/>
  <c r="E45" i="1"/>
  <c r="E46" i="1"/>
  <c r="E47" i="1"/>
  <c r="E48" i="1"/>
  <c r="E49" i="1"/>
  <c r="G48" i="1" l="1"/>
  <c r="G49" i="1"/>
  <c r="I49" i="1" s="1"/>
  <c r="G50" i="1"/>
  <c r="I48" i="1" l="1"/>
  <c r="J48" i="1" s="1"/>
  <c r="J49" i="1"/>
  <c r="I50" i="1"/>
  <c r="J50" i="1" s="1"/>
  <c r="G23" i="1"/>
  <c r="G24" i="1"/>
  <c r="I24" i="1" s="1"/>
  <c r="G25" i="1"/>
  <c r="I25" i="1" s="1"/>
  <c r="G22" i="1"/>
  <c r="I22" i="1" s="1"/>
  <c r="G21" i="1"/>
  <c r="I21" i="1" s="1"/>
  <c r="G20" i="1"/>
  <c r="G19" i="1"/>
  <c r="G26" i="1" l="1"/>
  <c r="G38" i="1" s="1"/>
  <c r="I23" i="1"/>
  <c r="J23" i="1" s="1"/>
  <c r="J24" i="1"/>
  <c r="J25" i="1"/>
  <c r="J22" i="1"/>
  <c r="I20" i="1"/>
  <c r="J20" i="1" s="1"/>
  <c r="I19" i="1"/>
  <c r="J19" i="1" s="1"/>
  <c r="J21" i="1"/>
  <c r="I26" i="1" l="1"/>
  <c r="I38" i="1" s="1"/>
  <c r="J26" i="1" l="1"/>
  <c r="J38" i="1" s="1"/>
  <c r="G13" i="1" l="1"/>
  <c r="H13" i="1" s="1"/>
  <c r="G12" i="1"/>
  <c r="H12" i="1" s="1"/>
  <c r="G11" i="1" l="1"/>
  <c r="H11" i="1" s="1"/>
  <c r="G10" i="1"/>
  <c r="H10" i="1" s="1"/>
  <c r="G9" i="1"/>
  <c r="H9" i="1" s="1"/>
  <c r="G7" i="1" l="1"/>
  <c r="H7" i="1" l="1"/>
  <c r="G37" i="1" l="1"/>
  <c r="G46" i="1" l="1"/>
  <c r="G47" i="1"/>
  <c r="G45" i="1"/>
  <c r="I47" i="1" l="1"/>
  <c r="J47" i="1" s="1"/>
  <c r="I46" i="1"/>
  <c r="J46" i="1" s="1"/>
  <c r="G8" i="1"/>
  <c r="H8" i="1" l="1"/>
  <c r="G14" i="1" l="1"/>
  <c r="I37" i="1" s="1"/>
  <c r="H14" i="1" l="1"/>
  <c r="J37" i="1" s="1"/>
  <c r="J40" i="1" s="1"/>
  <c r="G39" i="1" l="1"/>
  <c r="G40" i="1" s="1"/>
  <c r="I32" i="1"/>
  <c r="J32" i="1" s="1"/>
  <c r="J39" i="1" s="1"/>
  <c r="I39" i="1" l="1"/>
  <c r="I40" i="1" s="1"/>
  <c r="I45" i="1"/>
  <c r="J45" i="1" s="1"/>
  <c r="G44" i="1" l="1"/>
  <c r="G51" i="1" s="1"/>
  <c r="I44" i="1" l="1"/>
  <c r="I51" i="1" s="1"/>
  <c r="J44" i="1" l="1"/>
  <c r="J51" i="1" l="1"/>
  <c r="J55" i="1" s="1"/>
  <c r="G55" i="1"/>
  <c r="I55" i="1" l="1"/>
</calcChain>
</file>

<file path=xl/sharedStrings.xml><?xml version="1.0" encoding="utf-8"?>
<sst xmlns="http://schemas.openxmlformats.org/spreadsheetml/2006/main" count="101" uniqueCount="73">
  <si>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</si>
  <si>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</si>
  <si>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</si>
  <si>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</si>
  <si>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</si>
  <si>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</si>
  <si>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</si>
  <si>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</si>
  <si>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</si>
  <si>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</si>
  <si>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</si>
  <si>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</si>
  <si>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</si>
  <si>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</si>
  <si>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</si>
  <si>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</si>
  <si>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Wartość zamówienia podstawowego zł netto </t>
  </si>
  <si>
    <t xml:space="preserve">Podatek VAT zł 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</si>
  <si>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</si>
  <si>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</si>
  <si>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</si>
  <si>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</si>
  <si>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</si>
  <si>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</si>
  <si>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</si>
  <si>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</si>
  <si>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</si>
  <si>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</si>
  <si>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</si>
  <si>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</si>
  <si>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</si>
  <si>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</si>
  <si>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</si>
  <si>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</si>
  <si>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</si>
  <si>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1. Opłata handlowa (przepisane sumy z tabeli nr 1 powyżej):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</si>
  <si>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</si>
  <si>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</si>
  <si>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</si>
  <si>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</si>
  <si>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</si>
  <si>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</si>
  <si>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2. zakup paliwa gazowego 10% od ilości (kWh) paliwa dla zamówienia podstawowego (tabela w pkt 2 powyżej):</t>
  </si>
  <si>
    <t>Stawka jednostkowa  (dla J.M z kol. 4) zł netto</t>
  </si>
  <si>
    <t>Podatek VAT zł (kol. 6 x 23%)</t>
  </si>
  <si>
    <t>Zamówienie podstawowe zł brutto (kol. 6 + 8)</t>
  </si>
  <si>
    <t>Podsumowanie  wartości dla tabeli nr 1:</t>
  </si>
  <si>
    <t>3. zakup paliwa gazowego 10% od ilości (kWh) paliwa dla zamówienia podstawowego (tabela w pkt 2 powyżej):</t>
  </si>
  <si>
    <t>4. zakup paliwa gazowego 10% od ilości (kWh) paliwa dla zamówienia podstawowego (tabela w pkt 2 powyżej):</t>
  </si>
  <si>
    <t>„Kompleksowa dostawa gazu ziemnego wysokometanowego (grupa E) dla Metropolii Poznań, na okres od 01.01.2025 r. do 31.12.2025 r.w podziale na dwie części zamówienia”</t>
  </si>
  <si>
    <t>Podatek akcyzowy</t>
  </si>
  <si>
    <t>Ilość paliwa gazowego kWh</t>
  </si>
  <si>
    <t>zw</t>
  </si>
  <si>
    <t>taryfa od W-1 do W-4</t>
  </si>
  <si>
    <t>taryfowa powyżej W-5.1</t>
  </si>
  <si>
    <t>konk. od W-1 do W-4</t>
  </si>
  <si>
    <t>konk. powyżej W-5.1</t>
  </si>
  <si>
    <t>płatnik podatku</t>
  </si>
  <si>
    <t>5. zakup paliwa gazowego 10% od ilości (kWh) paliwa dla zamówienia podstawowego (tabela w pkt 2 powyżej):</t>
  </si>
  <si>
    <t>6. zakup paliwa gazowego 10% od ilości (kWh) paliwa dla zamówienia podstawowego (tabela w pkt 2 powyżej):</t>
  </si>
  <si>
    <t>7. zakup paliwa gazowego 10% od ilości (kWh) paliwa dla zamówienia podstawowego (tabela w pkt 2 powyżej):</t>
  </si>
  <si>
    <t>Wartość zamówienia podstawowego zł netto (kol. 2 x 3 x 4)</t>
  </si>
  <si>
    <t>Załącznik nr 3.1.A  do SWZ - kalkulator</t>
  </si>
  <si>
    <t>1 część zamówienia - rozliczenie wg cen taryfowych i rynku konkurencyjnego</t>
  </si>
  <si>
    <r>
      <t xml:space="preserve">Oferta zostanie wyliczona wg cen jednostkowych za paliwo gazowe oraz opłat abonamentowych i handlowych obowiązujących na dzień złożenia oferty z uwzględnieniem terminu rozpoczęcia zamówienia!!! 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</si>
  <si>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t>1. Wyliczenie opłaty abonamentowej (taryfa) dla zamówienia podstawowego:</t>
  </si>
  <si>
    <t xml:space="preserve">W-6A.1 </t>
  </si>
  <si>
    <t xml:space="preserve">W-5.1. </t>
  </si>
  <si>
    <t>W-4</t>
  </si>
  <si>
    <t>W-3.6</t>
  </si>
  <si>
    <t xml:space="preserve">W-3.9  </t>
  </si>
  <si>
    <t xml:space="preserve">W-2.1   </t>
  </si>
  <si>
    <t xml:space="preserve">W-1.1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</si>
</sst>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"/>
    <numFmt numFmtId="166" formatCode="0.0000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3" fontId="3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 applyProtection="1">
      <alignment vertical="center"/>
      <protection locked="0"/>
    </xf>
    <xf numFmtId="4" fontId="6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6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3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/>
    </xf>
    <xf numFmtId="167" fontId="1" fillId="2" borderId="0" xfId="0" applyNumberFormat="1" applyFont="1" applyFill="1" applyAlignment="1">
      <alignment horizontal="right" vertical="center" wrapText="1"/>
    </xf>
    <xf numFmtId="167" fontId="1" fillId="2" borderId="0" xfId="0" applyNumberFormat="1" applyFont="1" applyFill="1" applyAlignment="1">
      <alignment horizontal="left" vertical="center" wrapText="1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165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right" vertical="center" wrapText="1"/>
    </xf>
    <xf numFmtId="167" fontId="6" fillId="2" borderId="0" xfId="0" applyNumberFormat="1" applyFont="1" applyFill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" fontId="6" fillId="0" borderId="9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6" workbookViewId="0">
      <selection activeCell="D19" sqref="D19:E24"/>
    </sheetView>
  </sheetViews>
  <sheetFormatPr defaultColWidth="8.88671875" defaultRowHeight="12" x14ac:dyDescent="0.3"/>
  <cols>
    <col min="1" max="1" width="31.33203125" style="1" customWidth="1"/>
    <col min="2" max="2" width="13.21875" style="1" customWidth="1"/>
    <col min="3" max="3" width="17" style="2" customWidth="1"/>
    <col min="4" max="4" width="20.6640625" style="3" customWidth="1"/>
    <col min="5" max="5" width="10.6640625" style="3" customWidth="1"/>
    <col min="6" max="6" width="13.109375" style="4" customWidth="1"/>
    <col min="7" max="7" width="12.88671875" style="4" customWidth="1"/>
    <col min="8" max="8" width="11.33203125" style="5" customWidth="1"/>
    <col min="9" max="9" width="13" style="3" customWidth="1"/>
    <col min="10" max="10" width="13.5546875" style="3" customWidth="1"/>
    <col min="11" max="11" width="9.44140625" style="3" customWidth="1"/>
    <col min="12" max="16384" width="8.88671875" style="3"/>
  </cols>
  <sheetData>
    <row r="1" spans="1:11" ht="21.6" customHeight="1" x14ac:dyDescent="0.3">
      <c r="H1" s="65" t="s">
        <v>62</v>
      </c>
      <c r="I1" s="65"/>
      <c r="J1" s="65"/>
      <c r="K1" s="65"/>
    </row>
    <row r="2" spans="1:11" ht="46.2" customHeight="1" x14ac:dyDescent="0.3">
      <c r="A2" s="68" t="s">
        <v>49</v>
      </c>
      <c r="B2" s="68"/>
      <c r="C2" s="68"/>
      <c r="D2" s="68"/>
      <c r="E2" s="68"/>
      <c r="F2" s="68"/>
      <c r="G2" s="68"/>
      <c r="H2" s="68"/>
      <c r="I2" s="68"/>
      <c r="J2" s="68"/>
      <c r="K2" s="47"/>
    </row>
    <row r="3" spans="1:11" ht="24" customHeight="1" x14ac:dyDescent="0.3">
      <c r="A3" s="67" t="s">
        <v>63</v>
      </c>
      <c r="B3" s="67"/>
      <c r="C3" s="67"/>
    </row>
    <row r="4" spans="1:11" s="41" customFormat="1" ht="13.95" customHeight="1" x14ac:dyDescent="0.3">
      <c r="A4" s="66" t="s">
        <v>65</v>
      </c>
      <c r="B4" s="66"/>
      <c r="C4" s="66"/>
      <c r="D4" s="66"/>
      <c r="E4" s="66"/>
      <c r="F4" s="66"/>
      <c r="G4" s="66"/>
      <c r="H4" s="66"/>
      <c r="I4" s="66"/>
      <c r="J4" s="66"/>
      <c r="K4" s="40"/>
    </row>
    <row r="5" spans="1:11" ht="60" x14ac:dyDescent="0.3">
      <c r="A5" s="50" t="s">
        <v>9</v>
      </c>
      <c r="B5" s="7" t="s">
        <v>8</v>
      </c>
      <c r="C5" s="7" t="s">
        <v>10</v>
      </c>
      <c r="D5" s="8" t="s">
        <v>43</v>
      </c>
      <c r="E5" s="9" t="s">
        <v>61</v>
      </c>
      <c r="F5" s="7" t="s">
        <v>1</v>
      </c>
      <c r="G5" s="7" t="s">
        <v>44</v>
      </c>
      <c r="H5" s="7" t="s">
        <v>45</v>
      </c>
      <c r="I5" s="2"/>
    </row>
    <row r="6" spans="1:11" s="11" customFormat="1" ht="19.2" customHeight="1" x14ac:dyDescent="0.3">
      <c r="A6" s="51">
        <v>1</v>
      </c>
      <c r="B6" s="10">
        <v>2</v>
      </c>
      <c r="C6" s="10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</row>
    <row r="7" spans="1:11" s="11" customFormat="1" ht="12" customHeight="1" x14ac:dyDescent="0.3">
      <c r="A7" s="44" t="s">
        <v>66</v>
      </c>
      <c r="B7" s="36">
        <v>1</v>
      </c>
      <c r="C7" s="36">
        <v>12</v>
      </c>
      <c r="D7" s="37"/>
      <c r="E7" s="15">
        <f>ROUND(B7*C7*D7,2)</f>
        <v>0</v>
      </c>
      <c r="F7" s="38">
        <v>23</v>
      </c>
      <c r="G7" s="15">
        <f t="shared" ref="G7" si="0">ROUND(E7*0.23,2)</f>
        <v>0</v>
      </c>
      <c r="H7" s="15">
        <f t="shared" ref="H7" si="1">E7+G7</f>
        <v>0</v>
      </c>
    </row>
    <row r="8" spans="1:11" s="11" customFormat="1" ht="12" customHeight="1" x14ac:dyDescent="0.3">
      <c r="A8" s="12" t="s">
        <v>67</v>
      </c>
      <c r="B8" s="13">
        <v>58</v>
      </c>
      <c r="C8" s="13">
        <v>12</v>
      </c>
      <c r="D8" s="37"/>
      <c r="E8" s="15">
        <f t="shared" ref="E8:E13" si="2">ROUND(B8*C8*D8,2)</f>
        <v>0</v>
      </c>
      <c r="F8" s="15">
        <v>23</v>
      </c>
      <c r="G8" s="15">
        <f t="shared" ref="G8:G13" si="3">ROUND(E8*0.23,2)</f>
        <v>0</v>
      </c>
      <c r="H8" s="15">
        <f t="shared" ref="H8:H13" si="4">E8+G8</f>
        <v>0</v>
      </c>
    </row>
    <row r="9" spans="1:11" s="11" customFormat="1" ht="12" customHeight="1" x14ac:dyDescent="0.3">
      <c r="A9" s="12" t="s">
        <v>68</v>
      </c>
      <c r="B9" s="39">
        <v>48</v>
      </c>
      <c r="C9" s="13">
        <v>12</v>
      </c>
      <c r="D9" s="37"/>
      <c r="E9" s="15">
        <f t="shared" si="2"/>
        <v>0</v>
      </c>
      <c r="F9" s="15">
        <v>23</v>
      </c>
      <c r="G9" s="15">
        <f t="shared" si="3"/>
        <v>0</v>
      </c>
      <c r="H9" s="15">
        <f t="shared" si="4"/>
        <v>0</v>
      </c>
    </row>
    <row r="10" spans="1:11" s="11" customFormat="1" ht="12" customHeight="1" x14ac:dyDescent="0.3">
      <c r="A10" s="12" t="s">
        <v>69</v>
      </c>
      <c r="B10" s="39">
        <v>99</v>
      </c>
      <c r="C10" s="13">
        <v>12</v>
      </c>
      <c r="D10" s="37"/>
      <c r="E10" s="15">
        <f t="shared" si="2"/>
        <v>0</v>
      </c>
      <c r="F10" s="15">
        <v>23</v>
      </c>
      <c r="G10" s="15">
        <f t="shared" si="3"/>
        <v>0</v>
      </c>
      <c r="H10" s="15">
        <f t="shared" si="4"/>
        <v>0</v>
      </c>
    </row>
    <row r="11" spans="1:11" s="11" customFormat="1" ht="12" customHeight="1" x14ac:dyDescent="0.3">
      <c r="A11" s="12" t="s">
        <v>70</v>
      </c>
      <c r="B11" s="39">
        <v>1</v>
      </c>
      <c r="C11" s="13">
        <v>12</v>
      </c>
      <c r="D11" s="37"/>
      <c r="E11" s="15">
        <f t="shared" si="2"/>
        <v>0</v>
      </c>
      <c r="F11" s="15">
        <v>23</v>
      </c>
      <c r="G11" s="15">
        <f t="shared" si="3"/>
        <v>0</v>
      </c>
      <c r="H11" s="15">
        <f t="shared" si="4"/>
        <v>0</v>
      </c>
    </row>
    <row r="12" spans="1:11" s="11" customFormat="1" ht="12" customHeight="1" x14ac:dyDescent="0.3">
      <c r="A12" s="12" t="s">
        <v>71</v>
      </c>
      <c r="B12" s="39">
        <v>19</v>
      </c>
      <c r="C12" s="13">
        <v>12</v>
      </c>
      <c r="D12" s="37"/>
      <c r="E12" s="15">
        <f t="shared" si="2"/>
        <v>0</v>
      </c>
      <c r="F12" s="15">
        <v>23</v>
      </c>
      <c r="G12" s="15">
        <f t="shared" si="3"/>
        <v>0</v>
      </c>
      <c r="H12" s="15">
        <f t="shared" si="4"/>
        <v>0</v>
      </c>
    </row>
    <row r="13" spans="1:11" s="11" customFormat="1" ht="12" customHeight="1" x14ac:dyDescent="0.3">
      <c r="A13" s="12" t="s">
        <v>72</v>
      </c>
      <c r="B13" s="39">
        <v>10</v>
      </c>
      <c r="C13" s="13">
        <v>12</v>
      </c>
      <c r="D13" s="37"/>
      <c r="E13" s="15">
        <f t="shared" si="2"/>
        <v>0</v>
      </c>
      <c r="F13" s="15">
        <v>23</v>
      </c>
      <c r="G13" s="15">
        <f t="shared" si="3"/>
        <v>0</v>
      </c>
      <c r="H13" s="15">
        <f t="shared" si="4"/>
        <v>0</v>
      </c>
    </row>
    <row r="14" spans="1:11" x14ac:dyDescent="0.3">
      <c r="A14" s="17" t="s">
        <v>46</v>
      </c>
      <c r="B14" s="17"/>
      <c r="C14" s="17"/>
      <c r="D14" s="18" t="s">
        <v>23</v>
      </c>
      <c r="E14" s="18">
        <f>SUM(E7:E13)</f>
        <v>0</v>
      </c>
      <c r="F14" s="18" t="s">
        <v>23</v>
      </c>
      <c r="G14" s="18">
        <f>SUM(G7:G13)</f>
        <v>0</v>
      </c>
      <c r="H14" s="18">
        <f>SUM(H7:H13)</f>
        <v>0</v>
      </c>
    </row>
    <row r="15" spans="1:11" x14ac:dyDescent="0.3">
      <c r="A15" s="2"/>
      <c r="B15" s="2"/>
      <c r="D15" s="2"/>
      <c r="E15" s="2"/>
      <c r="F15" s="2"/>
      <c r="G15" s="19"/>
      <c r="H15" s="2"/>
      <c r="I15" s="2"/>
      <c r="J15" s="2"/>
    </row>
    <row r="16" spans="1:11" x14ac:dyDescent="0.3">
      <c r="A16" s="20" t="s">
        <v>13</v>
      </c>
      <c r="B16" s="20"/>
      <c r="C16" s="22"/>
      <c r="D16" s="23"/>
      <c r="E16" s="23"/>
      <c r="F16" s="1"/>
      <c r="G16" s="6"/>
      <c r="H16" s="6"/>
      <c r="I16" s="6"/>
      <c r="J16" s="6"/>
      <c r="K16" s="16"/>
    </row>
    <row r="17" spans="1:12" ht="48" x14ac:dyDescent="0.3">
      <c r="A17" s="7" t="s">
        <v>11</v>
      </c>
      <c r="B17" s="7" t="s">
        <v>50</v>
      </c>
      <c r="C17" s="7" t="s">
        <v>3</v>
      </c>
      <c r="D17" s="54" t="s">
        <v>8</v>
      </c>
      <c r="E17" s="55"/>
      <c r="F17" s="7" t="s">
        <v>5</v>
      </c>
      <c r="G17" s="9" t="s">
        <v>12</v>
      </c>
      <c r="H17" s="7" t="s">
        <v>1</v>
      </c>
      <c r="I17" s="7" t="s">
        <v>6</v>
      </c>
      <c r="J17" s="7" t="s">
        <v>7</v>
      </c>
      <c r="L17" s="46"/>
    </row>
    <row r="18" spans="1:12" ht="10.199999999999999" customHeight="1" x14ac:dyDescent="0.3">
      <c r="A18" s="10">
        <v>1</v>
      </c>
      <c r="B18" s="10"/>
      <c r="C18" s="10">
        <v>2</v>
      </c>
      <c r="D18" s="56">
        <v>3</v>
      </c>
      <c r="E18" s="57"/>
      <c r="F18" s="10">
        <v>4</v>
      </c>
      <c r="G18" s="10">
        <v>5</v>
      </c>
      <c r="H18" s="10">
        <v>6</v>
      </c>
      <c r="I18" s="10">
        <v>7</v>
      </c>
      <c r="J18" s="10">
        <v>8</v>
      </c>
    </row>
    <row r="19" spans="1:12" x14ac:dyDescent="0.3">
      <c r="A19" s="3" t="s">
        <v>51</v>
      </c>
      <c r="B19" s="12" t="s">
        <v>52</v>
      </c>
      <c r="C19" s="42" t="s">
        <v>53</v>
      </c>
      <c r="D19" s="52">
        <v>8405858</v>
      </c>
      <c r="E19" s="53"/>
      <c r="F19" s="43"/>
      <c r="G19" s="15">
        <f>ROUND(D19*F19,2)</f>
        <v>0</v>
      </c>
      <c r="H19" s="15">
        <v>23</v>
      </c>
      <c r="I19" s="15">
        <f>ROUND(G19*0.23,2)</f>
        <v>0</v>
      </c>
      <c r="J19" s="15">
        <f>G19+I19</f>
        <v>0</v>
      </c>
    </row>
    <row r="20" spans="1:12" ht="14.4" customHeight="1" x14ac:dyDescent="0.3">
      <c r="A20" s="12" t="s">
        <v>51</v>
      </c>
      <c r="B20" s="12" t="s">
        <v>52</v>
      </c>
      <c r="C20" s="42" t="s">
        <v>54</v>
      </c>
      <c r="D20" s="52">
        <v>16259579</v>
      </c>
      <c r="E20" s="53"/>
      <c r="F20" s="43"/>
      <c r="G20" s="15">
        <f>ROUND(D20*F20,2)</f>
        <v>0</v>
      </c>
      <c r="H20" s="15">
        <v>23</v>
      </c>
      <c r="I20" s="15">
        <f t="shared" ref="I20:I25" si="5">ROUND(G20*0.23,2)</f>
        <v>0</v>
      </c>
      <c r="J20" s="15">
        <f t="shared" ref="J20:J25" si="6">G20+I20</f>
        <v>0</v>
      </c>
    </row>
    <row r="21" spans="1:12" x14ac:dyDescent="0.3">
      <c r="A21" s="12" t="s">
        <v>51</v>
      </c>
      <c r="B21" s="12" t="s">
        <v>52</v>
      </c>
      <c r="C21" s="42" t="s">
        <v>55</v>
      </c>
      <c r="D21" s="52">
        <v>299220</v>
      </c>
      <c r="E21" s="53"/>
      <c r="F21" s="43"/>
      <c r="G21" s="15">
        <f>ROUND(D21*F21,2)</f>
        <v>0</v>
      </c>
      <c r="H21" s="15">
        <v>23</v>
      </c>
      <c r="I21" s="15">
        <f t="shared" si="5"/>
        <v>0</v>
      </c>
      <c r="J21" s="15">
        <f t="shared" si="6"/>
        <v>0</v>
      </c>
    </row>
    <row r="22" spans="1:12" x14ac:dyDescent="0.3">
      <c r="A22" s="12" t="s">
        <v>51</v>
      </c>
      <c r="B22" s="12" t="s">
        <v>52</v>
      </c>
      <c r="C22" s="42" t="s">
        <v>56</v>
      </c>
      <c r="D22" s="52">
        <v>67344</v>
      </c>
      <c r="E22" s="53"/>
      <c r="F22" s="43"/>
      <c r="G22" s="15">
        <f>ROUND(D22*F22,2)</f>
        <v>0</v>
      </c>
      <c r="H22" s="15">
        <v>23</v>
      </c>
      <c r="I22" s="15">
        <f t="shared" si="5"/>
        <v>0</v>
      </c>
      <c r="J22" s="15">
        <f t="shared" si="6"/>
        <v>0</v>
      </c>
    </row>
    <row r="23" spans="1:12" x14ac:dyDescent="0.3">
      <c r="A23" s="12" t="s">
        <v>51</v>
      </c>
      <c r="B23" s="12" t="s">
        <v>57</v>
      </c>
      <c r="C23" s="42" t="s">
        <v>53</v>
      </c>
      <c r="D23" s="52">
        <v>2652265</v>
      </c>
      <c r="E23" s="53"/>
      <c r="F23" s="43"/>
      <c r="G23" s="15">
        <f t="shared" ref="G23:G25" si="7">ROUND(D23*F23,2)</f>
        <v>0</v>
      </c>
      <c r="H23" s="15">
        <v>23</v>
      </c>
      <c r="I23" s="15">
        <f t="shared" si="5"/>
        <v>0</v>
      </c>
      <c r="J23" s="15">
        <f t="shared" si="6"/>
        <v>0</v>
      </c>
    </row>
    <row r="24" spans="1:12" x14ac:dyDescent="0.3">
      <c r="A24" s="12" t="s">
        <v>51</v>
      </c>
      <c r="B24" s="12" t="s">
        <v>57</v>
      </c>
      <c r="C24" s="42" t="s">
        <v>54</v>
      </c>
      <c r="D24" s="52">
        <v>2741082</v>
      </c>
      <c r="E24" s="53"/>
      <c r="F24" s="43"/>
      <c r="G24" s="15">
        <f t="shared" si="7"/>
        <v>0</v>
      </c>
      <c r="H24" s="15">
        <v>23</v>
      </c>
      <c r="I24" s="15">
        <f t="shared" si="5"/>
        <v>0</v>
      </c>
      <c r="J24" s="15">
        <f t="shared" si="6"/>
        <v>0</v>
      </c>
    </row>
    <row r="25" spans="1:12" x14ac:dyDescent="0.3">
      <c r="A25" s="12" t="s">
        <v>51</v>
      </c>
      <c r="B25" s="12" t="s">
        <v>57</v>
      </c>
      <c r="C25" s="42" t="s">
        <v>55</v>
      </c>
      <c r="D25" s="52">
        <v>129320</v>
      </c>
      <c r="E25" s="53"/>
      <c r="F25" s="43"/>
      <c r="G25" s="15">
        <f t="shared" si="7"/>
        <v>0</v>
      </c>
      <c r="H25" s="15">
        <v>23</v>
      </c>
      <c r="I25" s="15">
        <f t="shared" si="5"/>
        <v>0</v>
      </c>
      <c r="J25" s="15">
        <f t="shared" si="6"/>
        <v>0</v>
      </c>
    </row>
    <row r="26" spans="1:12" x14ac:dyDescent="0.3">
      <c r="A26" s="63" t="s">
        <v>25</v>
      </c>
      <c r="B26" s="63"/>
      <c r="C26" s="63"/>
      <c r="D26" s="63"/>
      <c r="E26" s="63"/>
      <c r="F26" s="63"/>
      <c r="G26" s="18">
        <f>SUM(G19:G25)</f>
        <v>0</v>
      </c>
      <c r="H26" s="18" t="s">
        <v>23</v>
      </c>
      <c r="I26" s="18">
        <f>ROUND(G26*0.23,2)</f>
        <v>0</v>
      </c>
      <c r="J26" s="18">
        <f>G26+I26</f>
        <v>0</v>
      </c>
    </row>
    <row r="27" spans="1:12" x14ac:dyDescent="0.3">
      <c r="A27" s="20"/>
      <c r="B27" s="20"/>
      <c r="C27" s="20"/>
      <c r="D27" s="20"/>
      <c r="E27" s="20"/>
      <c r="F27" s="20"/>
      <c r="G27" s="21"/>
      <c r="H27" s="21"/>
      <c r="I27" s="21"/>
      <c r="J27" s="21"/>
    </row>
    <row r="28" spans="1:12" x14ac:dyDescent="0.3">
      <c r="A28" s="16"/>
      <c r="B28" s="16"/>
      <c r="C28" s="16"/>
      <c r="D28" s="16"/>
      <c r="E28" s="16"/>
      <c r="F28" s="16"/>
      <c r="G28" s="21"/>
      <c r="H28" s="21"/>
      <c r="I28" s="21"/>
      <c r="J28" s="21"/>
      <c r="K28" s="16"/>
    </row>
    <row r="29" spans="1:12" x14ac:dyDescent="0.3">
      <c r="A29" s="70" t="s">
        <v>26</v>
      </c>
      <c r="B29" s="70"/>
      <c r="C29" s="70"/>
      <c r="D29" s="70"/>
      <c r="E29" s="70"/>
      <c r="F29" s="70"/>
      <c r="G29" s="70"/>
      <c r="H29" s="70"/>
      <c r="I29" s="70"/>
      <c r="J29" s="70"/>
    </row>
    <row r="30" spans="1:12" ht="60" x14ac:dyDescent="0.3">
      <c r="A30" s="62" t="s">
        <v>40</v>
      </c>
      <c r="B30" s="62"/>
      <c r="C30" s="62"/>
      <c r="D30" s="62"/>
      <c r="E30" s="62"/>
      <c r="F30" s="62"/>
      <c r="G30" s="9" t="s">
        <v>31</v>
      </c>
      <c r="H30" s="7" t="s">
        <v>1</v>
      </c>
      <c r="I30" s="7" t="s">
        <v>14</v>
      </c>
      <c r="J30" s="7" t="s">
        <v>15</v>
      </c>
      <c r="K30" s="16"/>
    </row>
    <row r="31" spans="1:12" x14ac:dyDescent="0.3">
      <c r="A31" s="62"/>
      <c r="B31" s="62"/>
      <c r="C31" s="62"/>
      <c r="D31" s="62"/>
      <c r="E31" s="62"/>
      <c r="F31" s="62"/>
      <c r="G31" s="10">
        <v>1</v>
      </c>
      <c r="H31" s="10">
        <v>2</v>
      </c>
      <c r="I31" s="10">
        <v>3</v>
      </c>
      <c r="J31" s="10">
        <v>4</v>
      </c>
    </row>
    <row r="32" spans="1:12" x14ac:dyDescent="0.3">
      <c r="A32" s="69" t="s">
        <v>30</v>
      </c>
      <c r="B32" s="70"/>
      <c r="C32" s="70"/>
      <c r="D32" s="70"/>
      <c r="E32" s="70"/>
      <c r="F32" s="71"/>
      <c r="G32" s="18">
        <v>2393603.4</v>
      </c>
      <c r="H32" s="18">
        <v>23</v>
      </c>
      <c r="I32" s="18">
        <f>ROUND(G32*0.23,2)</f>
        <v>550528.78</v>
      </c>
      <c r="J32" s="18">
        <f>G32+I32</f>
        <v>2944132.1799999997</v>
      </c>
    </row>
    <row r="33" spans="1:10" x14ac:dyDescent="0.3">
      <c r="A33" s="67" t="s">
        <v>41</v>
      </c>
      <c r="B33" s="67"/>
      <c r="C33" s="67"/>
      <c r="D33" s="67"/>
      <c r="E33" s="67"/>
      <c r="F33" s="67"/>
      <c r="G33" s="67"/>
      <c r="H33" s="67"/>
      <c r="I33" s="67"/>
      <c r="J33" s="67"/>
    </row>
    <row r="34" spans="1:10" ht="19.95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3">
      <c r="A35" s="70" t="s">
        <v>27</v>
      </c>
      <c r="B35" s="70"/>
      <c r="C35" s="70"/>
      <c r="D35" s="70"/>
      <c r="E35" s="70"/>
      <c r="F35" s="16"/>
      <c r="G35" s="16"/>
      <c r="H35" s="16"/>
      <c r="I35" s="16"/>
      <c r="J35" s="16"/>
    </row>
    <row r="36" spans="1:10" ht="48" x14ac:dyDescent="0.3">
      <c r="A36" s="62" t="s">
        <v>0</v>
      </c>
      <c r="B36" s="62"/>
      <c r="C36" s="62"/>
      <c r="D36" s="62"/>
      <c r="E36" s="62"/>
      <c r="F36" s="62"/>
      <c r="G36" s="9" t="s">
        <v>16</v>
      </c>
      <c r="H36" s="7" t="s">
        <v>1</v>
      </c>
      <c r="I36" s="7" t="s">
        <v>17</v>
      </c>
      <c r="J36" s="7" t="s">
        <v>2</v>
      </c>
    </row>
    <row r="37" spans="1:10" x14ac:dyDescent="0.3">
      <c r="A37" s="58" t="s">
        <v>35</v>
      </c>
      <c r="B37" s="58"/>
      <c r="C37" s="58"/>
      <c r="D37" s="58"/>
      <c r="E37" s="58"/>
      <c r="F37" s="58"/>
      <c r="G37" s="15">
        <f>E14</f>
        <v>0</v>
      </c>
      <c r="H37" s="15">
        <v>23</v>
      </c>
      <c r="I37" s="15">
        <f>G14</f>
        <v>0</v>
      </c>
      <c r="J37" s="15">
        <f>H14</f>
        <v>0</v>
      </c>
    </row>
    <row r="38" spans="1:10" x14ac:dyDescent="0.3">
      <c r="A38" s="58" t="s">
        <v>36</v>
      </c>
      <c r="B38" s="58"/>
      <c r="C38" s="58"/>
      <c r="D38" s="58"/>
      <c r="E38" s="58"/>
      <c r="F38" s="58"/>
      <c r="G38" s="15">
        <f>G26</f>
        <v>0</v>
      </c>
      <c r="H38" s="15">
        <v>23</v>
      </c>
      <c r="I38" s="15">
        <f>I26</f>
        <v>0</v>
      </c>
      <c r="J38" s="15">
        <f>J26</f>
        <v>0</v>
      </c>
    </row>
    <row r="39" spans="1:10" x14ac:dyDescent="0.3">
      <c r="A39" s="58" t="s">
        <v>37</v>
      </c>
      <c r="B39" s="58"/>
      <c r="C39" s="58"/>
      <c r="D39" s="58"/>
      <c r="E39" s="58"/>
      <c r="F39" s="58"/>
      <c r="G39" s="15">
        <f>G32</f>
        <v>2393603.4</v>
      </c>
      <c r="H39" s="15">
        <v>23</v>
      </c>
      <c r="I39" s="15">
        <f>I32</f>
        <v>550528.78</v>
      </c>
      <c r="J39" s="15">
        <f>J32</f>
        <v>2944132.1799999997</v>
      </c>
    </row>
    <row r="40" spans="1:10" x14ac:dyDescent="0.3">
      <c r="A40" s="59" t="s">
        <v>28</v>
      </c>
      <c r="B40" s="60"/>
      <c r="C40" s="60"/>
      <c r="D40" s="60"/>
      <c r="E40" s="60"/>
      <c r="F40" s="61"/>
      <c r="G40" s="18">
        <f>SUM(G37:G39)</f>
        <v>2393603.4</v>
      </c>
      <c r="H40" s="18" t="s">
        <v>23</v>
      </c>
      <c r="I40" s="18">
        <f>SUM(I37:I39)</f>
        <v>550528.78</v>
      </c>
      <c r="J40" s="18">
        <f>SUM(J37:J39)</f>
        <v>2944132.1799999997</v>
      </c>
    </row>
    <row r="41" spans="1:10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3">
      <c r="A42" s="82" t="s">
        <v>29</v>
      </c>
      <c r="B42" s="82"/>
      <c r="C42" s="82"/>
      <c r="D42" s="82"/>
      <c r="E42" s="82"/>
      <c r="F42" s="82"/>
      <c r="G42" s="82"/>
      <c r="H42" s="82"/>
      <c r="I42" s="82"/>
      <c r="J42" s="82"/>
    </row>
    <row r="43" spans="1:10" ht="48" x14ac:dyDescent="0.3">
      <c r="A43" s="83" t="s">
        <v>18</v>
      </c>
      <c r="B43" s="84"/>
      <c r="C43" s="84"/>
      <c r="D43" s="85"/>
      <c r="E43" s="24" t="s">
        <v>19</v>
      </c>
      <c r="F43" s="25" t="s">
        <v>20</v>
      </c>
      <c r="G43" s="9" t="s">
        <v>21</v>
      </c>
      <c r="H43" s="7" t="s">
        <v>1</v>
      </c>
      <c r="I43" s="7" t="s">
        <v>4</v>
      </c>
      <c r="J43" s="7" t="s">
        <v>2</v>
      </c>
    </row>
    <row r="44" spans="1:10" x14ac:dyDescent="0.3">
      <c r="A44" s="26" t="s">
        <v>24</v>
      </c>
      <c r="B44" s="27"/>
      <c r="C44" s="27"/>
      <c r="D44" s="28"/>
      <c r="E44" s="45">
        <f>ROUND(D19*0.1,0)</f>
        <v>840586</v>
      </c>
      <c r="F44" s="14">
        <f>F19</f>
        <v>0</v>
      </c>
      <c r="G44" s="29">
        <f>ROUND(E44*F44,2)</f>
        <v>0</v>
      </c>
      <c r="H44" s="15">
        <v>23</v>
      </c>
      <c r="I44" s="15">
        <f>ROUND(G44*0.23,2)</f>
        <v>0</v>
      </c>
      <c r="J44" s="15">
        <f>G44+I44</f>
        <v>0</v>
      </c>
    </row>
    <row r="45" spans="1:10" x14ac:dyDescent="0.3">
      <c r="A45" s="26" t="s">
        <v>42</v>
      </c>
      <c r="B45" s="27"/>
      <c r="C45" s="27"/>
      <c r="D45" s="27"/>
      <c r="E45" s="45">
        <f t="shared" ref="E45:E49" si="8">ROUND(D20*0.1,0)</f>
        <v>1625958</v>
      </c>
      <c r="F45" s="14">
        <f t="shared" ref="F45:F49" si="9">F20</f>
        <v>0</v>
      </c>
      <c r="G45" s="29">
        <f>ROUND(E45*F45,2)</f>
        <v>0</v>
      </c>
      <c r="H45" s="15">
        <v>23</v>
      </c>
      <c r="I45" s="15">
        <f>ROUND(G45*0.23,2)</f>
        <v>0</v>
      </c>
      <c r="J45" s="15">
        <f>G45+I45</f>
        <v>0</v>
      </c>
    </row>
    <row r="46" spans="1:10" x14ac:dyDescent="0.3">
      <c r="A46" s="26" t="s">
        <v>47</v>
      </c>
      <c r="B46" s="27"/>
      <c r="C46" s="27"/>
      <c r="D46" s="27"/>
      <c r="E46" s="45">
        <f t="shared" si="8"/>
        <v>29922</v>
      </c>
      <c r="F46" s="14">
        <f t="shared" si="9"/>
        <v>0</v>
      </c>
      <c r="G46" s="29">
        <f t="shared" ref="G46:G50" si="10">ROUND(E46*F46,2)</f>
        <v>0</v>
      </c>
      <c r="H46" s="15">
        <v>23</v>
      </c>
      <c r="I46" s="15">
        <f t="shared" ref="I46" si="11">ROUND(G46*0.23,2)</f>
        <v>0</v>
      </c>
      <c r="J46" s="15">
        <f t="shared" ref="J46" si="12">G46+I46</f>
        <v>0</v>
      </c>
    </row>
    <row r="47" spans="1:10" x14ac:dyDescent="0.3">
      <c r="A47" s="26" t="s">
        <v>48</v>
      </c>
      <c r="B47" s="27"/>
      <c r="C47" s="27"/>
      <c r="D47" s="27"/>
      <c r="E47" s="45">
        <f t="shared" si="8"/>
        <v>6734</v>
      </c>
      <c r="F47" s="14">
        <f t="shared" si="9"/>
        <v>0</v>
      </c>
      <c r="G47" s="29">
        <f t="shared" si="10"/>
        <v>0</v>
      </c>
      <c r="H47" s="15">
        <v>23</v>
      </c>
      <c r="I47" s="15">
        <f>ROUND(G47*0.23,2)</f>
        <v>0</v>
      </c>
      <c r="J47" s="15">
        <f>G47+I47</f>
        <v>0</v>
      </c>
    </row>
    <row r="48" spans="1:10" x14ac:dyDescent="0.3">
      <c r="A48" s="26" t="s">
        <v>58</v>
      </c>
      <c r="B48" s="27"/>
      <c r="C48" s="27"/>
      <c r="D48" s="27"/>
      <c r="E48" s="45">
        <f t="shared" si="8"/>
        <v>265227</v>
      </c>
      <c r="F48" s="14">
        <f t="shared" si="9"/>
        <v>0</v>
      </c>
      <c r="G48" s="29">
        <f t="shared" si="10"/>
        <v>0</v>
      </c>
      <c r="H48" s="15">
        <v>23</v>
      </c>
      <c r="I48" s="15">
        <f t="shared" ref="I48:I50" si="13">ROUND(G48*0.23,2)</f>
        <v>0</v>
      </c>
      <c r="J48" s="15">
        <f t="shared" ref="J48:J50" si="14">G48+I48</f>
        <v>0</v>
      </c>
    </row>
    <row r="49" spans="1:10" x14ac:dyDescent="0.3">
      <c r="A49" s="26" t="s">
        <v>59</v>
      </c>
      <c r="B49" s="27"/>
      <c r="C49" s="27"/>
      <c r="D49" s="27"/>
      <c r="E49" s="45">
        <f t="shared" si="8"/>
        <v>274108</v>
      </c>
      <c r="F49" s="14">
        <f t="shared" si="9"/>
        <v>0</v>
      </c>
      <c r="G49" s="29">
        <f t="shared" si="10"/>
        <v>0</v>
      </c>
      <c r="H49" s="15">
        <v>23</v>
      </c>
      <c r="I49" s="15">
        <f t="shared" si="13"/>
        <v>0</v>
      </c>
      <c r="J49" s="15">
        <f t="shared" si="14"/>
        <v>0</v>
      </c>
    </row>
    <row r="50" spans="1:10" x14ac:dyDescent="0.3">
      <c r="A50" s="26" t="s">
        <v>60</v>
      </c>
      <c r="B50" s="27"/>
      <c r="C50" s="27"/>
      <c r="D50" s="27"/>
      <c r="E50" s="45">
        <f>ROUND(D25*0.1,0)</f>
        <v>12932</v>
      </c>
      <c r="F50" s="14">
        <f>F25</f>
        <v>0</v>
      </c>
      <c r="G50" s="29">
        <f t="shared" si="10"/>
        <v>0</v>
      </c>
      <c r="H50" s="15">
        <v>23</v>
      </c>
      <c r="I50" s="15">
        <f t="shared" si="13"/>
        <v>0</v>
      </c>
      <c r="J50" s="15">
        <f t="shared" si="14"/>
        <v>0</v>
      </c>
    </row>
    <row r="51" spans="1:10" x14ac:dyDescent="0.3">
      <c r="A51" s="73" t="s">
        <v>22</v>
      </c>
      <c r="B51" s="74"/>
      <c r="C51" s="74"/>
      <c r="D51" s="74"/>
      <c r="E51" s="75"/>
      <c r="F51" s="30" t="s">
        <v>23</v>
      </c>
      <c r="G51" s="31">
        <f>SUM(G44:G50)</f>
        <v>0</v>
      </c>
      <c r="H51" s="48" t="s">
        <v>23</v>
      </c>
      <c r="I51" s="31">
        <f>SUM(I44:I50)</f>
        <v>0</v>
      </c>
      <c r="J51" s="31">
        <f>SUM(J44:J50)</f>
        <v>0</v>
      </c>
    </row>
    <row r="52" spans="1:10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A53" s="32" t="s">
        <v>38</v>
      </c>
      <c r="B53" s="32"/>
      <c r="C53" s="32"/>
      <c r="D53" s="32"/>
      <c r="E53" s="32"/>
      <c r="F53" s="32"/>
      <c r="G53" s="33"/>
      <c r="H53" s="32"/>
      <c r="I53" s="32"/>
      <c r="J53" s="32"/>
    </row>
    <row r="54" spans="1:10" ht="36" x14ac:dyDescent="0.3">
      <c r="A54" s="76" t="s">
        <v>32</v>
      </c>
      <c r="B54" s="77"/>
      <c r="C54" s="77"/>
      <c r="D54" s="77"/>
      <c r="E54" s="77"/>
      <c r="F54" s="78"/>
      <c r="G54" s="34" t="s">
        <v>33</v>
      </c>
      <c r="H54" s="35" t="s">
        <v>1</v>
      </c>
      <c r="I54" s="35" t="s">
        <v>4</v>
      </c>
      <c r="J54" s="35" t="s">
        <v>34</v>
      </c>
    </row>
    <row r="55" spans="1:10" x14ac:dyDescent="0.3">
      <c r="A55" s="79"/>
      <c r="B55" s="80"/>
      <c r="C55" s="80"/>
      <c r="D55" s="80"/>
      <c r="E55" s="80"/>
      <c r="F55" s="81"/>
      <c r="G55" s="31">
        <f>G40+G51</f>
        <v>2393603.4</v>
      </c>
      <c r="H55" s="49" t="s">
        <v>23</v>
      </c>
      <c r="I55" s="31">
        <f>I40+I51</f>
        <v>550528.78</v>
      </c>
      <c r="J55" s="31">
        <f>J40+J51</f>
        <v>2944132.1799999997</v>
      </c>
    </row>
    <row r="57" spans="1:10" ht="42.6" customHeight="1" x14ac:dyDescent="0.3">
      <c r="A57" s="72" t="s">
        <v>39</v>
      </c>
      <c r="B57" s="72"/>
      <c r="C57" s="72"/>
      <c r="D57" s="72"/>
      <c r="E57" s="72"/>
      <c r="F57" s="72"/>
      <c r="G57" s="72"/>
      <c r="H57" s="72"/>
      <c r="I57" s="72"/>
      <c r="J57" s="72"/>
    </row>
    <row r="59" spans="1:10" ht="49.2" customHeight="1" x14ac:dyDescent="0.3">
      <c r="A59" s="64" t="s">
        <v>64</v>
      </c>
      <c r="B59" s="64"/>
      <c r="C59" s="64"/>
      <c r="D59" s="64"/>
      <c r="E59" s="64"/>
      <c r="F59" s="64"/>
      <c r="G59" s="64"/>
      <c r="H59" s="64"/>
      <c r="I59" s="64"/>
      <c r="J59" s="64"/>
    </row>
  </sheetData>
  <autoFilter ref="A18:L26" xr:uid="{00000000-0001-0000-0000-000000000000}">
    <filterColumn colId="3" showButton="0"/>
  </autoFilter>
  <mergeCells count="30">
    <mergeCell ref="H1:K1"/>
    <mergeCell ref="A4:J4"/>
    <mergeCell ref="A3:C3"/>
    <mergeCell ref="A2:J2"/>
    <mergeCell ref="A32:F32"/>
    <mergeCell ref="A29:J29"/>
    <mergeCell ref="A40:F40"/>
    <mergeCell ref="A36:F36"/>
    <mergeCell ref="A30:F31"/>
    <mergeCell ref="A26:F26"/>
    <mergeCell ref="A59:J59"/>
    <mergeCell ref="A33:J33"/>
    <mergeCell ref="A57:J57"/>
    <mergeCell ref="A51:E51"/>
    <mergeCell ref="A54:F55"/>
    <mergeCell ref="A35:E35"/>
    <mergeCell ref="A37:F37"/>
    <mergeCell ref="A38:F38"/>
    <mergeCell ref="A42:J42"/>
    <mergeCell ref="A43:D43"/>
    <mergeCell ref="D17:E17"/>
    <mergeCell ref="D18:E18"/>
    <mergeCell ref="D19:E19"/>
    <mergeCell ref="D20:E20"/>
    <mergeCell ref="A39:F39"/>
    <mergeCell ref="D22:E22"/>
    <mergeCell ref="D23:E23"/>
    <mergeCell ref="D24:E24"/>
    <mergeCell ref="D25:E25"/>
    <mergeCell ref="D21:E2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</cp:lastModifiedBy>
  <dcterms:created xsi:type="dcterms:W3CDTF">2015-06-05T18:19:34Z</dcterms:created>
  <dcterms:modified xsi:type="dcterms:W3CDTF">2024-09-23T11:26:21Z</dcterms:modified>
</cp:coreProperties>
</file>