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0" activeTab="27"/>
  </bookViews>
  <sheets>
    <sheet name="p.1" sheetId="1" r:id="rId1"/>
    <sheet name="Arkusz1" sheetId="2" r:id="rId2"/>
    <sheet name="p.2" sheetId="3" r:id="rId3"/>
    <sheet name="Arkusz2" sheetId="4" r:id="rId4"/>
    <sheet name="p.3" sheetId="5" r:id="rId5"/>
    <sheet name="Arkusz3" sheetId="6" r:id="rId6"/>
    <sheet name="p.4" sheetId="7" r:id="rId7"/>
    <sheet name="Arkusz4" sheetId="8" r:id="rId8"/>
    <sheet name="p.5" sheetId="9" r:id="rId9"/>
    <sheet name="Arkusz5" sheetId="10" r:id="rId10"/>
    <sheet name="p.6" sheetId="11" r:id="rId11"/>
    <sheet name="Arkusz6" sheetId="12" r:id="rId12"/>
    <sheet name="p.7" sheetId="13" r:id="rId13"/>
    <sheet name="Arkusz7" sheetId="14" r:id="rId14"/>
    <sheet name="p.8" sheetId="15" r:id="rId15"/>
    <sheet name="Arkusz8" sheetId="16" r:id="rId16"/>
    <sheet name="p.9" sheetId="17" r:id="rId17"/>
    <sheet name="Arkusz9" sheetId="18" r:id="rId18"/>
    <sheet name="p.10" sheetId="19" r:id="rId19"/>
    <sheet name="zestawienie zbiorcze" sheetId="20" state="hidden" r:id="rId20"/>
    <sheet name="p.114" sheetId="21" state="hidden" r:id="rId21"/>
    <sheet name="p.115" sheetId="22" state="hidden" r:id="rId22"/>
    <sheet name="Arkusz10" sheetId="23" r:id="rId23"/>
    <sheet name="p.11" sheetId="24" r:id="rId24"/>
    <sheet name="Arkusz11" sheetId="25" r:id="rId25"/>
    <sheet name="p.12" sheetId="26" r:id="rId26"/>
    <sheet name="Arkusz12" sheetId="27" r:id="rId27"/>
    <sheet name="zestawienie " sheetId="28" r:id="rId28"/>
    <sheet name="Arkusz14" sheetId="29" r:id="rId29"/>
  </sheets>
  <externalReferences>
    <externalReference r:id="rId32"/>
  </externalReferences>
  <definedNames/>
  <calcPr fullCalcOnLoad="1"/>
</workbook>
</file>

<file path=xl/sharedStrings.xml><?xml version="1.0" encoding="utf-8"?>
<sst xmlns="http://schemas.openxmlformats.org/spreadsheetml/2006/main" count="1580" uniqueCount="675">
  <si>
    <t>Załącznik nr 1.1</t>
  </si>
  <si>
    <t>na dostawę wyrobów medycznych stosowanych w Pracowni Endoskopowej</t>
  </si>
  <si>
    <t>dla Wojewódzkiego Szpitala Specjalistycznego we Wrocławiu</t>
  </si>
  <si>
    <t>przy ul. Kamieńskiego 73 a</t>
  </si>
  <si>
    <t>FORMULARZ ASORTYMENTOWO -  CENOWY</t>
  </si>
  <si>
    <t>pakiet nr 1</t>
  </si>
  <si>
    <t>Lp.</t>
  </si>
  <si>
    <t>Opis przedmiotu zamówienia</t>
  </si>
  <si>
    <t>nazwa handlowa</t>
  </si>
  <si>
    <t>numer katalogowy</t>
  </si>
  <si>
    <t>jedn. miary</t>
  </si>
  <si>
    <t>Ilość</t>
  </si>
  <si>
    <t>cena jednostkowa netto</t>
  </si>
  <si>
    <t>wartość netto</t>
  </si>
  <si>
    <t>VAT %</t>
  </si>
  <si>
    <t>cena jednostkowa brutto</t>
  </si>
  <si>
    <t>wartość brutto</t>
  </si>
  <si>
    <t>Jednorazowy litotryptor do mechanicznej litotrypsji; wstępnie zmontowane i gotowe do użytku koszyk, osłona zwojowa zewnętrzna i osłonka wewnętrzna; długość robocza 1950mm; maksymalna średnica narzędzia wprowadzana do kanału roboczego endoskopu 3,65mm, minimalna średnica kanału roboczego endoskopu 4,2mm; średnica koszyka 30 mm; na końcówce dystalnej koszyka znajduje się specjalne oczko, które umożliwia wprowadzanie koszyka po prowadnicy; maksymalna średnica współpracującej prowadnicy 0,035'' (0,89mm); posiada funkcję rotacji; posiada port iniekcyjny;  dostarczany w sterylnym pakiecie</t>
  </si>
  <si>
    <t>szt</t>
  </si>
  <si>
    <t>Jednorazowa proteza samorozprężalna do dróg żółciowych częściowo pokrywana silikonem, wprowadzana przez ścianę żołądka,wykonana z nitinolu; część od strony żołądka pokrywana na długości 50 lub 70mm; posiada lasso do repozycji w części dystalnej; niepokrywana na 30mm; długość całkowita 80 lub 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</si>
  <si>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 xml:space="preserve">Prowadnica jednorazowego użytku, średnica 0,025” i 0,035", długość robocza 2700 i 4500mm, giętka końcówka pokryta powłoką hydrofilną o długości 70mm widoczna w promieniach RTG; posiada znaczniki na różnych długościach końcówki dystalnej; dwa rodzaje sztywności końcówki – standardowa oraz  bardziej giętka zwężana końcówka dystalna, której specjalna konstrukcja rdzenia umożliwia utworzenie pętli alfa; specjalny rdzeń wykonany z nitynolu pozwala przenieść moment obrotowy od końca proksymalnego prowadnicy do jej końca dystalnego w stosunku 1:1; fluorowa powłoka zmniejsza tarcie przy przechodzeniu przez przewody żółciowe; Końcówka prosta lub zagięta do wyboru. </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</si>
  <si>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</si>
  <si>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C umożliwiający mocowanie do rękojeści endoskopu;  długość narzędzia 1700mm; długość noska 3mm; długość cięciwy 20 i 30mm; średnica końcówki narzędzia 1,5mm (4,5Fr); maksymalna średnica części wprowadzanej do endoskopu 2,5mm; kompatybilny z minimalnym kanałem roboczym endoskopu 2,8mm; maksymalna średnica współpracującej prowadnicy 0,035'' (0,89mm); dostarczany z umieszczonym w części dystalnej narzędzia zagiętym mandrynem zapewniającym stabilność; dostarczany w sterylnym pakiecie, gotowy do użytku.</t>
  </si>
  <si>
    <t>Chwytak palczasty jednorazowego użytku do usuwania polipów i ciał obcych, trójramienny; rozpiętość ramion 20mm. Dł. narzędzia 230cm, min. średnica kanału roboczego 2,8mm.</t>
  </si>
  <si>
    <t>1% marker do powierzchniowego barwienia nierówności śluzówki; zastosowanie diagnostyczne: lokalizacja zmian błony śluzowej;  10 ml w ampułce.</t>
  </si>
  <si>
    <t>Pętle elektrochirurgiczna, kolonoskopowe jednorazowego użytku; do zabiegów polipektomi na zimno i z użyciem generatora elektrochirurgicznego; kształt heksagonalny; szerokość pętli 10 i 15 mm (do wyboru); pętla wykonana z plecionego drutu o grubości 0,3 mm; zintegrowany uchwyt ze skalą pomiarową, długość narzędzia 2300mm, maksymalna średnica części wprowadzanej do endoskopu 2,6mm; minimalna średnica kanału roboczego 2,8 mm.</t>
  </si>
  <si>
    <t>Jednorazowy koszyk do usuwania złogów i ciał obcych w obrębie przewodów żółciowych; typ 4-drutowy wykonany z twardego drutu; szerokość rozłożonego koszyka 22mm; długość robocza narzędzia 1900mm; zaokrąglona końcówka dystalna lub specjalne oczko na końcówkce dystalnej koszyka umożliwiające wprowadzenie kosza po prowadnicy; narzędzie kompatybilne z litotryptorem awaryjnym BML-110A; posiada port iniekcyjny; posiada zaczep C umożliwiający mocowanie do rękojeści endoskopu; dostarczany w sterylnym pakiecie, gotowy do użytku.</t>
  </si>
  <si>
    <t>Specjalistyczny kosz nitynolowy do usuwania małych kamieni ze zdeformowanych dróg żółciowych. Szczególnie przydatny do ściągania kamieni "kieszeniowych". Dzięki konstrukcji z drutu z nitinolu, kosz ma pamięć kształtu. Specjalistyczna ośmiodrutowa konstrukcja spirali (wiru) ułatwia skuteczne łapanie i uwalnianie kamieni. Łatwiejsze wejście do brodawki i ekstrakcja kamieni dzięki zwojowanej osłonie. specjalne oczko na końcówkce dystalnej koszyka umożliwia wprowadzenie kosza po prowadnicy. Kompatybilny z uchwytem typu MAJ-441 i litotryptorem awaryjnym BML-110A</t>
  </si>
  <si>
    <t>Jednorazowy koszyk do usuwania złogów i ciał obcych w obrębie przewodów żółciowych; typ 8-drutowy (posiada cztery ramiona w części proksymalnej koszyka rozszerzające się do ośmiu w części dystalnej), wykonany z miękkiego drutu; szerokość rozłożonego koszyka 20mm; długość robocza narzędzia 1900mm; zaokrąglona końcówka dystalna lub specjalne oczko na końcówkce dystalnej koszyka umożliwiające wprowadzenie kosza po prowadnicy; posiada funkcję rotacji; narzędzie kompatybilne z litotryptorem awaryjnym BML-110A; posiada port iniekcyjny; posiada zaczep C umożliwiający mocowanie do rękojeści endoskopu; dostarczany w sterylnym pakiecie, gotowy do użytku.</t>
  </si>
  <si>
    <r>
      <rPr>
        <sz val="10"/>
        <rFont val="Arial"/>
        <family val="2"/>
      </rPr>
      <t xml:space="preserve">Hemostatyczne szczypce elektrochirurgiczne jednorazowego użytku Coagrasper G; posiadają funkcję rotacji; przystosowane do tamowania krwawień podczas rutynowych oraz zaawansowanych zabiegów endoskopowych w obrębie żołądka; </t>
    </r>
    <r>
      <rPr>
        <u val="single"/>
        <sz val="10"/>
        <color indexed="8"/>
        <rFont val="Arial"/>
        <family val="2"/>
      </rPr>
      <t>długość narzędzia 1650 mm</t>
    </r>
    <r>
      <rPr>
        <sz val="10"/>
        <rFont val="Arial"/>
        <family val="2"/>
      </rPr>
      <t xml:space="preserve">; maksymalna szerokość </t>
    </r>
    <r>
      <rPr>
        <u val="single"/>
        <sz val="10"/>
        <color indexed="8"/>
        <rFont val="Arial"/>
        <family val="2"/>
      </rPr>
      <t>otwarcia łyżeczek 6,5mm</t>
    </r>
    <r>
      <rPr>
        <sz val="10"/>
        <rFont val="Arial"/>
        <family val="2"/>
      </rPr>
      <t>; maksymalna średnica części wprowadzanej do endoskopu 2,75mm; minimalna średnica kanału roboczego 2,8 mm; dostarczane w sterylnym pakiecie</t>
    </r>
  </si>
  <si>
    <r>
      <rPr>
        <sz val="10"/>
        <rFont val="Arial"/>
        <family val="2"/>
      </rPr>
      <t>Hemostatyczne szczypce elektrochirurgiczne jednorazowego użytku; posiadają funkcję rotacji; przystosowane do tamowania krwawień podczas rutynowych oraz zaawansowanych zabiegów endoskopowych w dolnym odcinku przewodu pokarmowego;</t>
    </r>
    <r>
      <rPr>
        <u val="single"/>
        <sz val="10"/>
        <color indexed="8"/>
        <rFont val="Arial"/>
        <family val="2"/>
      </rPr>
      <t xml:space="preserve"> długość narzędzia 2300 mm</t>
    </r>
    <r>
      <rPr>
        <sz val="10"/>
        <rFont val="Arial"/>
        <family val="2"/>
      </rPr>
      <t xml:space="preserve">; maksymalna szerokość </t>
    </r>
    <r>
      <rPr>
        <u val="single"/>
        <sz val="10"/>
        <color indexed="8"/>
        <rFont val="Arial"/>
        <family val="2"/>
      </rPr>
      <t>otwarcia łyżeczek 4mm</t>
    </r>
    <r>
      <rPr>
        <sz val="10"/>
        <rFont val="Arial"/>
        <family val="2"/>
      </rPr>
      <t xml:space="preserve">; maksymalna średnica części wprowadzanej do endoskopu 3,1mm; minimalna średnica </t>
    </r>
    <r>
      <rPr>
        <u val="single"/>
        <sz val="10"/>
        <color indexed="8"/>
        <rFont val="Arial"/>
        <family val="2"/>
      </rPr>
      <t>kanału roboczego 3,2 mm</t>
    </r>
    <r>
      <rPr>
        <sz val="10"/>
        <rFont val="Arial"/>
        <family val="2"/>
      </rPr>
      <t>; dostarczane w sterylnym pakiecie</t>
    </r>
  </si>
  <si>
    <r>
      <rPr>
        <sz val="10"/>
        <rFont val="Arial"/>
        <family val="2"/>
      </rPr>
      <t xml:space="preserve">Szczypce biopsyjne jednorazowego użytku; </t>
    </r>
    <r>
      <rPr>
        <u val="single"/>
        <sz val="10"/>
        <color indexed="8"/>
        <rFont val="Arial"/>
        <family val="2"/>
      </rPr>
      <t>łyżeczki owalne o powiększonej objętości</t>
    </r>
    <r>
      <rPr>
        <sz val="10"/>
        <rFont val="Arial"/>
        <family val="2"/>
      </rPr>
      <t xml:space="preserve">; łyżeczki </t>
    </r>
    <r>
      <rPr>
        <u val="single"/>
        <sz val="10"/>
        <color indexed="8"/>
        <rFont val="Arial"/>
        <family val="2"/>
      </rPr>
      <t>uchylne</t>
    </r>
    <r>
      <rPr>
        <sz val="10"/>
        <rFont val="Arial"/>
        <family val="2"/>
      </rPr>
      <t xml:space="preserve"> do biopsji stycznych, wykonane ze stali nierdzewnej o dwustopniowym ścięciu i gładkich krawędziach; teflonowa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t>
    </r>
  </si>
  <si>
    <t>RAZEM</t>
  </si>
  <si>
    <t>Postępowanie  Szp/Fz-64/2019  umowy zawarte na okres od 05-03-2020 do 05-09-2022</t>
  </si>
  <si>
    <t>realizacja</t>
  </si>
  <si>
    <t>plan na kolejne 24 miesiące</t>
  </si>
  <si>
    <t>nr pak</t>
  </si>
  <si>
    <t xml:space="preserve">przedmiot zamówienia </t>
  </si>
  <si>
    <t>ilość umowna</t>
  </si>
  <si>
    <t>umowna wartość brutto</t>
  </si>
  <si>
    <t>wykonawca</t>
  </si>
  <si>
    <t xml:space="preserve">nr umowy </t>
  </si>
  <si>
    <t>ilość wykorzystana w okresie trwania umowy</t>
  </si>
  <si>
    <t xml:space="preserve">wartość wykorzystana w okresie trwania umowy </t>
  </si>
  <si>
    <t>% wartości</t>
  </si>
  <si>
    <t>ilość</t>
  </si>
  <si>
    <t>szacunkowa cena jednostkowa brutto</t>
  </si>
  <si>
    <t>szacunkowa wartość brutto</t>
  </si>
  <si>
    <t>zwyżka ceny szt</t>
  </si>
  <si>
    <t>uwagi</t>
  </si>
  <si>
    <t>1.1</t>
  </si>
  <si>
    <t>Balon trójkanałowy</t>
  </si>
  <si>
    <t>Olympus</t>
  </si>
  <si>
    <t>135/2020</t>
  </si>
  <si>
    <t>1.2</t>
  </si>
  <si>
    <t>Lipotryptor</t>
  </si>
  <si>
    <t>135/2021</t>
  </si>
  <si>
    <t>1.3</t>
  </si>
  <si>
    <t>Klipsy jednorazowe</t>
  </si>
  <si>
    <t>135/2022</t>
  </si>
  <si>
    <t>1.4</t>
  </si>
  <si>
    <t>Szczoteczka cytologiczna</t>
  </si>
  <si>
    <t>135/2023</t>
  </si>
  <si>
    <t>1.5</t>
  </si>
  <si>
    <t>Balony trójstopniowe</t>
  </si>
  <si>
    <t>135/2024</t>
  </si>
  <si>
    <t>1.6</t>
  </si>
  <si>
    <t>Jednorazowe narzędzie do poszerzania</t>
  </si>
  <si>
    <t>135/2025</t>
  </si>
  <si>
    <t>1.7</t>
  </si>
  <si>
    <t>Proteza samororozprężalna</t>
  </si>
  <si>
    <t>135/2026</t>
  </si>
  <si>
    <t>1.8</t>
  </si>
  <si>
    <t>135/2027</t>
  </si>
  <si>
    <t>1.9</t>
  </si>
  <si>
    <t>Prowadnica j.u.</t>
  </si>
  <si>
    <t>135/2028</t>
  </si>
  <si>
    <t>1.10</t>
  </si>
  <si>
    <t>Klipsownica</t>
  </si>
  <si>
    <t>135/2029</t>
  </si>
  <si>
    <t>1.11</t>
  </si>
  <si>
    <t>Papilotom trójkanałowy</t>
  </si>
  <si>
    <t>135/2030</t>
  </si>
  <si>
    <t>135/2031</t>
  </si>
  <si>
    <t>Aplikator klipsów</t>
  </si>
  <si>
    <t>135/2032</t>
  </si>
  <si>
    <t>1.12</t>
  </si>
  <si>
    <t>Chwytak palczasty</t>
  </si>
  <si>
    <t>135/2033</t>
  </si>
  <si>
    <t>Papilotom</t>
  </si>
  <si>
    <t>135/2034</t>
  </si>
  <si>
    <t>1.13</t>
  </si>
  <si>
    <t>Marker</t>
  </si>
  <si>
    <t>135/2035</t>
  </si>
  <si>
    <t>1.14</t>
  </si>
  <si>
    <t>Pętle elektrochirurgiczne</t>
  </si>
  <si>
    <t>135/2036</t>
  </si>
  <si>
    <t>1.15</t>
  </si>
  <si>
    <t>Koszyk do usuwania złogów</t>
  </si>
  <si>
    <t>135/2037</t>
  </si>
  <si>
    <t>1.16</t>
  </si>
  <si>
    <t>Kosz nitynolowy</t>
  </si>
  <si>
    <t>135/2038</t>
  </si>
  <si>
    <t>1.17</t>
  </si>
  <si>
    <t>135/2039</t>
  </si>
  <si>
    <t>Szczypce elektrochirurgiczne</t>
  </si>
  <si>
    <t>135/2040</t>
  </si>
  <si>
    <t>1.18</t>
  </si>
  <si>
    <t>135/2041</t>
  </si>
  <si>
    <t>1.19</t>
  </si>
  <si>
    <t>135/2042</t>
  </si>
  <si>
    <t>1.20</t>
  </si>
  <si>
    <t>Szczypce biopsyjne</t>
  </si>
  <si>
    <t>Załącznik nr 1.2</t>
  </si>
  <si>
    <t xml:space="preserve">pakiet nr 2  </t>
  </si>
  <si>
    <t>Prowadnik z dwiema końcówkami roboczymi zawierającymi wolfram o długości 5 i 10 cm, z nitinolowym rdzeniem odpornym na załamania, izolowany elektrycznie, z markerami pomiaru odległości widocznymi w promieniach RTG, średnica .035” – końcówka prosta i zagięta w sztywności standardowej i zwiększonej, dostępne długości: 260 i  450 cm, dwukolorowy, zapewniający możliwość kontroli ruchu i położenia.</t>
  </si>
  <si>
    <t>Balony do poszerzania dróg żółciowych wysokociśnieniowe, długośc cewnika 180cm, średnica 5,8Fr, z zaokrąglonymi końcami, dł. balonu 2cm i 4cm, średnica balonu 4, 6, 8,10 mm, współpracuje z prowadnikiem .035”o dł. 260 oraz 450 cm</t>
  </si>
  <si>
    <t>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120mm, wyposażone w profilowane ucho do usuwania, z cewnikiem wprowadzającym długości 180 cm i średnicy 8,5 i 9 Fr, współpracującym z prowadnicą .035",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</si>
  <si>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</si>
  <si>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Balony średniociśnieniowe trójstopniowe w komplecie z prowadnikiem z machanizmem blokujacym, dopuszczony do stosowania do poszerzania przełyku, odźwiernika, jelita grubego oraz kanału brodawki Vatera, o zmiennej średnicy regulowanej ciśnieniem cieczy wewnątrz balonu, zaokrąglonymi końcami pozwalającymi na obserwację miejsca dylatacji poprzez ścianę balonu oraz dodatkowym kanałem na prowadnik, dł. balonu 5.5cm, każdy balon rozpręża się w trzech średnicach, dostepne średnice balonu: 6 – 8; 8 – 10; 10 – 12; 12 – 15; 15 – 18 i 18 – 20mm ( do wyboru), kateter o srednicy 7.5Fr,  dł.  kateteru 180 i 240cm (do wyboru), cewnik zawiera fluorescencyjną metkę z jednoznaczną informacją o średnicach i odpowiadajacym im cisnieniu, wszystkie średnice balonow współpracują z kanałem roboczym endoskopu o średnicy 2.8mm, opakowanie sterylne.</t>
  </si>
  <si>
    <t>Urządzenie do obsługi balonów do poszerzania zwężeń oraz współpracujące z koszykiem z funkcją litotrypsji.</t>
  </si>
  <si>
    <t>Strzykawki 60ml z manometrem jednorazowego użytku.</t>
  </si>
  <si>
    <t>Trójkanałowy sfinkterotom jednorazowego użytku z niezależnymi kanałami dla prowadnika i podawania kontrastu, dł. robocza 200 cm, dł. noska 5 i 20 mm, średnica zewnętrzna 7.0-5.5 Fr, dł. cięciwy tnącej 20 i 30 mm, współpracuje z prowadnikiem 0.035”</t>
  </si>
  <si>
    <t>Sfinkterotom obrotowy 360 stopni trójkanałowy jednorazowy do nacięcia brodawki i dostępu do dróg żółciowych ,długość 200cm, nosek 5mm,długość cięciwy tnącej 20 i 30mm, średnice końcówki dystalnej 4,4 FR, 4.9  Fr 3.9Fr</t>
  </si>
  <si>
    <t>Papillotom igłowy - trójkanałowy z możliwością regulacji dlugości igły 4-6 mm; średnica zewnętrzna 7.0-5.5 Fr; średnica końcówki 4.8 Fr, posiada marker endoskopowy i RTG na końcówce dystalnej, zalecany prowadnik 0,035"</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</si>
  <si>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3,9Fr, 4,4Fr, mechanizm pozwalającym na płynny obrót końcówki dystalnej w dowolnym kierunku o 360 st,  rękojeść wyposażona w hamulec/blokadę utrzymania zagięcia dystalnej części narzędzia, przeznaczony do współpracy z prowadnikami 450cm i średnicy prowadnika odpowiednio .025" i . 035”.</t>
  </si>
  <si>
    <t xml:space="preserve">Trójkanałowy cewnik balonowy do usuwania złogów z dróg żółciowych, średnica 7-6 Fr, długość 200 cm ,średnica balonu 9-12 mm, 12-15mm, 15-18mm, znacznik RTG pod balonem, ujście kontrastu powyżej lub poniżej balonu, zalecany prowadnik - .035”, w zestawie jedna skalibrowana strzykawka   
</t>
  </si>
  <si>
    <t>Cienkościenne protezy trzustkowe do zabiegów terapeutycznych i profilaktycznych;  z otworami drenującymi rozmieszczonymi co 5 mm na całej długości, o średnicy:  3 -5 Fr; dostępne w wersji: pojedynczy pigtail bez zaczepów, prosta z proksymalnymi zaczepami, dostępne długości: od 5 do 13 cm (co 1 cm)</t>
  </si>
  <si>
    <t>Zestawy do wprowadzania protez trzustkowych dla protez 3 Fr, 4Fr, 5 Fr</t>
  </si>
  <si>
    <t>Zestawy do protezowania dróg żółciowych z możliwością repozycji protezy z blokadą z zatrzaskiem  w rękojeści, zestaw fabrycznie zmontowany zawiera protezę cienkościenną zagiętą od strony dwunastnicy lub pośrodku ( do wyboru)zamontowana na cewniku prowadzacym, proteza zespolona jest nicią z popychaczemw sposob umożliwiający korektę jej polożenia zarówno w przod jaki w tył, cewnik prowadzący, cewnik popychającyz markerami RTG. Wymagane długości protez: 5, 7, 9, 12 i 15 i 18 cm, wymagane średnice protez: 7, 8.5, 10 Fr, zestaw wspólpracuje z prowadnikiem o średnicy .035" o dlugości 260 i 450 cm</t>
  </si>
  <si>
    <t>Klipsownica z klipsem załadowanym do zestawu, jednorazowego użytku, szerokość rozwarcia ramion klipsa 11mm, możliwość kilkukrotnego otwarcia i zamknięcia ramion klipsa przed całkowitym uwolnieniem, rotacja 1:1(dwa sposoby rotacji), retencja 8 tygodni, dostępne w długościach 155cm i 235cm, z możliwością wykonania MRI (warunki podane w instrukcji obsługi), wymagana średnica kanału 2.8mm</t>
  </si>
  <si>
    <t>Pętle do polipektomii z możliwością cięcia na zimno i na ciepło, obrotowe jednorazowego użytku z mechanizmem do płynnej rotacji drutu pętli wewnątrz osłonki o dowolnym kierunku (odległość od końca dystalnego do mechanizmu rotującego 195cm); wykonane z plecionego drutu 0,43mm o średniej sztywności, średnica osłonki 2,4mm, długość robocza 240cm, średnice otwartej pętli: 13 i 20 mm</t>
  </si>
  <si>
    <t xml:space="preserve">Pętle do polipektomii z możliwością cięcia na zimno i na ciepło, owalne jednorazowego użytku; wykonane z plecionego drutu:  o średniej sztywności 0,43mm (do wyboru), długość robocza 240 cm, średnica osłonki 2.4 mm, średnica otwartej pętli: 13, 27,30 mm, rękojeść skalowana, do kanału roboczego o średnicy min. 2,8mm. </t>
  </si>
  <si>
    <t>Zestaw do wymiennej gastrostomii  balonowej wykonany z wysokiej jakości silikonu z zewnętrzną nakładką prostą lub zagiętą w rozmiarach: 14,16,18, 20, 22, 24,28 Fr; zestaw zawiera: dren z nakładką prostą kub zagiętą zakończoną niskoprofilowym balonem (do wyboru), strzykawka 6ml, komplet gazików 10X10cm, żel do ułatwienia wprowadzania</t>
  </si>
  <si>
    <t>Zestaw wymienny do PEG wykonany z wysokiej jakości silikonu o śr. 18Fr -dł. do wyboru: 1,2cm, 1,7cm, 2,4cm, 3,4cm, 4,4cm, śr. 24 Fr -dł: 1,7cm, 2,4cm, 3,4cm,4,4cm oraz 28 Fr dł: 1,5cm, 2,8cm, 4,3cm. W komplecie narzędzie do pomiaru stomii oraz podkładki dystansowe, mandryn do impalntacji.</t>
  </si>
  <si>
    <t xml:space="preserve">Siatka z poliesteru do wydobywania usuniętych polipów, ciał obcych oraz uwięźniętych kawałków pożywienia o wymiarach 30mm x 55mm, średnica osłonki 2,5mm, długość narzędzia 230cm, rękojeść skalowana 10, 20, 30, która umożliwia dostosowanie wielkości siatki do potrzeb, minimalna średnica kanału endoskopu 2,8mm. </t>
  </si>
  <si>
    <t xml:space="preserve">Szczypce biopsyjne jednorazowego użytku, średnica osłonki: 2,2mm, 2,4mm i 2,8mm, długość robocza 160 i 240 cm, łyżeczki  z okienkiem i ząbkami z możliwością biopsji stycznej, osłonka z tworzywa sztucznego pokryta substancją hydrofilną z markerami sygnalizacyjnymi odległość, trzy rozmiary łyżeczek opresyjnych (okrągłe, elipsolidalne i duże pogłębione z podwójnymi okienkami każda łopatka), do wyboru: z igłą i bez igły, koniec dystalny fabrycznie zabezpieczony osłonką.
</t>
  </si>
  <si>
    <t xml:space="preserve">Zestaw do EMR z jednoczesną możliwością zastosowania narzędzi endoskopowych o średnicy 7Fr; zestaw zawiera: 6 podwiązek wykonanych z materiału hypoalergicznego, głowica wyposażona w metalową prowadnicę i uchwyt do szybkiego montażu, zestaw z mechaniczną i dźwiękową sygnalizacją momentu uwolnienia każdej podwiązki, igła z przeznaczeniem do irygacji miejsca obliteracji, pętla elektrochirurgiczna sztywna hexagonal 15mm, pojemniki histopatologiczne. Nasadka przystosowana do współpracy z gastroskopami standardowymi i zabiegowymi.
</t>
  </si>
  <si>
    <t>Elektrody do elektrohydraulicznej litotrypsji
•  współpracujące z kanałem roboczym choledochoskopu o średnicy 1.2 mm
•  średnica zewnętrzna 1.9 Fr
•  długość robocza 375 cm</t>
  </si>
  <si>
    <t>Terapeutyczny choledochoskop cyfrowy jednorazowego użytku, średnica max 10.8 Fr, możliwość zagięcia końcówki w czterech kierunkach, z funkcją blokady pokręteł, z podwójnym kanałem do irygacji, z kanałem roboczym o średnicy 1,2mm.</t>
  </si>
  <si>
    <t>Szczypce biopsyjne współpracujące z kanałem roboczym jednorazowego choledochoskopu o średnicy 1.2 mm, długość robocza 286 cm, średnica szczęk 1.0 mm</t>
  </si>
  <si>
    <t>Koszyk do usuwania kamieni, współpracujący z kanałem roboczym jednorazowego choledochoskopu o średnicy 1,2 mm, długość robocza 286 cm, średnica otwartego koszyka 15 mm</t>
  </si>
  <si>
    <t>Pętla do usuwania ciał obcych, współpracująca z kanałem roboczym jednorazowego choledochoskopu o średnicy 1.2 mm, długość robocza 286 cm, średnica otwartej pętli 9 mm</t>
  </si>
  <si>
    <t>Zestaw drenów do irygacji do Spy Scopa</t>
  </si>
  <si>
    <t>op</t>
  </si>
  <si>
    <t>Terapeutyczna sonda bipolarna do ablacji ze wskazaniem do zastosowania w drogach żółciowych, dwie elektrody o długości 8mm, łaczna długość robocza 25mm, średnica kateteru 8Fr (2,7mm), długość narzędzia 180cm.</t>
  </si>
  <si>
    <t>Gąbka do mycia endoskopów, wykonana z absorbcyjnego materiału, posiada ergonomiczny kształt zapewniający maksymalnie duży kontakt z oczyszczanymi powierzchniami endoskopu, może być stosowana jako zabezpieczenie przed uszkodzeniem końcówki endoskopu podczas transportu</t>
  </si>
  <si>
    <t>Komplet szczotek do mycia endoskopów (po obu stronach szczotka kanałowa w zakresie 2,0-4,2 mm plus oddzielna dwustronna krótka szczoteczka do zaworow); dł kateteru 240 cm, śr. kateteru 1.65 mm; dł. szczoteczki kanałowej 13 mm, średnica szczotki kanalowej 5 mm; dł. całkowita szczotki gniazdowej 14,5 cm, śr. szczotki gniazdowej 5/10 mm, dł. szczotki gniazdowej 35/40 mm</t>
  </si>
  <si>
    <t>Uchwyt prowadnika pozwalający na zastosowanie systemu narzędzi krótkiego prowadnika do wykonywania zabiegów ERCP, pozwala na zablokowanie wprowadzonego w drogi żółciowe prowadnika i prowadzenie bezpiecznych manipulacji i wymiany narzędzi endoskopowych.
Dwa „zamki” znajdujące się na uchwycie pozwalają na jednoczesne zablokowanie dwóch prowadników.
Korek na zawór biopsyjny ułatwia wprowadzanie narzędzi typu RX i ogranicza wypływ żółci przez zawór biopsyjny.</t>
  </si>
  <si>
    <r>
      <rPr>
        <b/>
        <sz val="10"/>
        <rFont val="Arial"/>
        <family val="2"/>
      </rPr>
      <t xml:space="preserve">Wykonawca jest zobowiązany do nieodpłatnego udostepnienia Zamawiającemu:
</t>
    </r>
    <r>
      <rPr>
        <sz val="10"/>
        <rFont val="Arial"/>
        <family val="2"/>
      </rPr>
      <t xml:space="preserve"> 1.Procesora obrazu, zawierającego zintegrowane źródło światła z funkcją automatycznej kontroli jakości obrazu oraz natężenia oświetlenia. Wyposażonego w zestaw analogowych i cyfrowych wyjść VIDEO pozwalających na współpracę z monitorami medycznymi i możliwością instalacji na standardowym wózku endoskopowym lub kolumnie sufitowej.
2.Generatora impulsów EHL z automatyczną regulacją mocy w trzech zakresach, z systemem automatycznie monitorującym działanie sondy oraz ilości wykonanych impulsów. Wyposażonego w dotykowy ekran sterujący oraz pneumatyczny pedał do wyzwalania impulsów.</t>
    </r>
  </si>
  <si>
    <t>2.1</t>
  </si>
  <si>
    <t>Prowadnik</t>
  </si>
  <si>
    <t>Boston</t>
  </si>
  <si>
    <t>147/2020</t>
  </si>
  <si>
    <t>2.2</t>
  </si>
  <si>
    <t>Balony do rozszerzania dróg żółciowych</t>
  </si>
  <si>
    <t>2.3</t>
  </si>
  <si>
    <t>Stenty do dróg żółciowych</t>
  </si>
  <si>
    <t>2.4</t>
  </si>
  <si>
    <t>Koszyki do ekstrakcji złogów</t>
  </si>
  <si>
    <t>2.5</t>
  </si>
  <si>
    <t>Balony do poszerzania przełyku</t>
  </si>
  <si>
    <t>2.6</t>
  </si>
  <si>
    <t>Urządzenie Aliance</t>
  </si>
  <si>
    <t>2.7</t>
  </si>
  <si>
    <t>Strzykawka 60ml</t>
  </si>
  <si>
    <t>2.8</t>
  </si>
  <si>
    <t>Sfinkterotom</t>
  </si>
  <si>
    <t>2.9</t>
  </si>
  <si>
    <t>2.10</t>
  </si>
  <si>
    <t>2.11</t>
  </si>
  <si>
    <t>Sfinkterotom obrotowy</t>
  </si>
  <si>
    <t>2.12</t>
  </si>
  <si>
    <t>2.13</t>
  </si>
  <si>
    <t>Protezy trzustkowe</t>
  </si>
  <si>
    <t>2.14</t>
  </si>
  <si>
    <t>Zestaw do wprowadzania protez trzustkowych</t>
  </si>
  <si>
    <t>2.15</t>
  </si>
  <si>
    <t>Zestaw do protezowania dróg żółciowych</t>
  </si>
  <si>
    <t>2.16</t>
  </si>
  <si>
    <t>2.17</t>
  </si>
  <si>
    <t>Pętle do polipektomii</t>
  </si>
  <si>
    <t>2.18</t>
  </si>
  <si>
    <t>Pętla</t>
  </si>
  <si>
    <t>2.19</t>
  </si>
  <si>
    <t>Zestaw do gastrostomii</t>
  </si>
  <si>
    <t>2.20</t>
  </si>
  <si>
    <t>Zestaw wymienny do PEG</t>
  </si>
  <si>
    <t>2.21</t>
  </si>
  <si>
    <t>Siatka</t>
  </si>
  <si>
    <t>2.22</t>
  </si>
  <si>
    <t>2.23</t>
  </si>
  <si>
    <t>Zestaw do oaskowania żylaków</t>
  </si>
  <si>
    <t>2.24</t>
  </si>
  <si>
    <t>Captivator EMR</t>
  </si>
  <si>
    <t>2.25</t>
  </si>
  <si>
    <t>Elektrody Bilary</t>
  </si>
  <si>
    <t>2.26</t>
  </si>
  <si>
    <t>Spyscope</t>
  </si>
  <si>
    <t>2.27</t>
  </si>
  <si>
    <t>Spybite</t>
  </si>
  <si>
    <t>2.28</t>
  </si>
  <si>
    <t>Spyglass/550/</t>
  </si>
  <si>
    <t>2.29</t>
  </si>
  <si>
    <t>Spyglass/650/</t>
  </si>
  <si>
    <t>2.30</t>
  </si>
  <si>
    <t>Hydra Irrigation</t>
  </si>
  <si>
    <t>Sonda bipolarna</t>
  </si>
  <si>
    <t xml:space="preserve"> </t>
  </si>
  <si>
    <t>Gąbka do mycia endoskopów</t>
  </si>
  <si>
    <t>Komplet szczotek do mycia endoskopów</t>
  </si>
  <si>
    <t>Uchwyt prowadnika</t>
  </si>
  <si>
    <t>Załącznik nr 1.3</t>
  </si>
  <si>
    <t xml:space="preserve">pakiet nr 3 </t>
  </si>
  <si>
    <t>Śrubowy przyrząd stosowany do usuwania stentów z dróg żółciowych i trzustkowego przy użyciu prowadnika, przeznaczony do jednorazowego użytku. Średnica stentu do usunięcia: 5; 7; 8,5; 10 i 11,5 Fr. Długość robocza 168 cm. Średnica prowadnika: 0,018" (5Fr) lub 0,035".</t>
  </si>
  <si>
    <t>szt.</t>
  </si>
  <si>
    <t>Prowadnik do zabiegów ERCP do trudnych kaniulacji przewodów żółciowych i trzustkowych z hydrofilnie powleczonym zakończeniem na długości 5,8 cm., atraumatyczna, elastyczna, platynowa spiralna końcówka długości 4cm, dająca cień w promieniach RTG prosta lub zagięta. Końcówka zagięta posiadająca zdolność przenoszenia obrotu w stosunku 1:1, co ułatwia wprowadzanie prowadnicy przez zwężenie. Prowadnica ze wzmocnionym nitinolowym rdzeniem ułatwiającym wprowadzanie oraz z systemem zapewniającym endoskopową wizualizację ruchu i głębokości wprowadzenia. Długość 260 lub 450 cm, średnica 0,25” lub 0,35”</t>
  </si>
  <si>
    <t xml:space="preserve">Prowadnica do zabiegów ERCP, dwukolorowa przez co identyfikująca ruch, dł. 480 cm, 5 cm koniec cieniodajny pokryty hydrofilnie, dostępna w rozmiarach 0,021, 0,025 i 0,035, końcówka prosta lub zagięta. </t>
  </si>
  <si>
    <t xml:space="preserve">Nożyczki endoskopowe jednorazowego użytku. Noże nożyczek funkcjonują jak standardowe nożyczki do cięcia mechanicznego szwów i tkanek. Średnica 2,6 mm. Długość robocza 165 cm. Kompatybilne z elastycznymi endoskopami o średnicy minimalnej 2.8 mm.
</t>
  </si>
  <si>
    <t>Papillotom trójkanałowy, oddzielne kanały do podawania kontrastu i do prowadnicy 0,035", zakrzywiony (jednorazowego użytku) - cięciwa 20 lub 30 mm (do wyboru przez zamawiającego), długość narzędzia minimum 185 cm, do średnicy kanału roboczego 2,8 mm.</t>
  </si>
  <si>
    <t>Sfinkterotom z końcówką DomeTip używany do endoskopowej kaniulacji przewodów żółciowych i trzustkowych i do sfinkterotomii. Zagięta cieniodajna, obrotowa końcówka zapewnia optymalne ułożenie do cięcia.  Znacznik na końcu cewnika ułatwia wprowadzenie sfinkterotomu na odpowiednią głębokość. 
Rozdzieralny kanał dla prowadnika uszczelniający się po rozerwaniu umożliwiając dalsze przepłukiwanie i podawanie kontrastu. Przeładowany prowadnicą o długości 260 lub 480 cm, średnica ,035”. Długość cewnika 190 cm, Srednica 7Fr</t>
  </si>
  <si>
    <t>Zestaw do przezskórnej endoskopowej gastrostomii - PEG i FLOW, typu PULL i PUSH, średnica zestawu 20-24 Fr.</t>
  </si>
  <si>
    <t>op.</t>
  </si>
  <si>
    <t>Poszerzadło balonowe do przełyku wysokociśnieniowe, doprężający się do trzech pozycji, rozmiary 8-9-10, 10-11-12, 12-13.5-15, 15-16.5-18, 18-19-20, minimalny kanał roboczy 2.8 mm, dł. narzędzia 180 cm.</t>
  </si>
  <si>
    <t>Klipsownica jednorazowego użytku rozwarcie 16 mm możliwość wielokrotnego otwierania i zamykania, rotacja 360 stopni, minimalny kanał roboczy 2.8 mm dł. 230 cm.</t>
  </si>
  <si>
    <t>Kosz do ekstrakcji złogów z dróg żółciowych jednorazowego użytku twardy monofilamnet, cewnik 7 FR dł. 200 cm +-10 cm, obrotowa rękojeść, rozmiary 2x4 lub 3x6 cm, minimalny kanał roboczy 2,8mm</t>
  </si>
  <si>
    <t xml:space="preserve">Hemospray endoskopowy do tamowania krwawień w górnym odcinku przewodu pokarmowego, cewnik 7 lub 10 Fr dł. 220 cm. </t>
  </si>
  <si>
    <t>Stent samorozprężalny nitinolowy do przełyku, pokryty silikonem z dwóch stron, mechaniczna rękojeść umożliwiająca pracę w dwie strony, możliwość rozwijania i chowania stentu do koszulki, repozycjonowanie w czasie jak i po rozłożeniu protezy, wymagane rozmiary 8,10,12.5 i 15 cm, cewnik wprowadzający 8 mm.</t>
  </si>
  <si>
    <t>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stentu.Średnica stentu niepokrywanego 8, 10 mm i dł. 4, 6, 8, 10. Średnica stentu pokrywanego 8, 10 mm i dł. 6, 8 cm (dla średnicy 8 mm) i 4, 6, 8 cm (dla średnicy 10mm) Średnica stentu częściowo pokrywanego 8, 10 mm i dł. 6, 8 cm (dla średnicy 8 mm) i 4, 6, 8 cm (dla średnicy 10mm). Uchwyt pistoletowy do podawania umożliwia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 na kontrolę stopnia uwolnienia stentu i pozwalają uchwycić próg rozprężenia.Przeznaczony do jednorazowego użytku.</t>
  </si>
  <si>
    <t>Protezy trzustkowe typu Zimmon bez zaczepów z pojedyńczym pigtailem. Używane do drenażu zaczopowanych dróg trzustkowych. Zestaw zawiera: stenty dobrane zgodne z
zamówieniem, prowadnik 0,035" oraz cewnik popychający stent. Średnica stentu 5 i 7 Fr, długość stentu od 2cm do 12cm.</t>
  </si>
  <si>
    <t>Cystotom służący do przezżołądkowego lub przezdwunastniczego nakłucia elektrochirurgicznego torbieli rzekomej trzustki. Natychmiast powiększa nacięcie diatermicznym pierścieniem
wypalającym. Połączenie noża igłowego i pierścienia diatermicznego eliminuje potrzebę wymiany narzędzi, co skraca zabieg. Ostrze tnące o średnicy 0,038 cali.Cewnik zewnętrzny 10 Fr dł. 165 cm, cewnik wewnętrzny 5 Fr dł. 190 cm. Pierścień diatermiczny 10 Fr, na prowadnik 0,035"</t>
  </si>
  <si>
    <t>Igły do biopsji aspiracyjnej wysokiej rozdzielczości. Do wykonywania biopsji podśluzówkowych zmian żołądkowo-jelitowych poprzez kanał dostępowy endoskopu ultrasonograficznego. Średnica narzędzia w zależności od rozmiaru 5,2 - 4,2 Fr Wysoce echogeniczna igła z mandrynem ze ściętą końcówką lub końcówką kulową  Średnica igły: 19 G: 22 G; 25G. Pierścień zabezpieczający przedłużoną igłę Nastawne przedłużenie igły 0-8 cm Nastawne przedłużenie koszulki 0-5 cm Do użycia przy minimalnym kanale roboczym 2,0 mm</t>
  </si>
  <si>
    <t>Igły do biopsji histologicznej wysokiej rozdzielczości. Średnica narzędzia w zależności od rozmiaru 5,2 - 4,8 Fr. Wysoce echogeniczna igła z mandrynem ze ściętą końcówką lub końcówką kulową. Specjalna końcówka igły zwiększająca wydajność pobierania próbek do badania histologicznego. Do pobierania histologicznych próbek rdzenia Średnica igły: 19 G; 20G; 22 G; 25G. Pierścień zabezpieczający przedłużoną igłę. Nakłuwany wzór wysokiej rozdzielczości. Nastawne przedłużenie igły 0-8 cm. Nastawne przedłużenie koszulki 0-5 cm. Do użycia przy minimalnym kanale roboczym 2,0 mm.</t>
  </si>
  <si>
    <t>Balon do poszerzania zwężeń przełyku, odźwiernika, dwunastnicy i jelita grubego lub okrężnicy Doprężający do trzech średnic Trzystopniowy jednorazowy wprowadzany na prowadniku przez kanał endoskopu o wymiarach balonu 8-9-10mm, 10-11-12mm, 12-13.5-15mm, 15-16.5-18 oraz 18-19-20mm</t>
  </si>
  <si>
    <t>Cewnik ogniskowy do RFA                
Jednorazowy cewnik pasujący do dystalnego końca elastycznego endoskopu. Bipolarna elektroda dostarcza energię do mniejszych obszarów tkanki.
Zalecane rozmiary endoskopów: 8,6mm do 12,8mm
Elektroda: 20mm długości i 13mm szerokości
Długość shaftu cewnika: 160cm
Średnica shaftu cewnika: 4mm</t>
  </si>
  <si>
    <t>Szczotka cytologiczna do dróg żółciowych 2,5 cm na cewnik 6 i 8 Fr długości 200cm na prowadnik 0,021 i 0,035 miękki koniec 1,5 i 3,5 cm</t>
  </si>
  <si>
    <t>Cewnik do drenażu dróg żółciowych z hydrofilną końcówką AQ na dł. 20 cm i cieniodajną opaską RB, dł. cewnik 40 cm, średnica 8.5, 10.2 i 12 FR.</t>
  </si>
  <si>
    <t>Sfinkterotom typu Billroth II jednorazowego użytku, długość cewnika 200 cm, średnica cewnika 6.3 Fr, długość cięciwy 20 mm – plecionka, do prowadnicy 0,035”, minimalny kanał roboczy endoskopu 2,8 mm.</t>
  </si>
  <si>
    <t>Balon jednorazowy do achalazji - widoczne znaczniki w RTG, średnica balonu po rozszerzeniu minimum 30 mm, do użycia z odpowiednim prowadnikiem - 0,035", nie przeznaczony do użycia z endoskopem.</t>
  </si>
  <si>
    <t>Jednorazowy, sterylny zestaw do gastrostomii balonowej wykonany z wysokiej jakości silikonu w rozmiarach: 12, 14, 16, 18, 20, 22 i 24 Fr.</t>
  </si>
  <si>
    <t>3.1</t>
  </si>
  <si>
    <t>Zestaw do uwuwania stentu</t>
  </si>
  <si>
    <t>Hammermed</t>
  </si>
  <si>
    <t>141/2020</t>
  </si>
  <si>
    <t>3.2</t>
  </si>
  <si>
    <t>3.3</t>
  </si>
  <si>
    <t>Prowadnik AWG2</t>
  </si>
  <si>
    <t>3.4</t>
  </si>
  <si>
    <t>Prowadnik METII</t>
  </si>
  <si>
    <t>3.5</t>
  </si>
  <si>
    <t>Nożyczki endoskopowe</t>
  </si>
  <si>
    <t>3.6</t>
  </si>
  <si>
    <t>Papilotom TRI</t>
  </si>
  <si>
    <t>3.7</t>
  </si>
  <si>
    <t>Papilotom FS</t>
  </si>
  <si>
    <t>3.8</t>
  </si>
  <si>
    <t>Kosz do ekstrakcji złogów</t>
  </si>
  <si>
    <t>3.9</t>
  </si>
  <si>
    <t>3.10</t>
  </si>
  <si>
    <t>Cewnik HBO</t>
  </si>
  <si>
    <t>3.11</t>
  </si>
  <si>
    <t>Cewnik FS</t>
  </si>
  <si>
    <t>3.12</t>
  </si>
  <si>
    <t>Klips hemostatyczny</t>
  </si>
  <si>
    <t>3.13</t>
  </si>
  <si>
    <t>Koszyk do ekstrakcji złogów</t>
  </si>
  <si>
    <t>3.14</t>
  </si>
  <si>
    <t>Hemospray</t>
  </si>
  <si>
    <t>3.15</t>
  </si>
  <si>
    <t>Stent zestaw EVO-E</t>
  </si>
  <si>
    <t>3.16</t>
  </si>
  <si>
    <t>Stent zestaw EVO-B</t>
  </si>
  <si>
    <t>3.17</t>
  </si>
  <si>
    <t>Stent zestaw ZILBS-635</t>
  </si>
  <si>
    <t>3.18</t>
  </si>
  <si>
    <t>Stent ZEPDS</t>
  </si>
  <si>
    <t>3.19</t>
  </si>
  <si>
    <t>Cystotom</t>
  </si>
  <si>
    <t>3.20</t>
  </si>
  <si>
    <t>Igła do biopsji aspiracyjnej</t>
  </si>
  <si>
    <t>3.21</t>
  </si>
  <si>
    <t>Igła do biopsji histologicznej</t>
  </si>
  <si>
    <t>3.22</t>
  </si>
  <si>
    <t>Marker endoskopowy</t>
  </si>
  <si>
    <t>3.23</t>
  </si>
  <si>
    <t>Cewnik HBD-W</t>
  </si>
  <si>
    <t>3.24</t>
  </si>
  <si>
    <t>Cewnik do ablacji</t>
  </si>
  <si>
    <t>3.25</t>
  </si>
  <si>
    <t>Szczotka cytologiczna</t>
  </si>
  <si>
    <t>3.26</t>
  </si>
  <si>
    <t>Cewnik ULT</t>
  </si>
  <si>
    <t>3.27</t>
  </si>
  <si>
    <t>3.28</t>
  </si>
  <si>
    <t>Balon do achalazji</t>
  </si>
  <si>
    <t>3.29</t>
  </si>
  <si>
    <t>Załącznik nr 1.4</t>
  </si>
  <si>
    <t xml:space="preserve">pakiet nr 4  </t>
  </si>
  <si>
    <t>Proteza do dróg żółciowych  samorozprężalna, usuwalna. Wykonana z nitinolu, o strukturze siatki, całkowicie pokryta silikonem, z atraumatycznymi końcami, z lassem do usunięcia stentu w części proksymalnej, dostępna w wersji do współpracy z krótkim prowadnikiem, dostępna w wersji z szeroką flarą na końcu proxymalnym (6 mm szersza od trzonu protezy) zapobiegającą migracji do pż. i flarą mniejszą ( 2 mm szersz od trzonu protezy) na końcu dystalnym zapobiegającą wypadnięciu protezy z pż, port do podawania kontrastu na rękojeści,  o średnicy 6,8 lub 10 mm, długości w zakresie 4,5,6,7,8,9,10,12 cm, Znaczniki  na obu końcach i 2 znaczniki w  części środkowej,  widoczne w RTG.  Zestaw  do wprowadzania pod kontrolą endoskopu o  śr. zestawu wprowadzającego 8,5 Fr, długość zestawu do wprowadzania 180 cm, możliwość  częściowego schowania protezy przy wysunięciu w celu repozycjonowania,usuwalny</t>
  </si>
  <si>
    <t>Proteza do dróg żółciowych samorozprężalna nitinolowa, niepokrywana typu do wnęki wątroby, specjalna konstrukcja z drutu plecionego ułatwiająca dostosowanie się protezy do anatomicznego kształtu przewodu żółciowego bez wywierania wzmożonego nacisku na ściany w miejscach zagięć, posiadająca na całej długości większe oczka (min. rozmiar oczka 6 mm) pozwalające na przełożenie drugiej protezy samorozprężalnej lub plastikowej,   znaczniki  na obu końcach i znacznik w środkowej części widoczne w RTG, średnica protezy po rozprężeniu  6 - 10mm, długość protezy do wyboru 4 - 12 cm, średnica zestawu do wprowadzania  8Fr, długość zestawu do wprowadzania 180cm</t>
  </si>
  <si>
    <t>Proteza do dróg żółciowych samorozprężalna nitinolowa, niepokrywana typu do wnęki wątroby do implantacji metodą side by side, specjalna konstrukcja ułatwiająca dostosowanie się protezy do anatomicznego kształtu przewodu żółciowego bez wywierania wzmożonego nacisku na ściany w miejscach zagięć, posiadająca gęstsze utkanie w stosunku do standardowych protez niepowlekanych,   znaczniki  na obu końcach i znacznik w środkowej części widoczne w RTG, średnica protezy po rozprężeniu  6 i 8 mm, długość protezy do wyboru 4 - 12 cm, średnica zestawu do wprowadzania  6 Fr, długość zestawu do wprowadzania 180cm, współpraca z prowadnikiem 0,025"</t>
  </si>
  <si>
    <t>Proteza do dróg żółciowych i trzustkowych, usuwalna, samorozprężalna, wykonana z nitinolu, o strukturze w formie połączonych pierścieni pokrywana PTFE w środku i silikonem na poszerzanych końcach. Komórki stentu o nieregularnych kształtach, końce poszerzane. Rozmiary stentu: średnica 8 lub 10 mm, długości w zakresie 4-12 cm, Znaczniki na obu końcach i pośrodku  widoczne w RTG. Zestaw  do wprowadzania pod kontrolą endoskopu o śr. 8,5 Fr, długość zestawu do wprowadzania 180 cm usuwalny</t>
  </si>
  <si>
    <t>Proteza samorozprężalna do dróg żółciowych przeznaczona do leczenia zwężeń po transplantacji wątroby, wykonana z drutu nitinolowego, całkowicie pokrywana , proteza zwęża się płynnie o 20% w części środkowej w celu lepszej stabilizacji , usuwalna za pomocą długiej 10 cm pętli widocznej w RTG; znaczniki RTG na obydwu końcach i pośrodku, średnica 8 lub 10 mm do wyboru, długość 40, 50, 60, 70 lub 80 mm do wyboru, zestaw wprowadzający o długości 180 cm i średnicy 8,5 i 9 F współpracujący z prowadnicą 0.035"., usuwalny</t>
  </si>
  <si>
    <t>Proteza nitinolowa do drenażu dróg żółciowych poprzez ścianę żołądka,  pokrywana w 70%.  Na  końcu umieszczanym w żołądku  znajduje się kołnierz zapobiegający przemieszczaniu się stentu. Rozmiary  stentu: średnica 8, 10 mm, długość 8 i 10 mm,  Zestaw do wprowadzania o śr.  8,5 Fr i dł. 180 cm</t>
  </si>
  <si>
    <t>Proteza samorozprężalna do drenażu torbieli trzustkowych i pęcherzyka żółciowego, pokrywana w całości, z kołnierzami z obu końców zabezpieczającymi przed migracją, kołnierze kryzowane  zapewniające zbliżenie drenowanych zbiorników, długość protezy 20mm, średnica do wyboru: proteza 8mm/kołnierz 23mm, proteza 10mm/kołnierz 25mm, proteza 16mm/kołnierz 31mm, długość aplikatora 180-200cm, średnica aplikatora max 10 Fr. usuwalny</t>
  </si>
  <si>
    <t>Proteza smorozprężalnna do przełyku. Usuwalna, wykonana z siatki z nitinolu, końce poszerzane, pokrywane lub nagie(nieusuwalna), atraumatyczne zakończenia,  pokrywana silikonem z lassami do repozycji i usuwania na końcach: dystalnym i proksymalnym. Znaczniki RTG po 4 znaczniki na końcach, 2 w środku protezy. Średnica 16,18,20,22,24,26,28 mm , długość 6,8,10,12,14,15 cm. System uwalniania  proksymalny o średnicy 16,20,22 Fr. i długości 70 cm lub  dystalny o średnicy 16,20,22 Fr.  usuwalny</t>
  </si>
  <si>
    <t>Proteza smorozprężalnna do przełyku z systemem antymigracyjnym. Wykonana z siatki z nitinolu, końce poszerzane, pokrywana silikonem, system antymigracyjny w postaci dodatkowe warstwy wykonanej z niepokrywanej, rozszerzonej  siatki nitinolowej mocowanej proksymalnie. Znaczniki RTG po 4 znaczniki na końcach, 2 w środku protezy. Średnica 16-28 mm , długość 6-15 cm. System uwalniania  proksymalny lub system dystalny, długość systemu 70 cm</t>
  </si>
  <si>
    <t>Proteza smorozprężalnna do przełyku z systemem antymigracyjnym i zastawką antyrefluksową. Wykonana z siatki z nitinolu, końce poszerzane, pokrywana silikonem, system antymigracyjny w postaci dodatkowe warstwy wykonanej z niepokrywanej, rozszerzonej  siatki nitinolowej mocowanej proksymalnie, zastawka antymigracyjna typu rękaw, wykonany z PTFE ze wzmocnieniem z pętli drutu nitinolowego zapobiegającego odkształcaniu się zastawki antyrefluksowej. Znaczniki RTG po 4 znaczniki na końcach, 2 w środku protezy. Średnica 16-28 mm , długość 6-15 cm. System uwalniania dystalny, długość systemu 70 cm</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</si>
  <si>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 usuwalny</t>
  </si>
  <si>
    <t>Proteza samorozprężalna do zamykania przetok lub perforacji po zabiegach bariatrycznych, wykonana z nitinolu, usuwalna, pokryta  silikonem oraz PTFE  2 pierścienie antymigracyjne umieszczone jeden nad drugim, odległość między pierścieniami 25 mm, powlekane silikonem średnica protez od 22 do 26 mm, długość protezy 14 – 20 cm, średnica zestawu wprowadzającego max. 22 Fr  usuwalny</t>
  </si>
  <si>
    <t>Proteza samorozprężalna do zamykania przetok lub perforacji po gastrektomii typu Sleeve wykonana z nitinolu, usuwalna, pokryta dwustronnie silikonem, rozszerzenia zapobiegające migracji na obu końcach protezy, średnica protez od 22 do 28 mm, długość protezy 18 – 23 cm, średnica zestawu wprowadzającego max. 22 Fr  usuwalny. 
Stosowany w zabiegach bariatrycznych typu rękawowego.</t>
  </si>
  <si>
    <t>Proteza smorozprężalnna jelitowa. Usuwalna, wykonana z siatki z nitinolu, końce poszerzane, pokrywane , atraumatyczne zakończenia,  pokrywana silikonem z lassami do repozycji i usuwania. Znaczniki RTG po 4 znaczniki na końcach, 2 w środku protezy. Średnica ,20 mm i 22 mm , długość 8,10,12, 15  cm. System uwalniania  proksymalny o średnicy 10 Fr.  usuwalny</t>
  </si>
  <si>
    <t>Proteza jelitowa nieusuwalna. Proteza jelitowa samorozprężalna, wykonana z nitinolu, o strukturze w formie połączonych pierścieni (struktura zapobiegająca migracji), rozmiary stentu: średnica 22mm i 24mm, długość 12cm i 15cm. Zestaw do wprowadzania TTS, śr. zestawu 10 Fr, dł. zestawu wprowadzającego 220 cm</t>
  </si>
  <si>
    <t>Zestaw do zakładania klipsa nitinolowego w składzie: klips 9 mm okrągły gotowy do założenia po 4 zęby w każdej ze szczęk, z nakładką  na końcówke endoskopu, mechanizm zwalniający montowany na kanale roboczym. Długośc robocza  165 cm. Do endoskopów o rozmiarach 9,5-11,0 mm</t>
  </si>
  <si>
    <t>Zestaw do zakładania klipsa nitinolowego w składzie: klips 11 mm okrągły gotowy do założenia po 4 zęby w każdej ze szczęk, z nakładką  na końcówke endoskopu, mechanizm zwalniający montowany na kanale roboczym. Długość robocza 220 cm. Do endoskopów o rozmiarach 11,5-14,00 mm</t>
  </si>
  <si>
    <t>Kotwica do uchwycenia tkanki. Trzy wysuwane, zagięte ostrza do mocowania w twardych tkankach.</t>
  </si>
  <si>
    <t>Szczypce dwustronne. Zamykana strona prawa i lewa, niezależnie od siebie. Do mocowania brzegów perforacji.</t>
  </si>
  <si>
    <t>Nakładka rozszerzająca, jednorazowa, umożliwia rozszerzanie pod kontrolą wzroku. Nakładka z otworem na prowadnik. Dostępne średnice nakładek: 7mm, 8mm i 10mm dla gastroskopów o średnicy 5,5 - 6,0 mm, 12mm, 14mm, 16mm, 18mm, 20 mm dla gastroskopów o średnicy od 9,8mm do 10,3 mm. W zestawie taśma mocująca. Opakowanie handlowe 3 sztuki jednego rozmiaru.</t>
  </si>
  <si>
    <t xml:space="preserve">Zestaw do zakładania klipsa nitinolowego w proktologii. </t>
  </si>
  <si>
    <t>Szczotka do przetoki</t>
  </si>
  <si>
    <t>Zestaw do pełnościennej resekcji ściany jelita w składzie: klips  gotowy do założenia, z nakładką  na końcówkę endoskopu, mechanizm zwalniający montowany na kanale roboczym, rękaw na endoskop, pętla do odciecia. 
Oraz sonda do znakowania zmiany, szczypce do usunięcia materiału.
Długość robocza 220 cm. 
Do endoskopów o rozmiarach 11,5-14.00 mm</t>
  </si>
  <si>
    <t>Pętla do polipektomii trójrozmiarowa, jednorazowa, otwierana w trzech rozmiarach i kształtach: kształt diamentu o rozmiarach 15x6mm, kształt heksagonalny o rozmiarach 28x10mm, kształt owalny 55x30mm, drut plecionka, min. Średnica kanału roboczego min. 2,8 mm, dł robocza 230 cm</t>
  </si>
  <si>
    <t xml:space="preserve"> Pętla do polipektomii na zimno, jednorazowa, pętla o kształcie odwróconej kropli, średnica pętli 9 mm, bez przyłącza HF na rękojeści, osłona zewnętrzna ze specjalnego sztywnego teflonu, min. Średnica kanału roboczego min 2,8 mm, długość robocza narzędzia 2300mm 
Nie wymaga diatermii.</t>
  </si>
  <si>
    <t>Narzędzie resekcyjne do zmian płaskich, jednorazowe, sterylne, wykonane z płaskiej taśmy zakończonej sprężyną , specjalna konstrukcja umożliwiająca pełne otwarcie, średnica otwartego resektomu 14 mm, długość 27 mm, długość całego narzędzia 2300 mm, średnica 2,4 mm</t>
  </si>
  <si>
    <t xml:space="preserve">                                                                                                                                                                                                                                                                           Szczotka do cytologii dróg żółciowych, jednorazowa,  długość robocza 200 cm średnica osłony 3 mm, główka szczoteczki wykonana z 2 rodzajów włosia w układzie: sztywne/miękkie/sztywne z odstępami pomiędzy,  trzpień wykonany z nitinolu, port do iniekcji w rękojeści szczotki do wykonania płukania cewnika. Znacznik RTG na trzpieniu </t>
  </si>
  <si>
    <t xml:space="preserve">                                                                                                                                                                                                                                                                       Szczypce do histologii dróg żółciowych, jednorazowe, sterylne, z portem dla prowadnika, współpraca z krótkim prowadnikiem, średnica narzędzia 2,1 mm, średnica łyżeczek 2,2 mm, szerokość otwartych łyżeczek 8 mm, długość robocza narzędzia 2300 mm </t>
  </si>
  <si>
    <t xml:space="preserve">Dyssektor do zabiegów ESD  - jednorazowy, sterylny, monopolarny, przeznaczony do zabiegów ESD, POEM oraz hemostazy, z funkcją rotacji, długość robocza narzędzia 1650 mm, średnica części roboczej narzędzia 2,5 mm, łyżeczki zakrzywione o długości 6 mm, kąt rozwarcia łyżeczek 90°, przyłącze HF na rękojeści  </t>
  </si>
  <si>
    <t>Klips do mocowania protez przełykowych</t>
  </si>
  <si>
    <r>
      <rPr>
        <sz val="10"/>
        <rFont val="Arial"/>
        <family val="2"/>
      </rPr>
      <t xml:space="preserve">Sondy typu EUSRA </t>
    </r>
    <r>
      <rPr>
        <b/>
        <sz val="10"/>
        <rFont val="Arial"/>
        <family val="2"/>
      </rPr>
      <t xml:space="preserve">                                                                                                     </t>
    </r>
    <r>
      <rPr>
        <sz val="10"/>
        <rFont val="Arial"/>
        <family val="2"/>
      </rPr>
      <t xml:space="preserve">Jednorazowa elektroda typu igłowego, monopolarna  przeznaczona do ablacji zmian w trzustce pod kontrolą EUS.
Wyposażona w system chłodzenia pancerza wymuszonym obiegiem cieczy.
Regulowana głębokość wprowadzenia ostrza do zmiany.
Długość robocza 10 mm, długość całkowita 1415mm ±10mm, średnica narzędzia 7 Fr./19G.
Przeznaczona do generatora VIVA Combo  </t>
    </r>
    <r>
      <rPr>
        <b/>
        <sz val="10"/>
        <rFont val="Arial"/>
        <family val="2"/>
      </rPr>
      <t xml:space="preserve">                                                                                                      </t>
    </r>
  </si>
  <si>
    <r>
      <rPr>
        <sz val="10"/>
        <rFont val="Arial"/>
        <family val="2"/>
      </rPr>
      <t xml:space="preserve">Sonda typu ELRA      </t>
    </r>
    <r>
      <rPr>
        <b/>
        <sz val="10"/>
        <rFont val="Arial"/>
        <family val="2"/>
      </rPr>
      <t xml:space="preserve">                                                                                 </t>
    </r>
    <r>
      <rPr>
        <sz val="10"/>
        <rFont val="Arial"/>
        <family val="2"/>
      </rPr>
      <t>Jednorazowa elektroda typu cylindrycznego , bipolarna  przeznaczona do ablacji zmian w zwężeniach dróg żółciowych  podczas ECPW.
Wyposażona w system monitorowania temperatury oraz impedancji części roboczej elektrody, długość całkowita 1750 mm, średnica narzędzia 7 Fr./2,31 mm
Przeznaczona do generatora VIVA Combo</t>
    </r>
  </si>
  <si>
    <t>Postępowanie  Szp/Fz-64/2019  umowy zawarte na okres od 05-03-2020 do 05-03-2022</t>
  </si>
  <si>
    <t>4.1</t>
  </si>
  <si>
    <t>Proteza usuwalna do dróg żółciowych</t>
  </si>
  <si>
    <t>4.2</t>
  </si>
  <si>
    <t>Proteza do wnęki wątroby</t>
  </si>
  <si>
    <t>4.3</t>
  </si>
  <si>
    <t>4.4</t>
  </si>
  <si>
    <t>Proteza żłóciowo-trzustkowa</t>
  </si>
  <si>
    <t>4.5</t>
  </si>
  <si>
    <t>Proteza Kaffes</t>
  </si>
  <si>
    <t>4.6</t>
  </si>
  <si>
    <t>Proteza Giobor</t>
  </si>
  <si>
    <t>4.7</t>
  </si>
  <si>
    <t>Proteza do drenażu torbieli trzustkowych</t>
  </si>
  <si>
    <t>4.8</t>
  </si>
  <si>
    <t>Proteza przełykowa</t>
  </si>
  <si>
    <t>4.9</t>
  </si>
  <si>
    <t>Proteza do przełyku antymigracyjna</t>
  </si>
  <si>
    <t>4.10</t>
  </si>
  <si>
    <t>Proteza Valve</t>
  </si>
  <si>
    <t>4.11</t>
  </si>
  <si>
    <t>Proteza samorozprzężalna do przełyku</t>
  </si>
  <si>
    <t>4.12</t>
  </si>
  <si>
    <t>Proteza do zamykania przetok BETA</t>
  </si>
  <si>
    <t>4.13</t>
  </si>
  <si>
    <t>Proteza do zamykania przetok</t>
  </si>
  <si>
    <t>4.14</t>
  </si>
  <si>
    <t>Proteza jelitowa usuwalna</t>
  </si>
  <si>
    <t>4.15</t>
  </si>
  <si>
    <t>Proteza jelitowa nieusuwalna</t>
  </si>
  <si>
    <t>4.16</t>
  </si>
  <si>
    <t>System OTSC 11mm</t>
  </si>
  <si>
    <t>4.17</t>
  </si>
  <si>
    <t>System OTSC 14mm</t>
  </si>
  <si>
    <t>4.18</t>
  </si>
  <si>
    <t>Kotwica OTSC</t>
  </si>
  <si>
    <t>4.19</t>
  </si>
  <si>
    <t>Szczypce OTSC</t>
  </si>
  <si>
    <t>4.20</t>
  </si>
  <si>
    <t>Nakładka rozszerzająca</t>
  </si>
  <si>
    <t>4.21</t>
  </si>
  <si>
    <t>Zestaw OTSC</t>
  </si>
  <si>
    <t>4.22</t>
  </si>
  <si>
    <t>4.23</t>
  </si>
  <si>
    <t>System FTRD</t>
  </si>
  <si>
    <t>4.24</t>
  </si>
  <si>
    <t>Pętla Lariat</t>
  </si>
  <si>
    <t>4.25</t>
  </si>
  <si>
    <t>Pętla Exacto</t>
  </si>
  <si>
    <t>4.26</t>
  </si>
  <si>
    <t>Narzędzie resekcyjne</t>
  </si>
  <si>
    <t>4.27</t>
  </si>
  <si>
    <t>Szczotka do cytologii</t>
  </si>
  <si>
    <t>4.28</t>
  </si>
  <si>
    <t>Szcypce do histologii</t>
  </si>
  <si>
    <t>4.29</t>
  </si>
  <si>
    <t>Dyssektor</t>
  </si>
  <si>
    <t>4.30</t>
  </si>
  <si>
    <t>4.31</t>
  </si>
  <si>
    <t>Sonda typu EUSRA</t>
  </si>
  <si>
    <t>4.33</t>
  </si>
  <si>
    <t>Sonda typu ELRA</t>
  </si>
  <si>
    <t>Załącznik nr 1.5</t>
  </si>
  <si>
    <t xml:space="preserve">pakiet nr 5 </t>
  </si>
  <si>
    <t xml:space="preserve"> Cewnik jednorazowy do dostarczania energii RF do dolnego zwieracza przełyku, pozwalający na wykonanie zabiegu Stretta</t>
  </si>
  <si>
    <t xml:space="preserve">Zestaw instrumentów do
okrężnego wycięcia przetoki
odbytu składający się z:
1. noża rurkowego
2. prowadnicy
3. prowadnicy giętkiej
4. płytki oporowej
Zestaw zapakowany sterylnie,
gotowy do użycia.
</t>
  </si>
  <si>
    <t>System do długoterminowego
drenażu przetok odbytu
składający sie z silikonowego
drenu połączonego z giętką
metalową prowadnicą oraz
polipropylenowego elementu
zamykającego dren.</t>
  </si>
  <si>
    <t>Generator do zabiegów Stretta</t>
  </si>
  <si>
    <t xml:space="preserve">       </t>
  </si>
  <si>
    <t>5.1</t>
  </si>
  <si>
    <t>Cewnik Stretta</t>
  </si>
  <si>
    <t>Healthcare</t>
  </si>
  <si>
    <t>136/2020</t>
  </si>
  <si>
    <t>5.2</t>
  </si>
  <si>
    <t>Zestaw Fixcision</t>
  </si>
  <si>
    <t>136/2021</t>
  </si>
  <si>
    <t>5.3</t>
  </si>
  <si>
    <t>System Comfort Dtain</t>
  </si>
  <si>
    <t>136/2022</t>
  </si>
  <si>
    <t>Załącznik nr 1.6</t>
  </si>
  <si>
    <t>pakiet nr 6</t>
  </si>
  <si>
    <t>Pętle nylonowe zaciskowe DUŻE o średnicy 30mm (jednorazowego użytku) do zakładania na szypuły polipów, zasosowanie z każdą wersją narzędzia HX-20 Endo-Loop</t>
  </si>
  <si>
    <t>Klipsy jednorazowe do klipsownicy EZ Clip, długie, kąt rozwarcia 90stopni, długość ramion klipsa 9 mm.</t>
  </si>
  <si>
    <t>Stent plastikowy do dróg żółciowych typu Amsterdam, rozmiary 7, 8.5, 10 i 11.5 FR dł. od 5 do 15 cm, temperowany koniec z otworem drenującym.</t>
  </si>
  <si>
    <t>Stent plastikowy do dróg żółciowych typu double-pigtail, rozmiary 5,7, 8.5, 10 i 11.5 FR dł. 3, 5, 7, 9, 10, 12, 15 cm, znaczniki na granicach pętli oraz w części środnowej.</t>
  </si>
  <si>
    <t>* Zestaw do protezowania dróg żółciowych, jednostopniowy, cewnik prowadzący 5, lub 6Fr, cewnik popychający 8,5Fr oraz 11,5Fr na końcówce dystalnej cewnika marker RTG, na prowadnik 0,035"</t>
  </si>
  <si>
    <t>Zestaw do opaskowania żylaków przełyku, 6-gumkowy, przedostatnia gumka odróżniająca się kolorem od pozostałych, potwierdzeniem zrzucenia gumki jest słyszalne kliknięcie</t>
  </si>
  <si>
    <t>Prowadnice do zabiegów endoskopowych na drogach żółciowych i trzustkowych, nitinolowe, pokryte teflonem, pokrycie prowadnicy dwukolorowe, końcówka miękka, prosta i zagięta (do wyboru) o długości 7 cm, końcówka pokryta substancją hydrofilną, cieniująca w RTG, średnica prowadnicy 0,035” lub 0,025”,długość prowadnicy 450 cm, dwie sztywności prowadnicy: standardowa i podwyższona (do wyboru), wybór prowadnic z końcówką standardową oraz z  końcówką umożliwiająca wytworzenie pętli alfa., jednorazowego użytku</t>
  </si>
  <si>
    <t>Klipsownica jednorazowego użytku do tamowania krwawień, rozwarcie klipsa 16 mm, funkcja rotacji 360⁰ i możliwość wielokrotnego otwierania i zamykania klipsa przed jego uwolnieniem.</t>
  </si>
  <si>
    <t>Klipsownica jednorazowego użytku do tamowania krwawień, rozwarcie klipsa 12 mm i 15 mm (do wyboru przez zamawiającego), funkcja rotacji 360⁰ i możliwość wielokrotnego otwierania i zamykania klipsa przed jego uwolnieniem.</t>
  </si>
  <si>
    <t>Stent do tamowania krwawień z żylaków przełyku samorozprężalny, nitinolowy, pokrywany silikonem na całej długości, umieszczony w zestawie do wprowadzania i przygotowany do natychmiastowego użycia, z pętlą do usuwania/ repozycji stentu na końcu proksymalnym i dystalnym, średnica części roboczej stentu  – 25 mm, długość 135 mm, zestaw do wprowadzania umożliwiający implantację stentu bez użycia RTG, z balonem pozycjonującym stent, średnica zestawu wprowadzającego 9,4 mm, długość 64 cm,  w zestawie ze stentem  prowadnik typu Ultra Stiff o średnicy 0,035 cala i długości 250 cm oraz strzykawka do napełniania balonu o pojemności 50/60 ml. Urządzenie do usuwania stentu do tamowania krwawień z żylaków przełyku złożone z metalowego  ekstraktora do chwytania stentu o średnicy 2,6 mmi długości 150 cm oraz 
kaniuli zewnętrznej do chowania stentu o średnicy 28 Fr i długości 150 cm.</t>
  </si>
  <si>
    <t>Pętla do polipektomii, obrotowa, jednorazowego użytku, plecionka, owalna, śr. drutu 0,33mm, śr. pętli 10 mm; 15 mm; 25 mm; 32 mm. Śr. osłonki 2,3mm. Funkcja płynnej rotacji. Dł. narzędzia 240cm. Min. Śr. kanału roboczego 2,8mm. Rękojeść skalowana co 5 mm</t>
  </si>
  <si>
    <t xml:space="preserve">Anoskop proktologiczny operacyjny (ścięty), rozmiar  32x90mm i 22x75mm (do wyboru). </t>
  </si>
  <si>
    <t xml:space="preserve">Gumki proktologiczne. </t>
  </si>
  <si>
    <t>Jednorazowa szczoteczka dwustronna do czyszczenia kanałów endoskopów; długość robocza 2300mm; śr. szczotek 6mm; posiada plastikową końcówkę zapobiegającą zarysowaniu kanałów endoskopowych; pasuje do kanałów endoskopów o średniacach 2,0mm-4,2mm.</t>
  </si>
  <si>
    <t xml:space="preserve">Igła do ostrzykiwania, jednorazowego użytku, śr.ostrza igły 0,7mm, dł. ostrza 4mm i6mm (do wyboru przez zamawiającego), dł. narzędzia 230 cm, osłonka śr. 2,3 mm, mechanizm długopisowy zapobiegający niekontrolowanemu wysuwaniu i chowaniu się ostrza, obsługiwany jednym kciukiem. Osłonka teflonowa odporna na załamania, u wyjścia ostrza wzmocniona atraumatycznym metalowym kołnierzem. </t>
  </si>
  <si>
    <t>6.1</t>
  </si>
  <si>
    <t>Pętle Endo Loop</t>
  </si>
  <si>
    <t>Sun-Med.</t>
  </si>
  <si>
    <t>140/2020</t>
  </si>
  <si>
    <t>6.2</t>
  </si>
  <si>
    <t>Hemoklips</t>
  </si>
  <si>
    <t>6.3</t>
  </si>
  <si>
    <t>Stent do dróg żółciowych typ Amsterdam</t>
  </si>
  <si>
    <t>6.4</t>
  </si>
  <si>
    <t>Stent do dróg żółciowych typ podwójny pigtal</t>
  </si>
  <si>
    <t>6.5</t>
  </si>
  <si>
    <t>6.6</t>
  </si>
  <si>
    <t>Zestaw do opaskowania żylaków odbytu</t>
  </si>
  <si>
    <t>6.7</t>
  </si>
  <si>
    <t>Prowadnica do zabiegów endoskopowych</t>
  </si>
  <si>
    <t>6.8</t>
  </si>
  <si>
    <t>Klipsownica do tamowania krwawień</t>
  </si>
  <si>
    <t>6.9</t>
  </si>
  <si>
    <t>6.10</t>
  </si>
  <si>
    <t>Stent do tamowania krwawień przełyku</t>
  </si>
  <si>
    <t>6.11</t>
  </si>
  <si>
    <t>Zestaw do przezesórnej endoskopowej gastrostomii PEG</t>
  </si>
  <si>
    <t>6.12</t>
  </si>
  <si>
    <t>Pętla do polipektomii</t>
  </si>
  <si>
    <t>6.13</t>
  </si>
  <si>
    <t>Sfinkterotomy obrotowe</t>
  </si>
  <si>
    <t>6.14</t>
  </si>
  <si>
    <t>Anoskop</t>
  </si>
  <si>
    <t>6.15</t>
  </si>
  <si>
    <t>Gumki proktologiczne</t>
  </si>
  <si>
    <t>6.16</t>
  </si>
  <si>
    <t>Jednorazowa szczotka dwustronna</t>
  </si>
  <si>
    <t>6.17</t>
  </si>
  <si>
    <t>Igła do ostrzykiwań</t>
  </si>
  <si>
    <t>Załącznik nr 1.7</t>
  </si>
  <si>
    <t xml:space="preserve">pakiet nr 7  </t>
  </si>
  <si>
    <t>Jednorazowa klipsownica hemostatyczna, śr. 2,5 mm, długość 2300 mm, możliwość wielokrotnego otwarcia i zamknięcia klipsa, funkcja płynnej rotacji, rozwarcie ramion klipsa 16 mm, kąt zagięcia końcówek ramion 90 stopni, konstrukcja zestawu wprowadzającego, po wysunięciu z kanału roboczego w części dystalnej, pozwala na natychmiastowe otwieranie i zamykanie klipsa - bez potrzeby usuwania dystanserów, zsuwania osłonki itp.</t>
  </si>
  <si>
    <t>Jednorazowa pętla do polipektomii, drut pleciony, owalna, śr. 10, 15, 25, 35 mm, śr. 2,3 mm, dł. 2300 mm, funkcja płynnej rotacji, rączka z podziałką</t>
  </si>
  <si>
    <t>Jednorazowa pętla do polipektomii, drut monofilamentny, owalna, śr. 6, 10, 15, 25, 35 mm, śr. 2,3 mm, dł. 2300 mm, funkcja płynnej rotacji, rączka z podziałką</t>
  </si>
  <si>
    <t>Jednorazowe poszerzadło do dróg żółciowych sztywne, dostępne w rozmiarach 8.5 i 10 FR, dł. 200 cm, cewnik 7FR koniec temperowany do 5FR na dł. 4 cm, na prowadnik 0,035.</t>
  </si>
  <si>
    <t>Jednorazowy endoskopowy zestaw do przezżołądkowej cystostomii, składający się z igły oraz cewnika wewnętrznego i zewnętrznego. Cewnik zewnętrzny posiadający w części dystalnej metalową końcówkę służącą do koagulacji. Rękojeść posiadająca dwa standardowe przyłącza HF. Średnice zestawu: 8,5Fr; 10Fr. Dł. narzędzia 180cm. Akceptujący prowadnik 0,035”</t>
  </si>
  <si>
    <t>Jednorazowe szczypce do gorącej biopsji, uniwerslane - długość narzędzia 230 cm, minimalna średnica kanału roboczego 2,8 mm</t>
  </si>
  <si>
    <t>Jednorazowy zestaw do protezowania dróg żółciowych, cewnik prowadzący 5, lub 6Fr, cewnik popychający 8,5Fr, 10,0Fr oraz 11,5Fr na końcówce dystalnej cewnika marker RTG, na prowadnik 0,035"</t>
  </si>
  <si>
    <t>Jednorazowe kleszczyki biopsyjne, śr. 2,3 mm, dł. 2300 mm, pokryte teflonem, w wersji z igłą i bez igły (do wyboru przy zamówieniu)</t>
  </si>
  <si>
    <t>Jednorazowe kleszczyki biopsyjne JUMBO, śr. 3,0 mm, dł. 2300 mm, pokryte teflonem, w wersji z igłą i bez igły (do wyboru przy zamówieniu)</t>
  </si>
  <si>
    <t>Jednorazowy ustnik z gumką, średnica zewnętrzna otworu 30 mm, wstępnie złożony (gumka założona z jednej strony), każdy pakowany w torebkę strunową</t>
  </si>
  <si>
    <t>Jednorazowe kleszcze do usuwania protez lub ciał obcych, ramiona tzw. aligatorki zakończone zębem szczura, pokrywane teflonem, długość robocza narzędzia 180 cm, śr. 2,3 mm, rozwarcie ramion min. 1,0 cm</t>
  </si>
  <si>
    <t>Jednorazowa siatka do ciał obcych, typu "rothnet", kształt owalny, z funkcją rotacji, wymiary 30 x 60 mm, śr. osłonki 2,3 mm, dł. robocza 230 cm</t>
  </si>
  <si>
    <t>Tusz na bazie węgla w formie ampułkostrzykawki o zawartości 5 ml</t>
  </si>
  <si>
    <t>7.1</t>
  </si>
  <si>
    <t>Klipsownica jednorazowa</t>
  </si>
  <si>
    <t>7.2</t>
  </si>
  <si>
    <t>Petla do polipektomii</t>
  </si>
  <si>
    <t>7.3</t>
  </si>
  <si>
    <t>Petla do polipektomii monofilament</t>
  </si>
  <si>
    <t>7.4</t>
  </si>
  <si>
    <t>Cewnik poszerzający do dróg żółciowych</t>
  </si>
  <si>
    <t>7.5</t>
  </si>
  <si>
    <t>7.6</t>
  </si>
  <si>
    <t>Chwytak do usuwania ciał obcych</t>
  </si>
  <si>
    <t>7.7</t>
  </si>
  <si>
    <t>Zestaw cysto-gastro</t>
  </si>
  <si>
    <t>7.8</t>
  </si>
  <si>
    <t>Kleszcze do gorącej biopsji</t>
  </si>
  <si>
    <t>7.9</t>
  </si>
  <si>
    <t>7.10</t>
  </si>
  <si>
    <t>Balon do ekstrakcji trójkanałowy</t>
  </si>
  <si>
    <t>7.11</t>
  </si>
  <si>
    <t>Zestaw opaskowania żylaków przełyku</t>
  </si>
  <si>
    <t>7.12</t>
  </si>
  <si>
    <t xml:space="preserve">Kleszcze biopsyjne jednorazowe </t>
  </si>
  <si>
    <t>7.13</t>
  </si>
  <si>
    <t>Kleszcze biopsyjne jednorazowe JUMBO</t>
  </si>
  <si>
    <t>7.14</t>
  </si>
  <si>
    <t>Ustnik jednorazowy z gumką</t>
  </si>
  <si>
    <t>7.15</t>
  </si>
  <si>
    <t>Cwytak do usuwania ciał obcych</t>
  </si>
  <si>
    <t>7.16</t>
  </si>
  <si>
    <t>Jednorazowa siatka do polipów</t>
  </si>
  <si>
    <t>7.17</t>
  </si>
  <si>
    <t>Załącznik nr 1.8</t>
  </si>
  <si>
    <t>pakiet nr 8</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</si>
  <si>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10mm) , 13mm ( długość ramienia 10mm),16mm( długość ramienia 10mm) ,18mm (długość ramienia 10mm), zagięcie ramion klipsa 135 stopni, długość narzędzia 2300mm. Klipsownica pakowana sterylnie, pojedynczo w pakiety i dodatkowo w plastikowy pancerz transportowy.  Możliwość wykonywania badań rezonansu magnetycznego u pacjentów z zaaplikowanym klipsem (warunki opisane w dołączonej instrucji użytkowania wyrobu).  Możliwość usunięcia zaaplikowanego już klipsa. </t>
  </si>
  <si>
    <t xml:space="preserve">Kleszcze biopsyjne jednorazowego użytku, w powleczeniu PE, łyżeczki o długości 3,35mm, rozwarciu 7mm. Łyżeczki owalne: gładkie. Dostępne w długościach: 1600mm . Średnica narzędzia 1,8mm. Pakowane pojedynczo, w zestawie 4 etykiety samoprzylepne do dokumentacji z nr katalogowym, nr LOT, datą ważności oraz danymi producenta. </t>
  </si>
  <si>
    <t>Kleszcze biopsyjne jednorazowego użytku, w powleczeniu PE, z markerami głębokości widocznymi w obrazie endoskopowym, łyżeczki o długości 4,30 mm, rozwarciu 7,5 mm. Łyżeczki owalne: gładkie, gładkie z igłą. Dostępne w długościach: 1600mm, 2300mm. Średnica narzędzia 2,3mm. Kolor powleczenia szary . Pakowane pojedynczo, w zestawie 4 etykiety samoprzylepne do dokumentacji z nr. katalogowym, nr LOT, datą ważności i danymi producenta.</t>
  </si>
  <si>
    <t xml:space="preserve">Kleszcze endoskopowe do biopsji stycznych – Kleszcze biopsyjne jednorazowego użytku, w powleczeniu PE, z markerami głębokości widocznymi w obrazie endoskopowym, łyżeczki o długości 4,30 mm, rozwarciu 7,5 mm. Łyżeczki owalne: gładkie, gładkie z igłą, aligator, aligator z igłą. Dostępne w długościach: 1600mm, 1800mm, 2300mm - przy średnicy narzędzia 2,3mm. Kolor powleczenia szary . Pakowane pojedynczo, w zestawie 4 etykiety samoprzylepne do dokumentacji z nr katalogowym, nr LOT, datą ważności oraz danymi producenta. </t>
  </si>
  <si>
    <r>
      <rPr>
        <sz val="10"/>
        <rFont val="Arial"/>
        <family val="2"/>
      </rPr>
      <t>Kleszcze endoskopowe typu Jumbo - Kleszcze biopsyjne jednorazowego użytku, w powleczeniu PE</t>
    </r>
    <r>
      <rPr>
        <strike/>
        <sz val="10"/>
        <rFont val="Arial"/>
        <family val="2"/>
      </rPr>
      <t>,</t>
    </r>
    <r>
      <rPr>
        <sz val="10"/>
        <rFont val="Arial"/>
        <family val="2"/>
      </rPr>
      <t xml:space="preserve"> łyżeczki o długości 5,27mm, rozwarciu 10mm. Łyżeczki owalne, gładkie, pogłębione. Dostępne w długości 2300mm .Średnica narzędzia 3,0mm. Współpracujące z minimalnym kanałem roboczym 3,2mm. Kolor powleczenia niebieski. Pakowane pojedynczo, w zestawie 3 etykiety samoprzylepne do dokumentacji z nr katalogowym, nr LOT, datą ważności i danymi producenta.</t>
    </r>
  </si>
  <si>
    <t>Pętla do polipektomii jednorazowego użytku, sterylna, owalna, z możliwością cięcia z użyciem elektrokoagulacji lub bez, pleciona, drut o średnicy 0,47 dla średnic: 6,10.15.20.25.30.35,50mm. Długość oczka pętli 38,5mm. Narzędzie ze skalowaną rękojeścią. Długość narzędzia 2300mm, średnica osłonki 2,3mm. Pakowane pojedynczo, w zestawi 4 etykiety samoprzylepne do dokumentacji z nr katalogowym, nr LOT, datą ważności oraz danymi producenta.</t>
  </si>
  <si>
    <t xml:space="preserve">Jednorazowe pętle do polipektomii , asymetryczne, heksagonalne obrotowe, wykonane z plecionego drutu. Średnica pętli 10,15,20,25,30,35,40 mm.  Średnica drutu tnącego 0.47mm ,  średnica osłonki 2.3 mm, długość robocza 230 cm                                                                     </t>
  </si>
  <si>
    <t>Pętla do polipektomi owalne obrotowe -Pętla do polipektomii jednorazowego użytku z funkcją rotacji, sterylna, owalna. Cięcie bez koagulacji, pleciona, drut o średnicy 0,24 mm dla średnic  : 10.15mm. Narzędzie ze skalowaną rękojeścią. Długość narzędzia 2300mm, średnica osłonki 2,3mm. Pakowane pojedynczo, w zestawie 4 etykiety samoprzylepne do dokumentacji z nr katalogowym, nr LOT, datą ważności oraz danymi producenta. Opakowanie handlowe = 10 sztuk.</t>
  </si>
  <si>
    <t xml:space="preserve">Jednorazowe ,sterylne pętle do polipektomii owalne, obrotowe, wykonane z drutu monofilamentnego  (średnica drutu tnącego 0.3 mm)  ,  średnica pętli 6,10,15,20,25,30,35 mm ;średnica osłonki 2.3 mm.narzędzie ze skalowaną rękojeścią. Długość robocza 2300 mm.                                           </t>
  </si>
  <si>
    <t xml:space="preserve">Pętla nylonowa do podwiązywania polipów z rękojeścią : Jednorazowe narzędzie służące do zapobiegania lub opanowania krwawienia po usunięciu polipów, składające się ze skalowanego uchwytu, osłonki, rurki osłonowej i odłączalnej pętli nylonowej, długość narzędzia 2300mm; średnica pętli 30mm, minimalna średnica kanału roboczego endoskopu 2,8mm, pakowane w pojedyncze sterylne opakowania. </t>
  </si>
  <si>
    <t>Kleszcze 3- lub 4-ramienne do usuwania ciał obcych, jednorazowego użytku, sterylne. Umożliwiające precyzyjne chwytanie małych polipów, drobnych ciał obcych, posiadające atraumatyczne zaokrąglone końcówki dla większego bezpieczeństwa. Średnica narzędzia 2,3mm, długość robocza 2300. Narzędzie kompatybilne z kanałem roboczym 2,8mm.</t>
  </si>
  <si>
    <t xml:space="preserve">Kleszcze chwytające jednorazowego użytku, w powleczeniu PE, z markerami widocznymi w obrazie RTG. Typ łopatek ząb szczura o rozwarciu 17mm, aligator o rozwarciu 11mm lub aligator z zębem szczura o rozwarciu 16mm. Wersja obrotowa: ząb szczura o rozwarciu 8,3mm.  Długość robocza 2300mm, średnica narzędzia 2,3mm. Pakowane pojedynczo, w zestawie 4 etykiety samoprzylepne do dokumentacji z nr katalogowym, nr LOT, datą ważności oraz danymi producenta. </t>
  </si>
  <si>
    <t xml:space="preserve">Jednorazowe szczoteczki  dwustronne do czyszczenia  kanałów endoskopów. Średnica osłonki 1.7 mm, długość robocza 230 cm oraz 300 cm . Średnice szczoteczek :   5/5; 6/6; 7/7; 5/10, 6/10,mm. Różne kolory osłonki w zależności od średnicy szczoteczki, dla szybkiej identyfikacji produktu.                                   </t>
  </si>
  <si>
    <t xml:space="preserve">Jednorazowe szczoteczki  dwustronne do czyszczenia  endoskopów z czyścikiem . Średnica osłonki 1.7 mm,  długość robocza 230 cm,  średnice szczoteczek 5/5, mm  . Długośc szczoteczek: 20/120mm oraz  20/300 mm  .                 </t>
  </si>
  <si>
    <t>Jednorazowa szczoteczka do czyszczenia zaworów i portów dwustronna. Średnica włosia 5/12 mm, długość 30/35mm  ,długośc całkowita szczoteczki 16 cm.</t>
  </si>
  <si>
    <t xml:space="preserve">Zestaw składający się z: jednorazowa dwustonna szczoteczka do czyszczenia kanałów endoskopów.Średnica włosia 5/5 mm oraz 7/7 mm   (do wyboru przez Zamawiającego),  długość robocza 230 cm . Średnica oslonki 1.7 mm + jednorazowa szczoteczka do czyszczenia zaworów i portów, średnica włosia 5/12 mm,  długośc robocza 16 cm.                                 </t>
  </si>
  <si>
    <t xml:space="preserve">                                                                                                                                                                           </t>
  </si>
  <si>
    <t>Ustnik endoskopowy z otworem centralnym o średnicy 22mm x 27mm, ze wstepnie założoną po jednej stronie gumką tekstylną. Nie zawiera lateksu. Otwory w gumce co 15 mm dające wiele możliwości w zakresie poprawnego mocowania ustnika. Ustnik posiadający silikonową osłonę uzębienia pacjenta. Sterylizowany tlenkiem etylenu. Pakowany pojedynczo, w zestawie 3 etykiety samoprzylepne do dokumentacji z nr katalogowym, nr LOT, datą ważności oraz danymi producenta.</t>
  </si>
  <si>
    <t>Pułapka na polipy usunięte podczas endoskopowej polipektomii, czterokomorowa jednorazowego użytku.</t>
  </si>
  <si>
    <t>Pętla z siateczką jednorazowego użytku, siatka rozpostarta na pętli o wymiarach 30 x 60 mm, długość narzędzia 230 cm, średnica cewnika 2.3 mm oraz 2,6 mm, obrotowa, brzeg pętli w kolorze zielonym dla lepszej widoczności w obrazie endoskopowym</t>
  </si>
  <si>
    <t>Jednorazowy kosz do ekstrakcji złogów  z portem bocznym do przepłukiwań  . Średnica osłonki 2.4 mm ,   średnica otwartego kosza 15, 25, 30, 35 mm  , długość robocza 230 cm.</t>
  </si>
  <si>
    <t>Jednorazowe prowadniki endoskopowe.Nitrylowy rdzeń  zabezpieczający przed zgięciem i załamaniem prowadnika.Dwukolorowa powłoka dla lepszej wizualizacji w obrazie endoskopowym.Hydrofilna koncówka.Średnica 00,25mm,0035 mm Długość robocza 450 cm. Długość. końcówki 5 cm.</t>
  </si>
  <si>
    <t>8.5</t>
  </si>
  <si>
    <t>Kleszcze biopsyjne</t>
  </si>
  <si>
    <t>Kleszcze endoskopowe</t>
  </si>
  <si>
    <t>8.1</t>
  </si>
  <si>
    <t>8.2</t>
  </si>
  <si>
    <t>Pętla do polipektomii owalne</t>
  </si>
  <si>
    <t>Pętla nylonowa</t>
  </si>
  <si>
    <t>Kleszcze do usuwania ciał obcych</t>
  </si>
  <si>
    <t>8.8</t>
  </si>
  <si>
    <t>Kleszcze chwytające</t>
  </si>
  <si>
    <t>Szczoteczki dwustronne</t>
  </si>
  <si>
    <t>Szczoteczki dwustronne z czyścikiem</t>
  </si>
  <si>
    <t>Szczoteczka do czyszczenia zaworów</t>
  </si>
  <si>
    <t>Zestaw szczoteczek do czyszczenia kanałów</t>
  </si>
  <si>
    <t>Ustnik endoskopowy</t>
  </si>
  <si>
    <t>8.11</t>
  </si>
  <si>
    <t>Pułapka na polipy</t>
  </si>
  <si>
    <t>8.6</t>
  </si>
  <si>
    <t>Pętla z siateczką</t>
  </si>
  <si>
    <t>8.7</t>
  </si>
  <si>
    <t>Prowadniki endoskopowe</t>
  </si>
  <si>
    <t>8.3</t>
  </si>
  <si>
    <t>8.4</t>
  </si>
  <si>
    <t>8.9</t>
  </si>
  <si>
    <t>Gąbka do mycia płaszcza endoskopu</t>
  </si>
  <si>
    <t>8.10</t>
  </si>
  <si>
    <t>Załącznik nr 1.9</t>
  </si>
  <si>
    <t>pakiet nr 9</t>
  </si>
  <si>
    <t>Jednorazowa igła injekcyjna gastroskopowa do ostrzykiwania i hemostazy z osłonką zabezpieczającą przed przekłuciem kanału. Długość robocza narzędzia 1600mm oraz 2300mm dł. igły 4-5 mm, średnica igły 22G, 23G . Maksymalna średnica części wprowadzanej do endoskopu 2,4mm, minimalna średnica kanału roboczego 2,8mm. Zawierające 3 etykiety do dokumentacji (A10szt.)</t>
  </si>
  <si>
    <t>Pętle elektrochirurgiczne kolonoskopowe jednorazowego użytku,kształt owalny/ heksagonalny do wyboru; średnica pętli 10, 15, 20, 25, 30, 35mm; pętla na z plecionego drutu o grubości 0,40 mm; schowana w osłonce, z pamięcią kształturękojeść skalowana co 10 mm, długość narzędzia 2300mm, maksymalna średnica części wprowadzanej do endoskopu 2,4mm; minimalna średnica kanału roboczego 2,8 mm; 3 etykiety do dokumentacji (A10 szt.)</t>
  </si>
  <si>
    <t>Pętla do polipektomi wielostopniowa NA ZIMNO z potwierdzeniem zastosowania przez producenta,  jednorazowego użytku, kształt owalny; średnica pętli 10, 15mm; z plecionego drutu o grubości 0,25 lub 0,30mm do wyboru przez Zamawiającego; schowana w osłonce, z pamięcią kształtu. Regulowane średnice otwarcia pętli w celu usunięcia polipów między 3-10mm; lub 3-15mm rękojeść skalowana co 10 mm, długość narzędzia 2300mm, maksymalna średnica części wprowadzanej do endoskopu 2,4mm; średnica kanału roboczego 2,8 mm.</t>
  </si>
  <si>
    <t xml:space="preserve">Pętla jednorazowa, wielostopniowa do mukozektomii wykonana z drutu plecionego, drut spleciony luźno tworząc pętelki dla lepszego uchwycenia płaskiej zmiany. Pętla z pamięcią kształtu średnica pętli regulowana w zakresie 3 wielkości: 6,10,30mm, średnica katetera 2,4mm, dł. robocza 230cm, rozmiar i kształt oznaczony na opakowaniu z 3 etykietami do dokumentacji. </t>
  </si>
  <si>
    <t xml:space="preserve">Pętla jednorazowa, wielostopniowa do wielokrotnej polipektomii wykonana z drutu plecionego o średnicy 0,2mm, pokrytego w całości teflonem na ściankach bocznych pętli, umożliwiająca resekcję fragmentaryczną z ochroną sąsiadujących tkanek.  Pętla z pamięcią kształtu średnica pętli regulowana w zakresie 3 wielkości: 6,10,30mm z funkcją rotacji, średnica katetera 2,4mm, dł. robocza 230cm, rozmiar i kształt oznaczony na opakowaniu z 3 etykietami do dokumentacji. </t>
  </si>
  <si>
    <t>Pętla elektrochirurgiczna, kolonoskopowa jednorazowego użytku do zabiegów polipektomii na zimno i z użyciem generatora elektrochirurgicznego kształt heksagonalny, z pamięcią kształtu, szerokość pętli 10 i 15 mm,  pętla wykonana z plecionego drutu o grubości 0,3 mm.</t>
  </si>
  <si>
    <t>Jednorazowe sterylne klipsownice hemostatyczne, obrotowe- 360st., wielokrotne otwieranie i zamykanie klipsa, śr. 2,5mm, do kanału min. 2,8mm, dł. robocza 230cm, dł. klipsa 9, 12, 16mm. Kodowane kolorystycznie w zalezności od dł. klipsa,  3 etykiety samoprzylepne do dokumentacji  z nr katalogowym, nr LOT oraz dane producenta.</t>
  </si>
  <si>
    <t xml:space="preserve">Szczypce chwytające do usuwania ciał obcych typu: aligator + ząb szczura,  średnica 2.3 mm,długość 230 cm powlekane na całej długości. </t>
  </si>
  <si>
    <t>Jednorazowa szczoteczka dwustronna czyszczenia endoskopu z miękkiego, odpornego nylonu, do czyszczenia kanałów endoskopów, średnica cewnika 1,7mm,  długość robocza 230 cm. Szczotki- średnica włosia 6mm, dł.20mm, z plastikową kulką zabezpieczającą przed uszkodzeniem kanału endoskopu.   Pakowane indywidualnie. Nazwa producenta, data produkcji i nr serii na opakowaniu jednostkowym i zbiorczym w celu 100% identyfikacji produktu.  Opakowanie zbiorcze typu dyspenser kartonowy (A100szt.)</t>
  </si>
  <si>
    <t xml:space="preserve">Jednorazowa szczoteczka do czyszczenia endoskopu z CZYŚCIKIEM zamiast drugiej szczotki, z miękkiego, odpornego nylonu, do czyszczenia kanałów endoskopów, średnica cewnika 1,7mm,  długość robocza 230 cm. Szczotka- średnica włosia 5mm, dł.20mm, z plastikową kulką zabezpieczającą przed uszkodzeniem kanału endoskopu, czyścik- średnica 5mm, dł.300mm. Pakowane indywidualnie.  Nazwa producenta, data produkcji i nr serii na opakowaniu jednostkowym i zbiorczym w celu 100% identyfikacji produktu.  </t>
  </si>
  <si>
    <t xml:space="preserve">Jednorazowa KRÓTKA podwójnie zakończona szczoteczka do zaworków biopsyjnych- średnica10mm/ długość 35mm oraz szczoteczka do kanału biopsyjnego- średnica 5mm/ długość 20mm. Całkowita długość szczoteczki 15cm. Pakowane indywidualnie.  Nazwa producenta, data produkcji i nr serii na opakowaniu jednostkowym i zbiorczym w celu 100% identyfikacji produktu. </t>
  </si>
  <si>
    <t xml:space="preserve">Zestaw szczotek jednorazowych do czyszczenia kanału endoskopu oraz zaworków. Zestaw zawiera: szczoteczka dwustronna do czyszczenia kanału roboczego endoskopu. Wykonana z miękkiego, odpornego nylonu, średnica cewnika 1,8 mm, długość robocza 230 cm. Szczotki-średnica włosia 6 mm, dł. 20 mm z plastikową kulką zabezpieczającą przed uszkodzeniem kanału endoskopu. Szczoteczka do zaworków: szczotki o wymiarach: śr. włosia 10mm/dł. 35mm oraz śr. włosia 5mm/ dł. 20mm. Dł. całkowita szczotki 15cm.  Pakowane oryginalnie w pakiety po 2 szt. </t>
  </si>
  <si>
    <t xml:space="preserve">komplet </t>
  </si>
  <si>
    <t xml:space="preserve">Jednorazowe ustniki do endoskopii z możliwością podłączenia tlenu, rozm. 18mm x 25mm wykonane z polietylenu, wolne od DEHP oraz latexu, z regulowaną gumką tekstylną; Pakowane indywidualnie z datą produkcji iważności na każdym opakowaniu jednostkowym. </t>
  </si>
  <si>
    <t xml:space="preserve">Ustniki endoskopowe dla dzieci jednorazowe, wykonane z polietylenu, wolne od DEHP oraz latexu, opaska mocująca tekstylna zamocowana wstępnie na ustniku, średnica otwory głównego 16 x 19mm. Pakowane indywidualnie, data produkcji i ważności na każdym opakowaniu jednostkowym. </t>
  </si>
  <si>
    <t xml:space="preserve">Gąbka w kształcie walca 3 w 1: ochrona i czyszczenie endoskopów (biała), posiadająca dwa otwory oraz nacięcie wzdłuż całej gąbki, wykonana z poluretanu, średnica zewnętrzna gąbki- 3,7 cm, długość gąbki 140mm. Wymiary otworu: 6mm/17/9mm. Sterylizowana EO. Pakowana indywidualnie. </t>
  </si>
  <si>
    <t xml:space="preserve">Zaworki biopsyjne jednoraz użycia do endoskopów Olympus /Fujinon oraz Pentax.Wykonane z silikonu, łatwe otwieranie/zamykanie, szczelne, kolor odpowiednio niebieski/zielony, czerwony Pakowane indywidualnie z 3 etykietami samoprzylepnymi do dokumentacji medycznej. </t>
  </si>
  <si>
    <t>Pojemnik na próbki do badań hist-pat poj.40 ml z 10% formaliną 10 ml - gotowy do użytku, z zakręcaną nakrętką oraz etykietą. Posiadające certyfikat ISO 13485.</t>
  </si>
  <si>
    <t>Postępowanie  Szp/Fz-64/2019  umowy zawarte na okres od 05-09-2020 do 05-09-2022</t>
  </si>
  <si>
    <t>9.1</t>
  </si>
  <si>
    <t>Dren płuczący</t>
  </si>
  <si>
    <t>Igła injekcyjna gastroskopowa</t>
  </si>
  <si>
    <t>Pętle elektrochirurgiczne kolonoskolowe</t>
  </si>
  <si>
    <t>Petle do polipektomii</t>
  </si>
  <si>
    <t>Pętla wielostopniowa</t>
  </si>
  <si>
    <t>Klipsownice hemostatyczne</t>
  </si>
  <si>
    <t>Szczypce chwytające</t>
  </si>
  <si>
    <t>Dwustronna szczotka do endoskopu</t>
  </si>
  <si>
    <t>9.2</t>
  </si>
  <si>
    <t>Szczoteczka jednostronna</t>
  </si>
  <si>
    <t>9.3</t>
  </si>
  <si>
    <t>Szczotka do zaworków</t>
  </si>
  <si>
    <t>Zestaw szczotek do kanału endoskopu</t>
  </si>
  <si>
    <t>Ustniki do endoskopii</t>
  </si>
  <si>
    <t>Ustniki endoskopowe dla dzieci</t>
  </si>
  <si>
    <t>Gąbka w kształcie walca 3w1</t>
  </si>
  <si>
    <t>Zaworki biopsyjne</t>
  </si>
  <si>
    <t>Pojemnik na próbki</t>
  </si>
  <si>
    <t>Załącznik nr 1.10</t>
  </si>
  <si>
    <t xml:space="preserve">pakiet nr 10 </t>
  </si>
  <si>
    <t>Zestaw do podśluzówkowej endoskopowej resekcji zmian nowotworowych przewodu pokarmowego.</t>
  </si>
  <si>
    <t>PRZETARG</t>
  </si>
  <si>
    <t>Załącznik nr 1.114</t>
  </si>
  <si>
    <t>pieczątka Wykonawcy</t>
  </si>
  <si>
    <t>Szp/FZ-80/2013</t>
  </si>
  <si>
    <t>pakiet nr 114 Stent trzustkowy</t>
  </si>
  <si>
    <t>Stent trzustkowy z otrorami drenującymi na całej długości, cztery języki umożliwiające migrację, temperowany koniec, rozmiar 3,5 i 7 Fr dł. od 3 do 15 cm.</t>
  </si>
  <si>
    <t xml:space="preserve">wartość brutto słownie: </t>
  </si>
  <si>
    <t>Podpis</t>
  </si>
  <si>
    <t>Osoby / osób upoważnionych do reprezentacji Wykonawcy</t>
  </si>
  <si>
    <t>…………………………………….</t>
  </si>
  <si>
    <t>(pieczątka imienna i podpis)</t>
  </si>
  <si>
    <t>Załącznik nr 1.115</t>
  </si>
  <si>
    <t>pakiet nr 115 Rączka do zabiegów DGHAL/RAR</t>
  </si>
  <si>
    <t>Rączka proktoskopu do zabiegów DGHAL/RAR- dostosowana do pracy z aparatem DGHAL II nr ref.aparatu AHD204</t>
  </si>
  <si>
    <t>Postępowanie  Szp/Fz-61/2020  umowy zawarte na okres od 05-03-2020 do 05-03-2022</t>
  </si>
  <si>
    <t>Zestaw do resekcji zmian nowotworowych</t>
  </si>
  <si>
    <t>Erbe</t>
  </si>
  <si>
    <t>spr.61/2020</t>
  </si>
  <si>
    <t>Załącznik nr 1.11</t>
  </si>
  <si>
    <t>pakiet nr 11</t>
  </si>
  <si>
    <t>Papilotom AXS, trzy kanałowy, mikro końcówka, CWT, długość cięcia 20 mm, prowadnica 035, ø kanału roboczego 2,8 mm</t>
  </si>
  <si>
    <t>Papilotom AXS, trzy kanałowy, mikro końcówka – monofilamentowa, izolowana cięciwa , ProCut, długość cięcia 15/15 mm proksymalna izolowana , prowadnica 035, ø kanału roboczego 2,8 mm</t>
  </si>
  <si>
    <t>Prowadnica GPS Wire, z końcówką hydrofilną, prosta , Nitinol, izolowana , zielono-biała, średnica 035, długość 450 mm</t>
  </si>
  <si>
    <t>Kosz do ekstrakcji kamieni, typu twist n CATCH, sferyczny zakres obrotu 130 °, krótka i długa prowadnica, ø kosza 35 mm, długość 200 cm, prowadnica 035 ≥ 200 cm, ø kanał roboczy 3,2 mm.</t>
  </si>
  <si>
    <t>Kosz do ekstrakcji kamieni, wielokrotnego użytku,  typu twist n CATCH, sferyczny zakres obrotu 130 °, ø kosza 35 mm, długość 200 cm, ø kanał roboczy 2,8 mm.</t>
  </si>
  <si>
    <t>Kosz do ekstrakcji kamieni, wielokrotnego użytku  ,  typu twist n CATCH, sferyczny zakres obrotu 130 °, ø kosza 15 mm, długość 200 cm, ø kanał roboczy 2,0 mm.</t>
  </si>
  <si>
    <t>Zestaw Flamingo – obejmuje, 1 Flamingo dla sondy 15 Fr PEG, długość cięcia 6/10 mm- długości 30 cm – prowadnica 035.2 kanałowy, CWT, obrotowy. 1 kleszcze do usuwania ciał obcych – długość  230 mm, zęby aligatora/ szczura. 1 prowadnica , końcówka hydrofilna długość 120 cm</t>
  </si>
  <si>
    <t>Szczypczyki biopsyjne, jednokrotnego użytku, pokrywane, łyżeczki owalne z okienkiem, bez igły, średnica 2,3 mm, długość robocza 2300 mm, maksymalny kąt rozwarcia 90 stopni, długość miseczki 3,4 mm, szerokość miseczki 2,3 mm, maksymalne rozwarcie miseczki 6,5 mm, objętość miseczki 1,628 mm3</t>
  </si>
  <si>
    <t>Uszczelka na kanał biopsyjny</t>
  </si>
  <si>
    <t xml:space="preserve">Postępowanie  Szp/Fz-/  umowy zawarte na okres </t>
  </si>
  <si>
    <t>Załącznik nr 1.12</t>
  </si>
  <si>
    <t xml:space="preserve">pakiet nr 12 Narzędzia endoskopowe dla pediatrii </t>
  </si>
  <si>
    <t>Szczypce biopsyjne jednorazowego użytku, łyżeczki z okienkiem typu szczęki aligatora; łyżeczki uchylne do biopsji stycznych; łyżeczki wykonane ze stali nierdzewnej o dwustopniowym ścięciu i gładkich krawędziach; rozwarcie łyżeczek 6,5mm, pojemność łyżeczek 6,1mm3; teflonowa osłonka bezpieczna dla kanałów biopsyjnych endoskopów; długość narzędzia 2300mm, maksymalna średnica cześci wprowadzenej do endoskopu 2,45mm; minimalna średnica kanału roboczego 2,8mm; oddzielnie zapakowane w sterylne pakiety szczypiec; sterylizowane metodą napromieniowania promieniami gamma.</t>
  </si>
  <si>
    <t>Szczypce biopsyjne jednorazowego użytku, łyżeczki owalne z okienkiem i igłą mocującą; łyżeczki uchylne do biopsji stycznych; łyżeczki wykonane ze stali nierdzewnej o dwustopniowym ścięciu i gładkich krawędziach; rozwarcie łyżeczek 5,0 mm, pojemność łyżeczek 4,0 mm3; teflonowa osłonka bezpieczna dla kanałów biopsyjnych endoskopów; długość narzędzia 1550mm, maksymalna średnica cześci wprowadzenej do endoskopu 1,9mm; minimalna średnica kanału roboczego 2,0mm; oddzielnie zapakowane w sterylne pakiety szczypiec; sterylizowane metodą napromieniowania promieniami gamma.</t>
  </si>
  <si>
    <t xml:space="preserve"> Jednorazowy standardowy ustnik z gumką wykonaną z silikonu; do wszystkich endoskopów stosowanych w górnym odcinku przewodu pokarmowego; wymiary otworu głównego 22mmx27mm, wykonany z polipropylenu, każdy ustnik zapakowany oddzielnie; nie zawiera latexu;</t>
  </si>
  <si>
    <t>Uniwersalna jednorazowa szczoteczka dwustronna do czyszczenia wlotów kanałów i kanałów endoskopowych BW-412T końcówka zapobiegająca zarysowaniu kanałów endoskopowych;długość robocza 2200mm pasuje do kanałów endoskopów o średnicy 2,0mm-4,20mm</t>
  </si>
  <si>
    <t>11.1</t>
  </si>
  <si>
    <t>Szczypse biopsyjne</t>
  </si>
  <si>
    <t>11.2</t>
  </si>
  <si>
    <t>11.3</t>
  </si>
  <si>
    <t>Ustnik z gumką</t>
  </si>
  <si>
    <t>11.4</t>
  </si>
  <si>
    <t>Szczoteczka</t>
  </si>
  <si>
    <t>PRACOWNIA ENDOSKOPOWA</t>
  </si>
  <si>
    <t>24-MIESIĄCE</t>
  </si>
  <si>
    <t>Pozycje w pakietach wyceniono na podstawie poprzednich umów 2020-2022</t>
  </si>
  <si>
    <t>Nowe pozycje i zwiększone ilości zabezpieczą nową Pracownię Endoskopową w budynku onkologii.</t>
  </si>
  <si>
    <t>Nr.pakietu</t>
  </si>
  <si>
    <t>Wartość  brutto 2022</t>
  </si>
  <si>
    <t>Wartość umów 2020-2022</t>
  </si>
  <si>
    <t>Dotychczasowe wykonanie umów 2020-2022</t>
  </si>
  <si>
    <t>Pakiet nr 1</t>
  </si>
  <si>
    <t>Pakiet nr 2</t>
  </si>
  <si>
    <t>Pakiet nr 3</t>
  </si>
  <si>
    <t>Pakiet nr 4</t>
  </si>
  <si>
    <t>Pakiet nr 5</t>
  </si>
  <si>
    <t>Pakiet nr 6</t>
  </si>
  <si>
    <t>Pakiet nr 7</t>
  </si>
  <si>
    <t>Pakiet nr 8</t>
  </si>
  <si>
    <t>Pakiet nr 9</t>
  </si>
  <si>
    <t>Pakiet nr 10</t>
  </si>
  <si>
    <t>brak umowy-brak ofert w postępowaniu</t>
  </si>
  <si>
    <t>Pakiet nr 11</t>
  </si>
  <si>
    <t>brak umowy-nowy pakiet</t>
  </si>
  <si>
    <t>Pakiet nr 12</t>
  </si>
  <si>
    <t>Trójkanałowy cewnik balonowy</t>
  </si>
  <si>
    <t>Dr Piktel</t>
  </si>
  <si>
    <t>139/2020</t>
  </si>
  <si>
    <t>Meditech X-RAY</t>
  </si>
  <si>
    <t>142/2020</t>
  </si>
  <si>
    <t xml:space="preserve">EP-P </t>
  </si>
  <si>
    <t>137/2020</t>
  </si>
  <si>
    <t>Varimed</t>
  </si>
  <si>
    <t>138/2020</t>
  </si>
  <si>
    <t>Wykorzystanie umów na dzień zakończenia</t>
  </si>
  <si>
    <t>Wartość pakietów po korekcie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</si>
</sst>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_-* #,##0.00&quot; zł&quot;_-;\-* #,##0.00&quot; zł&quot;_-;_-* \-??&quot; zł&quot;_-;_-@_-"/>
    <numFmt numFmtId="167" formatCode="#,##0.00\ [$zł-415]"/>
    <numFmt numFmtId="168" formatCode="_-* #,##0.00\ [$zł-415]_-;\-* #,##0.00\ [$zł-415]_-;_-* \-??\ [$zł-415]_-;_-@_-"/>
    <numFmt numFmtId="169" formatCode="d/mm/yyyy"/>
    <numFmt numFmtId="170" formatCode="#,##0.00&quot; zł &quot;;#,##0.00&quot; zł &quot;;\-#&quot; zł &quot;;@\ "/>
    <numFmt numFmtId="171" formatCode="[$-415]d\ mmmm\ yyyy"/>
  </numFmts>
  <fonts count="71">
    <font>
      <sz val="10"/>
      <name val="Arial"/>
      <family val="2"/>
    </font>
    <font>
      <sz val="11"/>
      <color indexed="8"/>
      <name val="Calibri"/>
      <family val="2"/>
    </font>
    <font>
      <sz val="10"/>
      <name val="Arial CE"/>
      <family val="2"/>
    </font>
    <font>
      <b/>
      <sz val="10"/>
      <name val="Arial"/>
      <family val="2"/>
    </font>
    <font>
      <i/>
      <sz val="10"/>
      <name val="Arial"/>
      <family val="2"/>
    </font>
    <font>
      <sz val="10"/>
      <color indexed="8"/>
      <name val="Arial"/>
      <family val="2"/>
    </font>
    <font>
      <u val="single"/>
      <sz val="10"/>
      <color indexed="8"/>
      <name val="Arial"/>
      <family val="2"/>
    </font>
    <font>
      <b/>
      <sz val="11"/>
      <color indexed="8"/>
      <name val="Arial"/>
      <family val="2"/>
    </font>
    <font>
      <b/>
      <sz val="11"/>
      <color indexed="10"/>
      <name val="Arial"/>
      <family val="2"/>
    </font>
    <font>
      <sz val="11"/>
      <color indexed="10"/>
      <name val="Arial"/>
      <family val="2"/>
    </font>
    <font>
      <sz val="10"/>
      <color indexed="10"/>
      <name val="Arial"/>
      <family val="2"/>
    </font>
    <font>
      <b/>
      <sz val="10"/>
      <color indexed="10"/>
      <name val="Arial"/>
      <family val="2"/>
    </font>
    <font>
      <sz val="11"/>
      <color indexed="8"/>
      <name val="Arial"/>
      <family val="2"/>
    </font>
    <font>
      <b/>
      <sz val="10"/>
      <color indexed="8"/>
      <name val="Arial"/>
      <family val="2"/>
    </font>
    <font>
      <strike/>
      <sz val="10"/>
      <name val="Arial"/>
      <family val="2"/>
    </font>
    <font>
      <sz val="9"/>
      <name val="Arial"/>
      <family val="2"/>
    </font>
    <font>
      <b/>
      <sz val="9"/>
      <name val="Arial"/>
      <family val="2"/>
    </font>
    <font>
      <b/>
      <sz val="20"/>
      <color indexed="8"/>
      <name val="Arial"/>
      <family val="2"/>
    </font>
    <font>
      <sz val="20"/>
      <name val="Arial"/>
      <family val="2"/>
    </font>
    <font>
      <sz val="14"/>
      <name val="Arial"/>
      <family val="2"/>
    </font>
    <font>
      <b/>
      <sz val="14"/>
      <color indexed="8"/>
      <name val="Arial"/>
      <family val="2"/>
    </font>
    <font>
      <sz val="14"/>
      <color indexed="8"/>
      <name val="Arial"/>
      <family val="2"/>
    </font>
    <font>
      <sz val="10"/>
      <name val="Times New Roman"/>
      <family val="1"/>
    </font>
    <font>
      <b/>
      <sz val="10"/>
      <name val="Times New Roman"/>
      <family val="1"/>
    </font>
    <font>
      <i/>
      <sz val="10"/>
      <name val="Times New Roman"/>
      <family val="1"/>
    </font>
    <font>
      <b/>
      <sz val="12"/>
      <name val="Times New Roman"/>
      <family val="1"/>
    </font>
    <font>
      <sz val="12"/>
      <name val="Times New Roman"/>
      <family val="1"/>
    </font>
    <font>
      <i/>
      <sz val="8"/>
      <name val="Times New Roman"/>
      <family val="1"/>
    </font>
    <font>
      <i/>
      <sz val="8"/>
      <name val="Tahoma"/>
      <family val="2"/>
    </font>
    <font>
      <sz val="9"/>
      <name val="Tahoma"/>
      <family val="2"/>
    </font>
    <font>
      <b/>
      <sz val="8"/>
      <name val="Tahoma"/>
      <family val="2"/>
    </font>
    <font>
      <sz val="12"/>
      <name val="Arial"/>
      <family val="2"/>
    </font>
    <font>
      <sz val="11"/>
      <name val="Times New Roman"/>
      <family val="1"/>
    </font>
    <font>
      <b/>
      <sz val="11"/>
      <name val="Times New Roman"/>
      <family val="1"/>
    </font>
    <font>
      <b/>
      <sz val="16"/>
      <color indexed="8"/>
      <name val="Arial"/>
      <family val="2"/>
    </font>
    <font>
      <sz val="16"/>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0" fontId="0" fillId="0" borderId="0">
      <alignment/>
      <protection/>
    </xf>
    <xf numFmtId="170" fontId="0" fillId="0" borderId="0" applyBorder="0" applyProtection="0">
      <alignment/>
    </xf>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65" fillId="27" borderId="1" applyNumberFormat="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0" fillId="0" borderId="0" applyFill="0" applyBorder="0" applyAlignment="0" applyProtection="0"/>
    <xf numFmtId="0" fontId="70" fillId="32" borderId="0" applyNumberFormat="0" applyBorder="0" applyAlignment="0" applyProtection="0"/>
  </cellStyleXfs>
  <cellXfs count="320">
    <xf numFmtId="0" fontId="0" fillId="0" borderId="0" xfId="0" applyAlignment="1">
      <alignment/>
    </xf>
    <xf numFmtId="0" fontId="0" fillId="0" borderId="0" xfId="56" applyFont="1">
      <alignment/>
      <protection/>
    </xf>
    <xf numFmtId="0" fontId="3" fillId="0" borderId="0" xfId="56" applyFont="1" applyAlignment="1">
      <alignment horizontal="right"/>
      <protection/>
    </xf>
    <xf numFmtId="0" fontId="0" fillId="0" borderId="0" xfId="56" applyFont="1" applyBorder="1" applyAlignment="1">
      <alignment horizontal="right"/>
      <protection/>
    </xf>
    <xf numFmtId="0" fontId="4" fillId="0" borderId="0" xfId="56" applyFont="1" applyBorder="1" applyAlignment="1">
      <alignment horizontal="center"/>
      <protection/>
    </xf>
    <xf numFmtId="0" fontId="0" fillId="0" borderId="0" xfId="56" applyFont="1" applyAlignment="1">
      <alignment horizontal="right"/>
      <protection/>
    </xf>
    <xf numFmtId="0" fontId="3" fillId="0" borderId="10" xfId="56" applyFont="1" applyBorder="1" applyAlignment="1">
      <alignment vertical="center"/>
      <protection/>
    </xf>
    <xf numFmtId="0" fontId="3" fillId="0" borderId="10" xfId="56" applyFont="1" applyBorder="1" applyAlignment="1">
      <alignment horizontal="center" vertical="center" wrapText="1"/>
      <protection/>
    </xf>
    <xf numFmtId="0" fontId="3" fillId="0" borderId="10" xfId="56" applyFont="1" applyBorder="1" applyAlignment="1">
      <alignment horizontal="center" vertical="center"/>
      <protection/>
    </xf>
    <xf numFmtId="0" fontId="4" fillId="0" borderId="10" xfId="56" applyFont="1" applyBorder="1" applyAlignment="1">
      <alignment horizontal="center"/>
      <protection/>
    </xf>
    <xf numFmtId="0" fontId="4" fillId="0" borderId="11" xfId="56" applyFont="1" applyBorder="1" applyAlignment="1">
      <alignment horizontal="center"/>
      <protection/>
    </xf>
    <xf numFmtId="0" fontId="4" fillId="0" borderId="0" xfId="56" applyFont="1">
      <alignment/>
      <protection/>
    </xf>
    <xf numFmtId="0" fontId="0" fillId="0" borderId="10" xfId="56" applyFont="1" applyBorder="1" applyAlignment="1">
      <alignment horizontal="center" vertical="center"/>
      <protection/>
    </xf>
    <xf numFmtId="0" fontId="0" fillId="33" borderId="10" xfId="56" applyFont="1" applyFill="1" applyBorder="1" applyAlignment="1">
      <alignment vertical="center" wrapText="1"/>
      <protection/>
    </xf>
    <xf numFmtId="165" fontId="0" fillId="33" borderId="10" xfId="56" applyNumberFormat="1" applyFont="1" applyFill="1" applyBorder="1" applyAlignment="1">
      <alignment horizontal="center" vertical="center"/>
      <protection/>
    </xf>
    <xf numFmtId="166" fontId="0" fillId="0" borderId="10" xfId="56" applyNumberFormat="1" applyFont="1" applyBorder="1" applyAlignment="1">
      <alignment horizontal="center" vertical="center"/>
      <protection/>
    </xf>
    <xf numFmtId="0" fontId="0" fillId="0" borderId="10" xfId="56" applyFont="1" applyBorder="1" applyAlignment="1">
      <alignment vertical="center"/>
      <protection/>
    </xf>
    <xf numFmtId="0" fontId="0" fillId="0" borderId="10" xfId="56" applyFont="1" applyBorder="1">
      <alignment/>
      <protection/>
    </xf>
    <xf numFmtId="0" fontId="0" fillId="33" borderId="10" xfId="0" applyFont="1" applyFill="1" applyBorder="1" applyAlignment="1">
      <alignment horizontal="left" vertical="center" wrapText="1"/>
    </xf>
    <xf numFmtId="0" fontId="0" fillId="33" borderId="10" xfId="45" applyFont="1" applyFill="1" applyBorder="1" applyAlignment="1">
      <alignment vertical="center" wrapText="1"/>
      <protection/>
    </xf>
    <xf numFmtId="0" fontId="5" fillId="33" borderId="10" xfId="0" applyFont="1" applyFill="1" applyBorder="1" applyAlignment="1">
      <alignment vertical="center" wrapText="1"/>
    </xf>
    <xf numFmtId="166" fontId="0" fillId="0" borderId="12" xfId="56" applyNumberFormat="1" applyFont="1" applyBorder="1" applyAlignment="1">
      <alignment horizontal="center" vertical="center"/>
      <protection/>
    </xf>
    <xf numFmtId="0" fontId="0" fillId="0" borderId="0" xfId="56" applyFont="1" applyBorder="1">
      <alignment/>
      <protection/>
    </xf>
    <xf numFmtId="0" fontId="0" fillId="0" borderId="13" xfId="56" applyFont="1" applyBorder="1">
      <alignment/>
      <protection/>
    </xf>
    <xf numFmtId="165" fontId="3" fillId="0" borderId="14" xfId="56" applyNumberFormat="1" applyFont="1" applyBorder="1">
      <alignment/>
      <protection/>
    </xf>
    <xf numFmtId="166" fontId="3" fillId="0" borderId="15" xfId="56" applyNumberFormat="1" applyFont="1" applyBorder="1">
      <alignment/>
      <protection/>
    </xf>
    <xf numFmtId="0" fontId="0" fillId="0" borderId="0" xfId="0" applyFont="1" applyAlignment="1">
      <alignment/>
    </xf>
    <xf numFmtId="0" fontId="0" fillId="0" borderId="10" xfId="0" applyFont="1" applyBorder="1" applyAlignment="1">
      <alignment horizontal="center" vertical="center" wrapText="1"/>
    </xf>
    <xf numFmtId="0" fontId="8" fillId="34" borderId="10" xfId="0" applyFont="1" applyFill="1" applyBorder="1" applyAlignment="1">
      <alignment horizontal="center"/>
    </xf>
    <xf numFmtId="0" fontId="0" fillId="0" borderId="11" xfId="0" applyFont="1" applyBorder="1" applyAlignment="1">
      <alignment horizontal="center"/>
    </xf>
    <xf numFmtId="0" fontId="7" fillId="0" borderId="10" xfId="0" applyFont="1" applyBorder="1" applyAlignment="1">
      <alignment horizontal="center"/>
    </xf>
    <xf numFmtId="0" fontId="0"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left" vertical="center" wrapText="1"/>
    </xf>
    <xf numFmtId="166" fontId="0" fillId="33" borderId="10" xfId="64" applyFont="1" applyFill="1" applyBorder="1" applyAlignment="1" applyProtection="1">
      <alignment vertical="center"/>
      <protection/>
    </xf>
    <xf numFmtId="166" fontId="9" fillId="34" borderId="10" xfId="64" applyFont="1" applyFill="1" applyBorder="1" applyAlignment="1" applyProtection="1">
      <alignment vertical="center"/>
      <protection/>
    </xf>
    <xf numFmtId="9" fontId="8" fillId="34" borderId="10" xfId="58" applyFont="1" applyFill="1" applyBorder="1" applyAlignment="1" applyProtection="1">
      <alignment horizontal="center" vertical="center"/>
      <protection/>
    </xf>
    <xf numFmtId="0" fontId="0" fillId="0" borderId="17" xfId="0" applyFont="1" applyBorder="1" applyAlignment="1">
      <alignment vertical="center" wrapText="1"/>
    </xf>
    <xf numFmtId="0" fontId="0" fillId="33" borderId="10" xfId="0" applyFont="1" applyFill="1" applyBorder="1" applyAlignment="1">
      <alignment horizontal="center" vertical="center"/>
    </xf>
    <xf numFmtId="166" fontId="0" fillId="0" borderId="10" xfId="64" applyFont="1" applyFill="1" applyBorder="1" applyAlignment="1" applyProtection="1">
      <alignment vertical="center"/>
      <protection/>
    </xf>
    <xf numFmtId="0" fontId="9" fillId="34" borderId="10" xfId="0" applyFont="1" applyFill="1" applyBorder="1" applyAlignment="1">
      <alignment horizontal="center" vertical="center"/>
    </xf>
    <xf numFmtId="0" fontId="0" fillId="0" borderId="10" xfId="0" applyFont="1" applyBorder="1" applyAlignment="1">
      <alignment horizontal="center" vertical="center"/>
    </xf>
    <xf numFmtId="0" fontId="10" fillId="34" borderId="10" xfId="0" applyFont="1" applyFill="1" applyBorder="1" applyAlignment="1">
      <alignment horizontal="center" vertical="center"/>
    </xf>
    <xf numFmtId="166" fontId="10" fillId="34" borderId="10" xfId="64" applyFont="1" applyFill="1" applyBorder="1" applyAlignment="1" applyProtection="1">
      <alignment vertical="center"/>
      <protection/>
    </xf>
    <xf numFmtId="9" fontId="11" fillId="34" borderId="10" xfId="58" applyFont="1" applyFill="1" applyBorder="1" applyAlignment="1" applyProtection="1">
      <alignment horizontal="center" vertical="center"/>
      <protection/>
    </xf>
    <xf numFmtId="0" fontId="0" fillId="0" borderId="18" xfId="0" applyFont="1" applyBorder="1" applyAlignment="1">
      <alignment vertical="center" wrapText="1"/>
    </xf>
    <xf numFmtId="0" fontId="0" fillId="0" borderId="10" xfId="0" applyFont="1" applyBorder="1" applyAlignment="1">
      <alignment/>
    </xf>
    <xf numFmtId="0" fontId="0" fillId="0" borderId="18" xfId="0" applyFont="1" applyBorder="1" applyAlignment="1">
      <alignment/>
    </xf>
    <xf numFmtId="0" fontId="7" fillId="0" borderId="18" xfId="0" applyFont="1" applyBorder="1" applyAlignment="1">
      <alignment horizontal="center"/>
    </xf>
    <xf numFmtId="0" fontId="0" fillId="33" borderId="10" xfId="0" applyFont="1" applyFill="1" applyBorder="1" applyAlignment="1">
      <alignment/>
    </xf>
    <xf numFmtId="166" fontId="7" fillId="33" borderId="10" xfId="0" applyNumberFormat="1" applyFont="1" applyFill="1" applyBorder="1" applyAlignment="1">
      <alignment/>
    </xf>
    <xf numFmtId="166" fontId="8" fillId="34" borderId="10" xfId="64" applyFont="1" applyFill="1" applyBorder="1" applyAlignment="1" applyProtection="1">
      <alignment/>
      <protection/>
    </xf>
    <xf numFmtId="166" fontId="7" fillId="0" borderId="10" xfId="0" applyNumberFormat="1" applyFont="1" applyBorder="1" applyAlignment="1">
      <alignment/>
    </xf>
    <xf numFmtId="166" fontId="7" fillId="0" borderId="10" xfId="64" applyFont="1" applyFill="1" applyBorder="1" applyAlignment="1" applyProtection="1">
      <alignment/>
      <protection/>
    </xf>
    <xf numFmtId="0" fontId="4" fillId="0" borderId="12" xfId="56" applyFont="1" applyBorder="1" applyAlignment="1">
      <alignment horizontal="center"/>
      <protection/>
    </xf>
    <xf numFmtId="0" fontId="4" fillId="0" borderId="19" xfId="56" applyFont="1" applyBorder="1" applyAlignment="1">
      <alignment horizontal="center"/>
      <protection/>
    </xf>
    <xf numFmtId="0" fontId="0" fillId="0" borderId="10" xfId="0" applyFont="1" applyBorder="1" applyAlignment="1">
      <alignment horizontal="left" vertical="center" wrapText="1"/>
    </xf>
    <xf numFmtId="0" fontId="0" fillId="0" borderId="10" xfId="56" applyFont="1" applyBorder="1" applyAlignment="1">
      <alignment horizontal="center"/>
      <protection/>
    </xf>
    <xf numFmtId="166" fontId="0" fillId="0" borderId="10" xfId="64" applyFont="1" applyFill="1" applyBorder="1" applyAlignment="1" applyProtection="1">
      <alignment horizontal="center" vertical="center" wrapText="1"/>
      <protection/>
    </xf>
    <xf numFmtId="0" fontId="0" fillId="0" borderId="10" xfId="56" applyFont="1" applyFill="1" applyBorder="1" applyAlignment="1">
      <alignment horizontal="center" vertical="center" wrapText="1"/>
      <protection/>
    </xf>
    <xf numFmtId="0" fontId="0" fillId="0" borderId="10" xfId="56" applyFont="1" applyFill="1" applyBorder="1" applyAlignment="1">
      <alignment vertical="center" wrapText="1"/>
      <protection/>
    </xf>
    <xf numFmtId="9" fontId="0" fillId="0" borderId="10" xfId="56" applyNumberFormat="1" applyFont="1" applyFill="1" applyBorder="1" applyAlignment="1">
      <alignment horizontal="center" vertical="center"/>
      <protection/>
    </xf>
    <xf numFmtId="166" fontId="0" fillId="0" borderId="10" xfId="56" applyNumberFormat="1" applyFont="1" applyFill="1" applyBorder="1" applyAlignment="1">
      <alignment horizontal="center" vertical="center"/>
      <protection/>
    </xf>
    <xf numFmtId="0" fontId="3" fillId="0" borderId="10" xfId="56" applyFont="1" applyBorder="1" applyAlignment="1">
      <alignment horizontal="right"/>
      <protection/>
    </xf>
    <xf numFmtId="0" fontId="0" fillId="0" borderId="10" xfId="56" applyFont="1" applyBorder="1" applyAlignment="1">
      <alignment horizontal="right" vertical="center"/>
      <protection/>
    </xf>
    <xf numFmtId="4" fontId="0" fillId="0" borderId="0" xfId="56" applyNumberFormat="1" applyFont="1" applyBorder="1" applyAlignment="1">
      <alignment horizontal="center"/>
      <protection/>
    </xf>
    <xf numFmtId="0" fontId="3" fillId="0" borderId="10" xfId="56" applyFont="1" applyBorder="1" applyAlignment="1">
      <alignment horizontal="right" vertical="center"/>
      <protection/>
    </xf>
    <xf numFmtId="0" fontId="0" fillId="0" borderId="10" xfId="0" applyFont="1" applyBorder="1" applyAlignment="1">
      <alignment wrapText="1"/>
    </xf>
    <xf numFmtId="0" fontId="0" fillId="0" borderId="12" xfId="0" applyFont="1" applyBorder="1" applyAlignment="1">
      <alignment horizontal="center" vertical="center" wrapText="1"/>
    </xf>
    <xf numFmtId="166" fontId="0" fillId="0" borderId="12" xfId="64" applyFont="1" applyFill="1" applyBorder="1" applyAlignment="1" applyProtection="1">
      <alignment horizontal="center" vertical="center" wrapText="1"/>
      <protection/>
    </xf>
    <xf numFmtId="0" fontId="0" fillId="0" borderId="18" xfId="56" applyFont="1" applyBorder="1" applyAlignment="1">
      <alignment vertical="center"/>
      <protection/>
    </xf>
    <xf numFmtId="0" fontId="0" fillId="0" borderId="10" xfId="56" applyFont="1" applyBorder="1" applyAlignment="1">
      <alignment horizontal="center" vertical="center" wrapText="1"/>
      <protection/>
    </xf>
    <xf numFmtId="0" fontId="0" fillId="0" borderId="10" xfId="56" applyFont="1" applyBorder="1" applyAlignment="1">
      <alignment horizontal="left" vertical="center" wrapText="1"/>
      <protection/>
    </xf>
    <xf numFmtId="167" fontId="0" fillId="0" borderId="10" xfId="56" applyNumberFormat="1" applyFont="1" applyBorder="1" applyAlignment="1">
      <alignment horizontal="center" vertical="center" wrapText="1"/>
      <protection/>
    </xf>
    <xf numFmtId="167" fontId="0" fillId="0" borderId="12" xfId="0" applyNumberFormat="1" applyFont="1" applyBorder="1" applyAlignment="1">
      <alignment horizontal="center" vertical="center" wrapText="1"/>
    </xf>
    <xf numFmtId="0" fontId="0" fillId="0" borderId="20" xfId="56" applyFont="1" applyBorder="1">
      <alignment/>
      <protection/>
    </xf>
    <xf numFmtId="166" fontId="3" fillId="0" borderId="15" xfId="64" applyFont="1" applyFill="1" applyBorder="1" applyAlignment="1" applyProtection="1">
      <alignment horizontal="center" vertical="center" wrapText="1"/>
      <protection/>
    </xf>
    <xf numFmtId="0" fontId="3" fillId="0" borderId="0" xfId="56" applyFont="1">
      <alignment/>
      <protection/>
    </xf>
    <xf numFmtId="0" fontId="0" fillId="0" borderId="16" xfId="0" applyFont="1" applyBorder="1" applyAlignment="1">
      <alignment vertical="center"/>
    </xf>
    <xf numFmtId="166" fontId="0" fillId="33" borderId="10" xfId="64" applyFont="1" applyFill="1" applyBorder="1" applyAlignment="1" applyProtection="1">
      <alignment horizontal="center" vertical="center"/>
      <protection/>
    </xf>
    <xf numFmtId="0" fontId="0" fillId="0" borderId="10" xfId="0" applyFont="1" applyBorder="1" applyAlignment="1">
      <alignment vertical="center"/>
    </xf>
    <xf numFmtId="166" fontId="3" fillId="0" borderId="10" xfId="64" applyFont="1" applyFill="1" applyBorder="1" applyAlignment="1" applyProtection="1">
      <alignment vertical="center"/>
      <protection/>
    </xf>
    <xf numFmtId="0" fontId="5" fillId="0" borderId="10" xfId="0" applyFont="1" applyBorder="1" applyAlignment="1">
      <alignment vertical="center" wrapText="1"/>
    </xf>
    <xf numFmtId="0" fontId="5" fillId="0" borderId="10" xfId="0" applyFont="1" applyBorder="1" applyAlignment="1">
      <alignment horizontal="center" vertical="center"/>
    </xf>
    <xf numFmtId="168" fontId="0" fillId="33" borderId="10" xfId="58" applyNumberFormat="1" applyFont="1" applyFill="1" applyBorder="1" applyAlignment="1" applyProtection="1">
      <alignment horizontal="center" vertical="center"/>
      <protection/>
    </xf>
    <xf numFmtId="0" fontId="0" fillId="0" borderId="10" xfId="56" applyFont="1" applyBorder="1" applyAlignment="1">
      <alignment horizontal="right"/>
      <protection/>
    </xf>
    <xf numFmtId="166" fontId="0" fillId="0" borderId="10" xfId="0" applyNumberFormat="1" applyFont="1" applyBorder="1" applyAlignment="1">
      <alignment horizontal="center" vertical="center"/>
    </xf>
    <xf numFmtId="0" fontId="5" fillId="33" borderId="10" xfId="0" applyFont="1" applyFill="1" applyBorder="1" applyAlignment="1">
      <alignment horizontal="left" vertical="center" wrapText="1"/>
    </xf>
    <xf numFmtId="168" fontId="5" fillId="33" borderId="10" xfId="58" applyNumberFormat="1" applyFont="1" applyFill="1" applyBorder="1" applyAlignment="1" applyProtection="1">
      <alignment horizontal="center" vertical="center"/>
      <protection/>
    </xf>
    <xf numFmtId="168" fontId="5" fillId="33" borderId="18" xfId="58" applyNumberFormat="1" applyFont="1" applyFill="1" applyBorder="1" applyAlignment="1" applyProtection="1">
      <alignment horizontal="center" vertical="center"/>
      <protection/>
    </xf>
    <xf numFmtId="0" fontId="0" fillId="0" borderId="12" xfId="56" applyFont="1" applyBorder="1" applyAlignment="1">
      <alignment horizontal="center" vertical="center"/>
      <protection/>
    </xf>
    <xf numFmtId="0" fontId="5" fillId="33" borderId="12" xfId="0" applyFont="1" applyFill="1" applyBorder="1" applyAlignment="1">
      <alignment horizontal="left" vertical="center" wrapText="1"/>
    </xf>
    <xf numFmtId="0" fontId="0" fillId="0" borderId="12" xfId="56" applyFont="1" applyBorder="1">
      <alignment/>
      <protection/>
    </xf>
    <xf numFmtId="0" fontId="0" fillId="33" borderId="12" xfId="0" applyFont="1" applyFill="1" applyBorder="1" applyAlignment="1">
      <alignment horizontal="center" vertical="center"/>
    </xf>
    <xf numFmtId="168" fontId="5" fillId="33" borderId="12" xfId="58" applyNumberFormat="1" applyFont="1" applyFill="1" applyBorder="1" applyAlignment="1" applyProtection="1">
      <alignment horizontal="center" vertical="center"/>
      <protection/>
    </xf>
    <xf numFmtId="168" fontId="0" fillId="33" borderId="12" xfId="58" applyNumberFormat="1" applyFont="1" applyFill="1" applyBorder="1" applyAlignment="1" applyProtection="1">
      <alignment horizontal="center" vertical="center"/>
      <protection/>
    </xf>
    <xf numFmtId="0" fontId="0" fillId="0" borderId="12" xfId="56" applyFont="1" applyBorder="1" applyAlignment="1">
      <alignment horizontal="left" vertical="top" wrapText="1"/>
      <protection/>
    </xf>
    <xf numFmtId="0" fontId="5" fillId="0" borderId="10" xfId="0" applyFont="1" applyBorder="1" applyAlignment="1">
      <alignment horizontal="left" vertical="center" wrapText="1"/>
    </xf>
    <xf numFmtId="166" fontId="12" fillId="0" borderId="10" xfId="64" applyNumberFormat="1" applyFont="1" applyFill="1" applyBorder="1" applyAlignment="1" applyProtection="1">
      <alignment horizontal="center" vertical="center"/>
      <protection/>
    </xf>
    <xf numFmtId="0" fontId="12" fillId="0" borderId="10" xfId="64" applyNumberFormat="1" applyFont="1" applyFill="1" applyBorder="1" applyAlignment="1" applyProtection="1">
      <alignment horizontal="center" vertical="center"/>
      <protection/>
    </xf>
    <xf numFmtId="9" fontId="12" fillId="0" borderId="10" xfId="58" applyFont="1" applyFill="1" applyBorder="1" applyAlignment="1" applyProtection="1">
      <alignment horizontal="center" vertical="center"/>
      <protection/>
    </xf>
    <xf numFmtId="0" fontId="0" fillId="0" borderId="0" xfId="0" applyFont="1" applyAlignment="1">
      <alignment horizontal="center" vertical="center"/>
    </xf>
    <xf numFmtId="0" fontId="0" fillId="0" borderId="10" xfId="56" applyFont="1" applyBorder="1" applyAlignment="1">
      <alignment horizontal="left"/>
      <protection/>
    </xf>
    <xf numFmtId="166" fontId="0" fillId="0" borderId="12" xfId="56" applyNumberFormat="1" applyFont="1" applyFill="1" applyBorder="1" applyAlignment="1">
      <alignment horizontal="center" vertical="center"/>
      <protection/>
    </xf>
    <xf numFmtId="0" fontId="0" fillId="0" borderId="10" xfId="0" applyFont="1" applyFill="1" applyBorder="1" applyAlignment="1">
      <alignment horizontal="left" vertical="center" wrapText="1"/>
    </xf>
    <xf numFmtId="0" fontId="0" fillId="0" borderId="10" xfId="56" applyFont="1" applyFill="1" applyBorder="1" applyAlignment="1">
      <alignment horizontal="center" vertical="center"/>
      <protection/>
    </xf>
    <xf numFmtId="0" fontId="0" fillId="0" borderId="10"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0" borderId="19" xfId="56"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1" fontId="0" fillId="0" borderId="10"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0" fontId="0" fillId="0" borderId="12" xfId="0" applyFont="1" applyBorder="1" applyAlignment="1">
      <alignment horizontal="left" vertical="center" wrapText="1"/>
    </xf>
    <xf numFmtId="166" fontId="0" fillId="0" borderId="21" xfId="0" applyNumberFormat="1" applyFont="1" applyBorder="1" applyAlignment="1">
      <alignment horizontal="center" vertical="center"/>
    </xf>
    <xf numFmtId="166" fontId="0" fillId="0" borderId="19" xfId="56" applyNumberFormat="1" applyFont="1" applyBorder="1" applyAlignment="1">
      <alignment horizontal="center" vertical="center"/>
      <protection/>
    </xf>
    <xf numFmtId="169" fontId="0" fillId="0" borderId="10" xfId="0" applyNumberFormat="1" applyFont="1" applyBorder="1" applyAlignment="1">
      <alignment horizontal="left" vertical="center" wrapText="1"/>
    </xf>
    <xf numFmtId="2" fontId="3" fillId="0" borderId="10" xfId="0" applyNumberFormat="1" applyFont="1" applyBorder="1" applyAlignment="1">
      <alignment horizontal="center" vertical="center"/>
    </xf>
    <xf numFmtId="0" fontId="0" fillId="0" borderId="10" xfId="58" applyNumberFormat="1" applyFont="1" applyFill="1" applyBorder="1" applyAlignment="1" applyProtection="1">
      <alignment horizontal="center" vertical="center"/>
      <protection/>
    </xf>
    <xf numFmtId="0" fontId="0" fillId="0" borderId="10" xfId="0" applyFont="1" applyBorder="1" applyAlignment="1">
      <alignment vertical="center" wrapText="1"/>
    </xf>
    <xf numFmtId="4" fontId="0" fillId="0" borderId="10" xfId="0" applyNumberFormat="1"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22" xfId="56" applyFont="1" applyBorder="1">
      <alignment/>
      <protection/>
    </xf>
    <xf numFmtId="166" fontId="3" fillId="0" borderId="23" xfId="56" applyNumberFormat="1" applyFont="1" applyBorder="1">
      <alignment/>
      <protection/>
    </xf>
    <xf numFmtId="166" fontId="0" fillId="0" borderId="0" xfId="56" applyNumberFormat="1" applyFont="1">
      <alignment/>
      <protection/>
    </xf>
    <xf numFmtId="166" fontId="3" fillId="33" borderId="10" xfId="64" applyFont="1" applyFill="1" applyBorder="1" applyAlignment="1" applyProtection="1">
      <alignment vertical="center"/>
      <protection/>
    </xf>
    <xf numFmtId="0" fontId="0" fillId="0" borderId="10" xfId="56" applyFont="1" applyBorder="1" applyAlignment="1">
      <alignment vertical="center" wrapText="1"/>
      <protection/>
    </xf>
    <xf numFmtId="166" fontId="0" fillId="0" borderId="10" xfId="0" applyNumberFormat="1" applyFont="1" applyBorder="1" applyAlignment="1">
      <alignment vertical="center"/>
    </xf>
    <xf numFmtId="0" fontId="0" fillId="0" borderId="12" xfId="0" applyFont="1" applyBorder="1" applyAlignment="1">
      <alignment wrapText="1"/>
    </xf>
    <xf numFmtId="0" fontId="0" fillId="0" borderId="12" xfId="56" applyFont="1" applyFill="1" applyBorder="1" applyAlignment="1">
      <alignment horizontal="center" vertical="center" wrapText="1"/>
      <protection/>
    </xf>
    <xf numFmtId="0" fontId="0" fillId="0" borderId="12" xfId="56" applyFont="1" applyFill="1" applyBorder="1" applyAlignment="1">
      <alignment vertical="center" wrapText="1"/>
      <protection/>
    </xf>
    <xf numFmtId="0" fontId="0" fillId="0" borderId="12" xfId="56" applyFont="1" applyFill="1" applyBorder="1" applyAlignment="1">
      <alignment horizontal="center" vertical="center"/>
      <protection/>
    </xf>
    <xf numFmtId="166" fontId="0" fillId="0" borderId="12" xfId="0" applyNumberFormat="1" applyFont="1" applyBorder="1" applyAlignment="1">
      <alignment vertical="center"/>
    </xf>
    <xf numFmtId="9" fontId="0" fillId="0" borderId="21" xfId="56" applyNumberFormat="1" applyFont="1" applyFill="1" applyBorder="1" applyAlignment="1">
      <alignment horizontal="center" vertical="center"/>
      <protection/>
    </xf>
    <xf numFmtId="165" fontId="0" fillId="0" borderId="10" xfId="56" applyNumberFormat="1" applyFont="1" applyFill="1" applyBorder="1" applyAlignment="1">
      <alignment horizontal="center" vertical="center"/>
      <protection/>
    </xf>
    <xf numFmtId="0" fontId="3" fillId="0" borderId="0" xfId="56" applyFont="1" applyBorder="1" applyAlignment="1">
      <alignment horizontal="right"/>
      <protection/>
    </xf>
    <xf numFmtId="0" fontId="0" fillId="0" borderId="23" xfId="56" applyFont="1" applyBorder="1" applyAlignment="1">
      <alignment horizontal="right"/>
      <protection/>
    </xf>
    <xf numFmtId="166" fontId="3" fillId="0" borderId="24" xfId="56" applyNumberFormat="1" applyFont="1" applyBorder="1" applyAlignment="1">
      <alignment horizontal="right"/>
      <protection/>
    </xf>
    <xf numFmtId="165" fontId="3" fillId="0" borderId="10" xfId="56" applyNumberFormat="1" applyFont="1" applyFill="1" applyBorder="1" applyAlignment="1">
      <alignment horizontal="right"/>
      <protection/>
    </xf>
    <xf numFmtId="165" fontId="0" fillId="0" borderId="12" xfId="56" applyNumberFormat="1" applyFont="1" applyFill="1" applyBorder="1" applyAlignment="1">
      <alignment horizontal="center" vertical="center"/>
      <protection/>
    </xf>
    <xf numFmtId="9" fontId="0" fillId="0" borderId="12" xfId="56" applyNumberFormat="1" applyFont="1" applyFill="1" applyBorder="1" applyAlignment="1">
      <alignment horizontal="center" vertical="center"/>
      <protection/>
    </xf>
    <xf numFmtId="0" fontId="0" fillId="0" borderId="10" xfId="56" applyFont="1" applyBorder="1" applyAlignment="1">
      <alignment vertical="top" wrapText="1"/>
      <protection/>
    </xf>
    <xf numFmtId="165" fontId="0" fillId="0" borderId="18" xfId="56" applyNumberFormat="1" applyFont="1" applyFill="1" applyBorder="1" applyAlignment="1">
      <alignment horizontal="center" vertical="center"/>
      <protection/>
    </xf>
    <xf numFmtId="0" fontId="0" fillId="33" borderId="10" xfId="0" applyFont="1" applyFill="1" applyBorder="1" applyAlignment="1">
      <alignment vertical="center" wrapText="1"/>
    </xf>
    <xf numFmtId="0" fontId="0" fillId="33" borderId="10" xfId="56" applyFont="1" applyFill="1" applyBorder="1" applyAlignment="1">
      <alignment horizontal="center" vertical="center"/>
      <protection/>
    </xf>
    <xf numFmtId="0" fontId="0" fillId="0" borderId="18" xfId="56" applyFont="1" applyFill="1" applyBorder="1" applyAlignment="1">
      <alignment horizontal="center" vertical="center"/>
      <protection/>
    </xf>
    <xf numFmtId="9" fontId="0" fillId="0" borderId="11" xfId="56" applyNumberFormat="1" applyFont="1" applyFill="1" applyBorder="1" applyAlignment="1">
      <alignment horizontal="center" vertical="center"/>
      <protection/>
    </xf>
    <xf numFmtId="166" fontId="0" fillId="0" borderId="18" xfId="56" applyNumberFormat="1" applyFont="1" applyFill="1" applyBorder="1" applyAlignment="1">
      <alignment horizontal="center" vertical="center"/>
      <protection/>
    </xf>
    <xf numFmtId="166" fontId="3" fillId="0" borderId="10" xfId="56" applyNumberFormat="1" applyFont="1" applyBorder="1">
      <alignment/>
      <protection/>
    </xf>
    <xf numFmtId="0" fontId="13" fillId="0" borderId="18" xfId="0" applyFont="1" applyBorder="1" applyAlignment="1">
      <alignment horizontal="center"/>
    </xf>
    <xf numFmtId="166" fontId="13" fillId="33" borderId="10" xfId="0" applyNumberFormat="1" applyFont="1" applyFill="1" applyBorder="1" applyAlignment="1">
      <alignment/>
    </xf>
    <xf numFmtId="0" fontId="11" fillId="34" borderId="10" xfId="0" applyFont="1" applyFill="1" applyBorder="1" applyAlignment="1">
      <alignment horizontal="center"/>
    </xf>
    <xf numFmtId="166" fontId="11" fillId="34" borderId="10" xfId="64" applyFont="1" applyFill="1" applyBorder="1" applyAlignment="1" applyProtection="1">
      <alignment/>
      <protection/>
    </xf>
    <xf numFmtId="0" fontId="13" fillId="0" borderId="10" xfId="0" applyFont="1" applyBorder="1" applyAlignment="1">
      <alignment horizontal="center"/>
    </xf>
    <xf numFmtId="0" fontId="0" fillId="0" borderId="25" xfId="45" applyFont="1" applyBorder="1" applyAlignment="1">
      <alignment horizontal="center" vertical="center"/>
      <protection/>
    </xf>
    <xf numFmtId="0" fontId="0" fillId="0" borderId="10" xfId="45" applyFont="1" applyBorder="1" applyAlignment="1">
      <alignment wrapText="1"/>
      <protection/>
    </xf>
    <xf numFmtId="166" fontId="5" fillId="33" borderId="10" xfId="64" applyFont="1" applyFill="1" applyBorder="1" applyAlignment="1" applyProtection="1">
      <alignment vertical="center"/>
      <protection/>
    </xf>
    <xf numFmtId="0" fontId="5" fillId="0" borderId="10" xfId="0" applyNumberFormat="1" applyFont="1" applyBorder="1" applyAlignment="1">
      <alignment horizontal="center" vertical="center" wrapText="1"/>
    </xf>
    <xf numFmtId="166" fontId="0" fillId="0" borderId="10" xfId="55" applyNumberFormat="1" applyFont="1" applyBorder="1" applyAlignment="1" applyProtection="1">
      <alignment horizontal="center" vertical="center" wrapText="1"/>
      <protection locked="0"/>
    </xf>
    <xf numFmtId="0" fontId="0" fillId="33" borderId="16" xfId="0" applyFont="1" applyFill="1" applyBorder="1" applyAlignment="1">
      <alignment vertical="center" wrapText="1"/>
    </xf>
    <xf numFmtId="0" fontId="3" fillId="0" borderId="16" xfId="56" applyFont="1" applyBorder="1" applyAlignment="1">
      <alignment horizontal="right"/>
      <protection/>
    </xf>
    <xf numFmtId="0" fontId="0" fillId="33" borderId="16" xfId="0" applyFont="1" applyFill="1" applyBorder="1" applyAlignment="1">
      <alignment horizontal="center" vertical="center"/>
    </xf>
    <xf numFmtId="166" fontId="5" fillId="33" borderId="17" xfId="64" applyFont="1" applyFill="1" applyBorder="1" applyAlignment="1" applyProtection="1">
      <alignment vertical="center"/>
      <protection/>
    </xf>
    <xf numFmtId="166" fontId="5" fillId="33" borderId="16" xfId="64" applyFont="1" applyFill="1" applyBorder="1" applyAlignment="1" applyProtection="1">
      <alignment vertical="center"/>
      <protection/>
    </xf>
    <xf numFmtId="0" fontId="0" fillId="0" borderId="26" xfId="56" applyFont="1" applyBorder="1" applyAlignment="1">
      <alignment horizontal="right"/>
      <protection/>
    </xf>
    <xf numFmtId="166" fontId="0" fillId="0" borderId="16" xfId="56" applyNumberFormat="1" applyFont="1" applyBorder="1" applyAlignment="1">
      <alignment horizontal="center" vertical="center"/>
      <protection/>
    </xf>
    <xf numFmtId="166" fontId="5" fillId="33" borderId="18" xfId="64" applyFont="1" applyFill="1" applyBorder="1" applyAlignment="1" applyProtection="1">
      <alignment vertical="center"/>
      <protection/>
    </xf>
    <xf numFmtId="0" fontId="0" fillId="0" borderId="11" xfId="56" applyFont="1" applyBorder="1" applyAlignment="1">
      <alignment horizontal="right"/>
      <protection/>
    </xf>
    <xf numFmtId="166" fontId="5" fillId="33" borderId="18" xfId="64" applyFont="1" applyFill="1" applyBorder="1" applyAlignment="1" applyProtection="1">
      <alignment horizontal="center" vertical="center" wrapText="1"/>
      <protection/>
    </xf>
    <xf numFmtId="0" fontId="3" fillId="0" borderId="11" xfId="56" applyFont="1" applyBorder="1" applyAlignment="1">
      <alignment horizontal="right"/>
      <protection/>
    </xf>
    <xf numFmtId="0" fontId="0" fillId="0" borderId="11" xfId="0" applyFont="1" applyBorder="1" applyAlignment="1">
      <alignment/>
    </xf>
    <xf numFmtId="166" fontId="5" fillId="33" borderId="21" xfId="64" applyFont="1" applyFill="1" applyBorder="1" applyAlignment="1" applyProtection="1">
      <alignment vertical="center"/>
      <protection/>
    </xf>
    <xf numFmtId="166" fontId="5" fillId="33" borderId="12" xfId="64" applyFont="1" applyFill="1" applyBorder="1" applyAlignment="1" applyProtection="1">
      <alignment vertical="center"/>
      <protection/>
    </xf>
    <xf numFmtId="0" fontId="0" fillId="0" borderId="20" xfId="0" applyFont="1" applyBorder="1" applyAlignment="1">
      <alignment/>
    </xf>
    <xf numFmtId="166" fontId="3" fillId="0" borderId="15" xfId="0" applyNumberFormat="1" applyFont="1" applyBorder="1" applyAlignment="1">
      <alignment/>
    </xf>
    <xf numFmtId="0" fontId="3" fillId="0" borderId="12" xfId="56" applyFont="1" applyBorder="1" applyAlignment="1">
      <alignment vertical="center"/>
      <protection/>
    </xf>
    <xf numFmtId="0" fontId="3" fillId="0" borderId="12" xfId="56" applyFont="1" applyBorder="1" applyAlignment="1">
      <alignment horizontal="center" vertical="center" wrapText="1"/>
      <protection/>
    </xf>
    <xf numFmtId="0" fontId="3" fillId="0" borderId="12" xfId="56" applyFont="1" applyBorder="1" applyAlignment="1">
      <alignment horizontal="center" vertical="center"/>
      <protection/>
    </xf>
    <xf numFmtId="0" fontId="4" fillId="0" borderId="10" xfId="56" applyFont="1" applyBorder="1" applyAlignment="1">
      <alignment horizontal="center" vertical="center"/>
      <protection/>
    </xf>
    <xf numFmtId="0" fontId="0" fillId="33" borderId="10" xfId="56" applyFont="1" applyFill="1" applyBorder="1" applyAlignment="1">
      <alignment horizontal="center" vertical="center" wrapText="1"/>
      <protection/>
    </xf>
    <xf numFmtId="170" fontId="5" fillId="0" borderId="10" xfId="46" applyFont="1" applyFill="1" applyBorder="1" applyAlignment="1" applyProtection="1">
      <alignment horizontal="center" vertical="center"/>
      <protection/>
    </xf>
    <xf numFmtId="166" fontId="0" fillId="33" borderId="10" xfId="56" applyNumberFormat="1" applyFont="1" applyFill="1" applyBorder="1" applyAlignment="1">
      <alignment horizontal="center" vertical="center"/>
      <protection/>
    </xf>
    <xf numFmtId="165" fontId="0" fillId="0" borderId="0" xfId="56" applyNumberFormat="1" applyFont="1" applyFill="1" applyBorder="1" applyAlignment="1">
      <alignment horizontal="center" vertical="center"/>
      <protection/>
    </xf>
    <xf numFmtId="165" fontId="3" fillId="0" borderId="0" xfId="56" applyNumberFormat="1" applyFont="1" applyFill="1" applyBorder="1" applyAlignment="1">
      <alignment horizontal="right"/>
      <protection/>
    </xf>
    <xf numFmtId="165" fontId="0" fillId="0" borderId="0" xfId="56" applyNumberFormat="1" applyFont="1" applyFill="1" applyBorder="1" applyAlignment="1">
      <alignment horizontal="right"/>
      <protection/>
    </xf>
    <xf numFmtId="0" fontId="5" fillId="0" borderId="0" xfId="0" applyFont="1" applyFill="1" applyAlignment="1">
      <alignment/>
    </xf>
    <xf numFmtId="0" fontId="0" fillId="33" borderId="0" xfId="56" applyFont="1" applyFill="1" applyBorder="1" applyAlignment="1">
      <alignment horizontal="center" vertical="center"/>
      <protection/>
    </xf>
    <xf numFmtId="166" fontId="0" fillId="0" borderId="10" xfId="64" applyNumberFormat="1" applyFont="1" applyFill="1" applyBorder="1" applyAlignment="1" applyProtection="1">
      <alignment vertical="center"/>
      <protection/>
    </xf>
    <xf numFmtId="0" fontId="0" fillId="0" borderId="27" xfId="0" applyFont="1" applyFill="1" applyBorder="1" applyAlignment="1">
      <alignment vertical="center" wrapText="1"/>
    </xf>
    <xf numFmtId="0" fontId="0" fillId="33" borderId="18" xfId="0" applyFont="1" applyFill="1" applyBorder="1" applyAlignment="1">
      <alignment horizontal="center" vertical="center"/>
    </xf>
    <xf numFmtId="166" fontId="8" fillId="34" borderId="10" xfId="64" applyFont="1" applyFill="1" applyBorder="1" applyAlignment="1" applyProtection="1">
      <alignment vertical="center"/>
      <protection/>
    </xf>
    <xf numFmtId="0" fontId="0" fillId="0" borderId="0" xfId="56" applyNumberFormat="1" applyFont="1">
      <alignment/>
      <protection/>
    </xf>
    <xf numFmtId="0" fontId="3" fillId="0" borderId="10" xfId="56" applyNumberFormat="1" applyFont="1" applyBorder="1" applyAlignment="1">
      <alignment horizontal="center" vertical="center"/>
      <protection/>
    </xf>
    <xf numFmtId="0" fontId="4" fillId="0" borderId="10" xfId="56" applyNumberFormat="1" applyFont="1" applyBorder="1" applyAlignment="1">
      <alignment horizontal="center"/>
      <protection/>
    </xf>
    <xf numFmtId="0" fontId="0" fillId="33" borderId="10" xfId="45" applyFont="1" applyFill="1" applyBorder="1" applyAlignment="1">
      <alignment horizontal="center" vertical="center" wrapText="1"/>
      <protection/>
    </xf>
    <xf numFmtId="0" fontId="0" fillId="33" borderId="10" xfId="45" applyFont="1" applyFill="1" applyBorder="1" applyAlignment="1">
      <alignment horizontal="left" vertical="center" wrapText="1"/>
      <protection/>
    </xf>
    <xf numFmtId="0" fontId="0" fillId="0" borderId="10" xfId="45" applyFont="1" applyBorder="1" applyAlignment="1">
      <alignment horizontal="center" vertical="center" wrapText="1"/>
      <protection/>
    </xf>
    <xf numFmtId="0" fontId="0" fillId="0" borderId="10" xfId="45" applyNumberFormat="1" applyFont="1" applyBorder="1" applyAlignment="1">
      <alignment horizontal="center" vertical="center" wrapText="1"/>
      <protection/>
    </xf>
    <xf numFmtId="166" fontId="0" fillId="0" borderId="10" xfId="45" applyNumberFormat="1" applyFont="1" applyBorder="1" applyAlignment="1">
      <alignment horizontal="center" vertical="center" wrapText="1"/>
      <protection/>
    </xf>
    <xf numFmtId="9" fontId="0" fillId="0" borderId="10" xfId="45" applyNumberFormat="1" applyFont="1" applyBorder="1" applyAlignment="1">
      <alignment horizontal="center" vertical="center" wrapText="1"/>
      <protection/>
    </xf>
    <xf numFmtId="0" fontId="0" fillId="0" borderId="10" xfId="45" applyFont="1" applyBorder="1" applyAlignment="1">
      <alignment horizontal="left" vertical="center" wrapText="1"/>
      <protection/>
    </xf>
    <xf numFmtId="0" fontId="15" fillId="33" borderId="10" xfId="45" applyFont="1" applyFill="1" applyBorder="1" applyAlignment="1">
      <alignment horizontal="center" vertical="center" wrapText="1"/>
      <protection/>
    </xf>
    <xf numFmtId="0" fontId="15" fillId="0" borderId="10" xfId="45" applyFont="1" applyBorder="1" applyAlignment="1">
      <alignment horizontal="left" vertical="center" wrapText="1"/>
      <protection/>
    </xf>
    <xf numFmtId="0" fontId="15" fillId="0" borderId="10" xfId="45" applyFont="1" applyBorder="1" applyAlignment="1">
      <alignment horizontal="center" vertical="center" wrapText="1"/>
      <protection/>
    </xf>
    <xf numFmtId="0" fontId="15" fillId="0" borderId="10" xfId="45" applyNumberFormat="1" applyFont="1" applyBorder="1" applyAlignment="1">
      <alignment horizontal="center" vertical="center" wrapText="1"/>
      <protection/>
    </xf>
    <xf numFmtId="166" fontId="15" fillId="0" borderId="10" xfId="45" applyNumberFormat="1" applyFont="1" applyBorder="1" applyAlignment="1">
      <alignment horizontal="center" vertical="center" wrapText="1"/>
      <protection/>
    </xf>
    <xf numFmtId="9" fontId="15" fillId="0" borderId="10" xfId="45" applyNumberFormat="1" applyFont="1" applyBorder="1" applyAlignment="1">
      <alignment horizontal="center" vertical="center" wrapText="1"/>
      <protection/>
    </xf>
    <xf numFmtId="0" fontId="15" fillId="33" borderId="10" xfId="45" applyFont="1" applyFill="1" applyBorder="1" applyAlignment="1">
      <alignment horizontal="left" vertical="center" wrapText="1"/>
      <protection/>
    </xf>
    <xf numFmtId="0" fontId="15" fillId="0" borderId="10" xfId="0" applyFont="1" applyBorder="1" applyAlignment="1">
      <alignment/>
    </xf>
    <xf numFmtId="166" fontId="15" fillId="0" borderId="10" xfId="0" applyNumberFormat="1" applyFont="1" applyBorder="1" applyAlignment="1">
      <alignment/>
    </xf>
    <xf numFmtId="0" fontId="16" fillId="0" borderId="10" xfId="45" applyNumberFormat="1" applyFont="1" applyBorder="1" applyAlignment="1">
      <alignment horizontal="center" vertical="center" wrapText="1"/>
      <protection/>
    </xf>
    <xf numFmtId="9" fontId="15" fillId="0" borderId="10" xfId="0" applyNumberFormat="1" applyFont="1" applyBorder="1" applyAlignment="1">
      <alignment/>
    </xf>
    <xf numFmtId="166" fontId="16" fillId="0" borderId="10" xfId="45" applyNumberFormat="1" applyFont="1" applyBorder="1" applyAlignment="1">
      <alignment horizontal="center" vertical="center" wrapText="1"/>
      <protection/>
    </xf>
    <xf numFmtId="166" fontId="3" fillId="0" borderId="10" xfId="56" applyNumberFormat="1" applyFont="1" applyBorder="1" applyAlignment="1">
      <alignment horizontal="center" vertical="center"/>
      <protection/>
    </xf>
    <xf numFmtId="166" fontId="9" fillId="34" borderId="10" xfId="0" applyNumberFormat="1" applyFont="1" applyFill="1" applyBorder="1" applyAlignment="1">
      <alignment horizontal="center" vertical="center" wrapText="1"/>
    </xf>
    <xf numFmtId="9" fontId="8" fillId="34" borderId="10" xfId="0" applyNumberFormat="1" applyFont="1" applyFill="1" applyBorder="1" applyAlignment="1">
      <alignment horizontal="center" vertical="center" wrapText="1"/>
    </xf>
    <xf numFmtId="0" fontId="0" fillId="0" borderId="10" xfId="45" applyFont="1" applyBorder="1" applyAlignment="1">
      <alignment horizontal="center" vertical="center"/>
      <protection/>
    </xf>
    <xf numFmtId="2" fontId="0" fillId="0" borderId="10" xfId="0" applyNumberFormat="1" applyFont="1" applyBorder="1" applyAlignment="1">
      <alignment horizontal="center" vertical="center"/>
    </xf>
    <xf numFmtId="2" fontId="0" fillId="0" borderId="10" xfId="55" applyNumberFormat="1" applyFont="1" applyBorder="1" applyAlignment="1" applyProtection="1">
      <alignment horizontal="center" vertical="center" wrapText="1"/>
      <protection locked="0"/>
    </xf>
    <xf numFmtId="166" fontId="0" fillId="0" borderId="12" xfId="45" applyNumberFormat="1" applyFont="1" applyBorder="1" applyAlignment="1">
      <alignment horizontal="left" vertical="center" wrapText="1"/>
      <protection/>
    </xf>
    <xf numFmtId="166" fontId="0" fillId="0" borderId="21" xfId="45" applyNumberFormat="1" applyFont="1" applyBorder="1" applyAlignment="1">
      <alignment horizontal="left" vertical="center" wrapText="1"/>
      <protection/>
    </xf>
    <xf numFmtId="0" fontId="0" fillId="0" borderId="0" xfId="56" applyFont="1" applyFill="1" applyBorder="1" applyAlignment="1">
      <alignment horizontal="center" vertical="center" wrapText="1"/>
      <protection/>
    </xf>
    <xf numFmtId="0" fontId="0" fillId="0" borderId="20" xfId="56" applyFont="1" applyBorder="1" applyAlignment="1">
      <alignment horizontal="right"/>
      <protection/>
    </xf>
    <xf numFmtId="166" fontId="3" fillId="0" borderId="15" xfId="56" applyNumberFormat="1" applyFont="1" applyBorder="1" applyAlignment="1">
      <alignment horizontal="right"/>
      <protection/>
    </xf>
    <xf numFmtId="0" fontId="0" fillId="0" borderId="0" xfId="56" applyFont="1" applyBorder="1" applyAlignment="1">
      <alignment/>
      <protection/>
    </xf>
    <xf numFmtId="0" fontId="17" fillId="0" borderId="0" xfId="0" applyFont="1" applyAlignment="1">
      <alignment/>
    </xf>
    <xf numFmtId="0" fontId="13" fillId="0" borderId="0" xfId="0" applyFont="1" applyAlignment="1">
      <alignment/>
    </xf>
    <xf numFmtId="0" fontId="17" fillId="0" borderId="0" xfId="0" applyFont="1" applyBorder="1" applyAlignment="1">
      <alignment/>
    </xf>
    <xf numFmtId="0" fontId="3" fillId="0" borderId="0" xfId="56" applyFont="1" applyBorder="1" applyAlignment="1">
      <alignment/>
      <protection/>
    </xf>
    <xf numFmtId="0" fontId="0" fillId="0" borderId="0" xfId="0" applyFont="1" applyBorder="1" applyAlignment="1">
      <alignment/>
    </xf>
    <xf numFmtId="0" fontId="18" fillId="0" borderId="0" xfId="0" applyFont="1" applyBorder="1" applyAlignment="1">
      <alignment/>
    </xf>
    <xf numFmtId="0" fontId="13" fillId="0" borderId="0" xfId="0" applyFont="1" applyBorder="1" applyAlignment="1">
      <alignment/>
    </xf>
    <xf numFmtId="0" fontId="3" fillId="0" borderId="0" xfId="56" applyFont="1" applyBorder="1" applyAlignment="1">
      <alignment horizontal="center" vertical="center" wrapText="1"/>
      <protection/>
    </xf>
    <xf numFmtId="0" fontId="19" fillId="0" borderId="0" xfId="0" applyFont="1" applyAlignment="1">
      <alignment/>
    </xf>
    <xf numFmtId="0" fontId="20" fillId="0" borderId="10" xfId="0" applyFont="1" applyBorder="1" applyAlignment="1">
      <alignment/>
    </xf>
    <xf numFmtId="2" fontId="20" fillId="0" borderId="10" xfId="0" applyNumberFormat="1" applyFont="1" applyBorder="1" applyAlignment="1">
      <alignment/>
    </xf>
    <xf numFmtId="0" fontId="20" fillId="0" borderId="10" xfId="0" applyFont="1" applyBorder="1" applyAlignment="1">
      <alignment horizontal="center"/>
    </xf>
    <xf numFmtId="166" fontId="20" fillId="0" borderId="10" xfId="0" applyNumberFormat="1" applyFont="1" applyBorder="1" applyAlignment="1">
      <alignment/>
    </xf>
    <xf numFmtId="9" fontId="0" fillId="0" borderId="0" xfId="56" applyNumberFormat="1" applyFont="1" applyFill="1" applyBorder="1" applyAlignment="1">
      <alignment horizontal="center" vertical="center"/>
      <protection/>
    </xf>
    <xf numFmtId="0" fontId="0" fillId="0" borderId="0" xfId="56" applyFont="1" applyFill="1" applyBorder="1" applyAlignment="1">
      <alignment horizontal="right"/>
      <protection/>
    </xf>
    <xf numFmtId="0" fontId="0" fillId="0" borderId="0" xfId="0" applyFont="1" applyBorder="1" applyAlignment="1">
      <alignment horizontal="right" vertical="center"/>
    </xf>
    <xf numFmtId="0" fontId="0" fillId="0" borderId="0" xfId="56" applyFont="1" applyBorder="1" applyAlignment="1">
      <alignment horizontal="center"/>
      <protection/>
    </xf>
    <xf numFmtId="0" fontId="20" fillId="0" borderId="10" xfId="0" applyFont="1" applyFill="1" applyBorder="1" applyAlignment="1">
      <alignment horizontal="center"/>
    </xf>
    <xf numFmtId="0" fontId="21" fillId="0" borderId="10" xfId="0" applyFont="1" applyBorder="1" applyAlignment="1">
      <alignment/>
    </xf>
    <xf numFmtId="0" fontId="20" fillId="0" borderId="12" xfId="0" applyFont="1" applyBorder="1" applyAlignment="1">
      <alignment/>
    </xf>
    <xf numFmtId="166" fontId="20" fillId="0" borderId="12" xfId="0" applyNumberFormat="1" applyFont="1" applyBorder="1" applyAlignment="1">
      <alignment/>
    </xf>
    <xf numFmtId="0" fontId="20" fillId="0" borderId="0" xfId="0" applyFont="1" applyBorder="1" applyAlignment="1">
      <alignment horizontal="center"/>
    </xf>
    <xf numFmtId="0" fontId="20" fillId="0" borderId="13" xfId="0" applyFont="1" applyBorder="1" applyAlignment="1">
      <alignment/>
    </xf>
    <xf numFmtId="166" fontId="20" fillId="0" borderId="14" xfId="0" applyNumberFormat="1" applyFont="1" applyBorder="1" applyAlignment="1">
      <alignment/>
    </xf>
    <xf numFmtId="0" fontId="20" fillId="0" borderId="0" xfId="0" applyFont="1" applyBorder="1" applyAlignment="1">
      <alignment/>
    </xf>
    <xf numFmtId="0" fontId="22" fillId="0" borderId="0" xfId="56" applyFont="1">
      <alignment/>
      <protection/>
    </xf>
    <xf numFmtId="0" fontId="23" fillId="0" borderId="0" xfId="56" applyFont="1" applyAlignment="1">
      <alignment horizontal="right"/>
      <protection/>
    </xf>
    <xf numFmtId="0" fontId="22" fillId="0" borderId="0" xfId="56" applyFont="1" applyAlignment="1">
      <alignment horizontal="right"/>
      <protection/>
    </xf>
    <xf numFmtId="0" fontId="26" fillId="0" borderId="0" xfId="56" applyFont="1">
      <alignment/>
      <protection/>
    </xf>
    <xf numFmtId="0" fontId="23" fillId="0" borderId="10" xfId="56" applyFont="1" applyBorder="1" applyAlignment="1">
      <alignment vertical="center"/>
      <protection/>
    </xf>
    <xf numFmtId="0" fontId="23" fillId="0" borderId="10" xfId="56" applyFont="1" applyBorder="1" applyAlignment="1">
      <alignment horizontal="center" vertical="center" wrapText="1"/>
      <protection/>
    </xf>
    <xf numFmtId="0" fontId="23" fillId="0" borderId="10" xfId="56" applyFont="1" applyBorder="1" applyAlignment="1">
      <alignment horizontal="center" vertical="center"/>
      <protection/>
    </xf>
    <xf numFmtId="0" fontId="27" fillId="0" borderId="10" xfId="56" applyFont="1" applyBorder="1" applyAlignment="1">
      <alignment horizontal="center"/>
      <protection/>
    </xf>
    <xf numFmtId="0" fontId="28" fillId="0" borderId="10" xfId="56" applyFont="1" applyBorder="1" applyAlignment="1">
      <alignment horizontal="center"/>
      <protection/>
    </xf>
    <xf numFmtId="0" fontId="27" fillId="0" borderId="11" xfId="56" applyFont="1" applyBorder="1" applyAlignment="1">
      <alignment horizontal="center"/>
      <protection/>
    </xf>
    <xf numFmtId="0" fontId="29" fillId="0" borderId="10" xfId="56" applyFont="1" applyBorder="1" applyAlignment="1">
      <alignment horizontal="center" vertical="center"/>
      <protection/>
    </xf>
    <xf numFmtId="0" fontId="30" fillId="0" borderId="10" xfId="56" applyFont="1" applyBorder="1" applyAlignment="1">
      <alignment vertical="top" wrapText="1"/>
      <protection/>
    </xf>
    <xf numFmtId="0" fontId="2" fillId="0" borderId="10" xfId="56" applyFont="1" applyFill="1" applyBorder="1" applyAlignment="1">
      <alignment horizontal="center" vertical="center" wrapText="1"/>
      <protection/>
    </xf>
    <xf numFmtId="0" fontId="2" fillId="0" borderId="10" xfId="56" applyFont="1" applyFill="1" applyBorder="1" applyAlignment="1">
      <alignment vertical="center" wrapText="1"/>
      <protection/>
    </xf>
    <xf numFmtId="0" fontId="22" fillId="0" borderId="0" xfId="56" applyFont="1" applyBorder="1">
      <alignment/>
      <protection/>
    </xf>
    <xf numFmtId="0" fontId="25" fillId="0" borderId="0" xfId="56" applyFont="1" applyBorder="1" applyAlignment="1">
      <alignment horizontal="right"/>
      <protection/>
    </xf>
    <xf numFmtId="0" fontId="31" fillId="0" borderId="0" xfId="56" applyFont="1" applyBorder="1" applyAlignment="1">
      <alignment horizontal="right"/>
      <protection/>
    </xf>
    <xf numFmtId="0" fontId="31" fillId="0" borderId="17" xfId="56" applyFont="1" applyBorder="1" applyAlignment="1">
      <alignment horizontal="right"/>
      <protection/>
    </xf>
    <xf numFmtId="165" fontId="31" fillId="0" borderId="16" xfId="56" applyNumberFormat="1" applyFont="1" applyFill="1" applyBorder="1" applyAlignment="1">
      <alignment horizontal="right"/>
      <protection/>
    </xf>
    <xf numFmtId="165" fontId="31" fillId="0" borderId="0" xfId="56" applyNumberFormat="1" applyFont="1" applyFill="1" applyBorder="1" applyAlignment="1">
      <alignment horizontal="right"/>
      <protection/>
    </xf>
    <xf numFmtId="0" fontId="26" fillId="0" borderId="0" xfId="56" applyFont="1" applyBorder="1" applyAlignment="1">
      <alignment horizontal="left"/>
      <protection/>
    </xf>
    <xf numFmtId="0" fontId="31" fillId="0" borderId="0" xfId="56" applyFont="1" applyFill="1" applyBorder="1" applyAlignment="1">
      <alignment horizontal="right"/>
      <protection/>
    </xf>
    <xf numFmtId="0" fontId="26" fillId="0" borderId="0" xfId="56" applyFont="1" applyBorder="1" applyAlignment="1">
      <alignment/>
      <protection/>
    </xf>
    <xf numFmtId="0" fontId="26" fillId="0" borderId="0" xfId="56" applyFont="1" applyAlignment="1">
      <alignment horizontal="center"/>
      <protection/>
    </xf>
    <xf numFmtId="0" fontId="22" fillId="0" borderId="0" xfId="56" applyFont="1" applyAlignment="1">
      <alignment horizontal="center"/>
      <protection/>
    </xf>
    <xf numFmtId="0" fontId="32" fillId="0" borderId="0" xfId="0" applyFont="1" applyAlignment="1">
      <alignment horizontal="right"/>
    </xf>
    <xf numFmtId="0" fontId="33" fillId="0" borderId="0" xfId="0" applyFont="1" applyAlignment="1">
      <alignment horizontal="right"/>
    </xf>
    <xf numFmtId="0" fontId="4" fillId="0" borderId="12" xfId="56" applyNumberFormat="1" applyFont="1" applyBorder="1" applyAlignment="1">
      <alignment horizontal="center"/>
      <protection/>
    </xf>
    <xf numFmtId="0" fontId="0" fillId="0" borderId="10" xfId="0" applyFont="1" applyBorder="1" applyAlignment="1">
      <alignment vertical="top" wrapText="1"/>
    </xf>
    <xf numFmtId="166" fontId="0" fillId="0" borderId="10" xfId="0" applyNumberFormat="1" applyFont="1" applyBorder="1" applyAlignment="1">
      <alignment horizontal="center" vertical="center" wrapText="1"/>
    </xf>
    <xf numFmtId="9" fontId="0" fillId="0" borderId="10" xfId="45" applyNumberFormat="1" applyFont="1" applyFill="1" applyBorder="1" applyAlignment="1">
      <alignment horizontal="center" vertical="center" wrapText="1"/>
      <protection/>
    </xf>
    <xf numFmtId="166" fontId="0" fillId="0" borderId="12" xfId="0" applyNumberFormat="1" applyFont="1" applyBorder="1" applyAlignment="1">
      <alignment horizontal="center" vertical="center" wrapText="1"/>
    </xf>
    <xf numFmtId="9" fontId="0" fillId="0" borderId="0" xfId="45" applyNumberFormat="1" applyFont="1" applyFill="1" applyBorder="1" applyAlignment="1">
      <alignment horizontal="center" vertical="center" wrapText="1"/>
      <protection/>
    </xf>
    <xf numFmtId="166" fontId="3" fillId="0" borderId="15" xfId="0" applyNumberFormat="1" applyFont="1" applyBorder="1" applyAlignment="1">
      <alignment horizontal="center" vertical="center"/>
    </xf>
    <xf numFmtId="0" fontId="5" fillId="0" borderId="10" xfId="54" applyFont="1" applyBorder="1" applyAlignment="1">
      <alignment vertical="top" wrapText="1"/>
      <protection/>
    </xf>
    <xf numFmtId="166" fontId="0" fillId="0" borderId="21" xfId="56" applyNumberFormat="1" applyFont="1" applyBorder="1" applyAlignment="1">
      <alignment horizontal="center" vertical="center"/>
      <protection/>
    </xf>
    <xf numFmtId="165" fontId="3" fillId="0" borderId="15" xfId="56" applyNumberFormat="1" applyFont="1" applyFill="1" applyBorder="1" applyAlignment="1">
      <alignment horizontal="right"/>
      <protection/>
    </xf>
    <xf numFmtId="0" fontId="34" fillId="0" borderId="0" xfId="0" applyFont="1" applyBorder="1" applyAlignment="1">
      <alignment/>
    </xf>
    <xf numFmtId="0" fontId="35" fillId="0" borderId="0" xfId="0" applyFont="1" applyBorder="1" applyAlignment="1">
      <alignment/>
    </xf>
    <xf numFmtId="0" fontId="36" fillId="0" borderId="0" xfId="0" applyFont="1" applyBorder="1" applyAlignment="1">
      <alignment/>
    </xf>
    <xf numFmtId="2" fontId="20" fillId="0" borderId="10" xfId="0" applyNumberFormat="1" applyFont="1" applyBorder="1" applyAlignment="1">
      <alignment wrapText="1"/>
    </xf>
    <xf numFmtId="0" fontId="20" fillId="0" borderId="10" xfId="0" applyFont="1" applyBorder="1" applyAlignment="1">
      <alignment wrapText="1"/>
    </xf>
    <xf numFmtId="0" fontId="0" fillId="0" borderId="0" xfId="0" applyAlignment="1">
      <alignment wrapText="1"/>
    </xf>
    <xf numFmtId="166" fontId="20" fillId="0" borderId="10" xfId="0" applyNumberFormat="1" applyFont="1" applyBorder="1" applyAlignment="1">
      <alignment wrapText="1"/>
    </xf>
    <xf numFmtId="166" fontId="0" fillId="33" borderId="10" xfId="64" applyFont="1" applyFill="1" applyBorder="1" applyAlignment="1" applyProtection="1">
      <alignment horizontal="center" vertical="center" wrapText="1"/>
      <protection/>
    </xf>
    <xf numFmtId="0" fontId="0" fillId="0" borderId="0" xfId="56" applyFont="1" applyBorder="1" applyAlignment="1">
      <alignment horizontal="right"/>
      <protection/>
    </xf>
    <xf numFmtId="0" fontId="4" fillId="0" borderId="0" xfId="56" applyFont="1" applyBorder="1" applyAlignment="1">
      <alignment horizontal="center"/>
      <protection/>
    </xf>
    <xf numFmtId="0" fontId="3" fillId="0" borderId="0" xfId="56" applyFont="1" applyBorder="1" applyAlignment="1">
      <alignment horizontal="center"/>
      <protection/>
    </xf>
    <xf numFmtId="0" fontId="7" fillId="0" borderId="10" xfId="0" applyFont="1" applyBorder="1" applyAlignment="1">
      <alignment horizontal="center" vertical="center" wrapText="1"/>
    </xf>
    <xf numFmtId="0" fontId="8" fillId="34" borderId="10" xfId="0" applyFont="1" applyFill="1" applyBorder="1" applyAlignment="1">
      <alignment horizontal="center"/>
    </xf>
    <xf numFmtId="0" fontId="7" fillId="0" borderId="10" xfId="0" applyFont="1" applyBorder="1" applyAlignment="1">
      <alignment horizontal="center"/>
    </xf>
    <xf numFmtId="0" fontId="3" fillId="0" borderId="0" xfId="0" applyFont="1" applyBorder="1" applyAlignment="1">
      <alignment wrapText="1"/>
    </xf>
    <xf numFmtId="0" fontId="15" fillId="0" borderId="10" xfId="0" applyFont="1" applyBorder="1" applyAlignment="1">
      <alignment horizontal="center"/>
    </xf>
    <xf numFmtId="0" fontId="22" fillId="0" borderId="0" xfId="56" applyFont="1" applyBorder="1" applyAlignment="1">
      <alignment horizontal="right"/>
      <protection/>
    </xf>
    <xf numFmtId="0" fontId="24" fillId="0" borderId="0" xfId="56" applyFont="1" applyBorder="1" applyAlignment="1">
      <alignment horizontal="center"/>
      <protection/>
    </xf>
    <xf numFmtId="0" fontId="25" fillId="0" borderId="0" xfId="56" applyFont="1" applyBorder="1" applyAlignment="1">
      <alignment horizontal="center"/>
      <protection/>
    </xf>
    <xf numFmtId="0" fontId="36" fillId="0" borderId="18" xfId="0" applyFont="1" applyBorder="1" applyAlignment="1">
      <alignment wrapText="1"/>
    </xf>
    <xf numFmtId="166" fontId="36" fillId="0" borderId="18" xfId="0" applyNumberFormat="1" applyFont="1" applyBorder="1" applyAlignment="1">
      <alignment/>
    </xf>
    <xf numFmtId="166" fontId="36" fillId="0" borderId="18" xfId="0" applyNumberFormat="1" applyFont="1" applyBorder="1" applyAlignment="1">
      <alignment wrapText="1"/>
    </xf>
    <xf numFmtId="0" fontId="36" fillId="0" borderId="28" xfId="0" applyFont="1" applyBorder="1" applyAlignment="1">
      <alignment horizontal="center" vertical="center" wrapText="1"/>
    </xf>
    <xf numFmtId="44" fontId="53" fillId="0" borderId="28" xfId="0" applyNumberFormat="1" applyFont="1" applyBorder="1" applyAlignment="1">
      <alignment wrapText="1"/>
    </xf>
    <xf numFmtId="44" fontId="53" fillId="0" borderId="28" xfId="0" applyNumberFormat="1" applyFont="1" applyBorder="1" applyAlignment="1">
      <alignment/>
    </xf>
    <xf numFmtId="44" fontId="36" fillId="0" borderId="28" xfId="0" applyNumberFormat="1" applyFont="1" applyBorder="1" applyAlignment="1">
      <alignmen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Excel_BuiltIn_Currency 1"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Arkusz1" xfId="55"/>
    <cellStyle name="Normalny_implanty 2012"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zpital.ad.wssk.wroc.pl\fs\Users\SN\Downloads\Przetargi\Przetargi\Przetargi\Przetargi\Oferta%20C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s>
    <sheetDataSet>
      <sheetData sheetId="0">
        <row r="7">
          <cell r="B7" t="str">
            <v>Endoskopowy węglowy marker do oznaczenia miejsc przed lub po wycięciu polipów, 5cm3.</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zoomScale="89" zoomScaleNormal="89" zoomScalePageLayoutView="0" workbookViewId="0" topLeftCell="A25">
      <selection activeCell="G22" sqref="G22"/>
    </sheetView>
  </sheetViews>
  <sheetFormatPr defaultColWidth="9.140625" defaultRowHeight="12.75"/>
  <cols>
    <col min="1" max="1" width="3.421875" style="1" customWidth="1"/>
    <col min="2" max="2" width="60.57421875" style="1" customWidth="1"/>
    <col min="3" max="3" width="13.421875" style="1" customWidth="1"/>
    <col min="4" max="4" width="12.140625" style="1" customWidth="1"/>
    <col min="5" max="5" width="8.00390625" style="1" customWidth="1"/>
    <col min="6" max="6" width="6.28125" style="1" customWidth="1"/>
    <col min="7" max="8" width="14.421875" style="1" customWidth="1"/>
    <col min="9" max="9" width="6.140625" style="1" customWidth="1"/>
    <col min="10" max="10" width="13.7109375" style="1" customWidth="1"/>
    <col min="11" max="11" width="15.7109375" style="1" customWidth="1"/>
    <col min="12" max="16384" width="9.140625" style="1" customWidth="1"/>
  </cols>
  <sheetData>
    <row r="1" ht="12.75">
      <c r="K1" s="2" t="s">
        <v>0</v>
      </c>
    </row>
    <row r="2" spans="5:11" ht="12.75" customHeight="1">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2"/>
    </row>
    <row r="7" spans="1:11" ht="12.75">
      <c r="A7" s="304" t="s">
        <v>4</v>
      </c>
      <c r="B7" s="304"/>
      <c r="C7" s="304"/>
      <c r="D7" s="304"/>
      <c r="E7" s="304"/>
      <c r="F7" s="304"/>
      <c r="G7" s="304"/>
      <c r="H7" s="304"/>
      <c r="I7" s="304"/>
      <c r="J7" s="304"/>
      <c r="K7" s="304"/>
    </row>
    <row r="8" spans="1:11" ht="12.75">
      <c r="A8" s="304" t="s">
        <v>5</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9">
        <v>1</v>
      </c>
      <c r="B11" s="9">
        <v>2</v>
      </c>
      <c r="C11" s="10">
        <v>3</v>
      </c>
      <c r="D11" s="9">
        <v>4</v>
      </c>
      <c r="E11" s="9">
        <v>5</v>
      </c>
      <c r="F11" s="9">
        <v>6</v>
      </c>
      <c r="G11" s="9">
        <v>7</v>
      </c>
      <c r="H11" s="9">
        <v>8</v>
      </c>
      <c r="I11" s="9">
        <v>9</v>
      </c>
      <c r="J11" s="9">
        <v>10</v>
      </c>
      <c r="K11" s="9">
        <v>11</v>
      </c>
    </row>
    <row r="12" spans="1:11" s="11" customFormat="1" ht="133.5" customHeight="1">
      <c r="A12" s="12">
        <v>1</v>
      </c>
      <c r="B12" s="13" t="s">
        <v>17</v>
      </c>
      <c r="C12" s="10"/>
      <c r="D12" s="9"/>
      <c r="E12" s="12" t="s">
        <v>18</v>
      </c>
      <c r="F12" s="12">
        <v>70</v>
      </c>
      <c r="G12" s="14"/>
      <c r="H12" s="14"/>
      <c r="I12" s="12"/>
      <c r="J12" s="15">
        <v>1375.92</v>
      </c>
      <c r="K12" s="15">
        <f aca="true" t="shared" si="0" ref="K12:K25">F12*J12</f>
        <v>96314.40000000001</v>
      </c>
    </row>
    <row r="13" spans="1:11" ht="163.5" customHeight="1">
      <c r="A13" s="16">
        <v>2</v>
      </c>
      <c r="B13" s="13" t="s">
        <v>19</v>
      </c>
      <c r="C13" s="17"/>
      <c r="D13" s="17"/>
      <c r="E13" s="12" t="s">
        <v>18</v>
      </c>
      <c r="F13" s="12">
        <v>5</v>
      </c>
      <c r="G13" s="15"/>
      <c r="H13" s="15"/>
      <c r="I13" s="17"/>
      <c r="J13" s="15">
        <v>3704.4</v>
      </c>
      <c r="K13" s="15">
        <f t="shared" si="0"/>
        <v>18522</v>
      </c>
    </row>
    <row r="14" spans="1:11" ht="159.75" customHeight="1">
      <c r="A14" s="16">
        <v>3</v>
      </c>
      <c r="B14" s="18" t="s">
        <v>20</v>
      </c>
      <c r="C14" s="17"/>
      <c r="D14" s="17"/>
      <c r="E14" s="12" t="s">
        <v>18</v>
      </c>
      <c r="F14" s="12">
        <v>100</v>
      </c>
      <c r="G14" s="15"/>
      <c r="H14" s="15"/>
      <c r="I14" s="17"/>
      <c r="J14" s="15">
        <v>450.36</v>
      </c>
      <c r="K14" s="15">
        <f t="shared" si="0"/>
        <v>45036</v>
      </c>
    </row>
    <row r="15" spans="1:11" ht="224.25" customHeight="1">
      <c r="A15" s="16">
        <v>4</v>
      </c>
      <c r="B15" s="19" t="s">
        <v>21</v>
      </c>
      <c r="C15" s="17"/>
      <c r="D15" s="17"/>
      <c r="E15" s="12" t="s">
        <v>18</v>
      </c>
      <c r="F15" s="12">
        <v>100</v>
      </c>
      <c r="G15" s="15"/>
      <c r="H15" s="15"/>
      <c r="I15" s="17"/>
      <c r="J15" s="15">
        <v>254.02</v>
      </c>
      <c r="K15" s="15">
        <f t="shared" si="0"/>
        <v>25402</v>
      </c>
    </row>
    <row r="16" spans="1:11" ht="231" customHeight="1">
      <c r="A16" s="16">
        <v>5</v>
      </c>
      <c r="B16" s="20" t="s">
        <v>22</v>
      </c>
      <c r="C16" s="17"/>
      <c r="D16" s="17"/>
      <c r="E16" s="12" t="s">
        <v>18</v>
      </c>
      <c r="F16" s="12">
        <v>100</v>
      </c>
      <c r="G16" s="15"/>
      <c r="H16" s="15"/>
      <c r="I16" s="17"/>
      <c r="J16" s="15">
        <v>624.24</v>
      </c>
      <c r="K16" s="15">
        <f t="shared" si="0"/>
        <v>62424</v>
      </c>
    </row>
    <row r="17" spans="1:11" ht="38.25">
      <c r="A17" s="16">
        <v>6</v>
      </c>
      <c r="B17" s="13" t="s">
        <v>23</v>
      </c>
      <c r="C17" s="17"/>
      <c r="D17" s="17"/>
      <c r="E17" s="12" t="s">
        <v>18</v>
      </c>
      <c r="F17" s="12">
        <v>5</v>
      </c>
      <c r="G17" s="15"/>
      <c r="H17" s="15"/>
      <c r="I17" s="17"/>
      <c r="J17" s="15">
        <v>209.52</v>
      </c>
      <c r="K17" s="15">
        <f t="shared" si="0"/>
        <v>1047.6000000000001</v>
      </c>
    </row>
    <row r="18" spans="1:11" ht="38.25">
      <c r="A18" s="16">
        <v>7</v>
      </c>
      <c r="B18" s="13" t="s">
        <v>24</v>
      </c>
      <c r="C18" s="17"/>
      <c r="D18" s="17"/>
      <c r="E18" s="12" t="s">
        <v>18</v>
      </c>
      <c r="F18" s="12">
        <v>10</v>
      </c>
      <c r="G18" s="15"/>
      <c r="H18" s="15"/>
      <c r="I18" s="17"/>
      <c r="J18" s="15">
        <v>57.24</v>
      </c>
      <c r="K18" s="15">
        <f t="shared" si="0"/>
        <v>572.4</v>
      </c>
    </row>
    <row r="19" spans="1:11" ht="98.25" customHeight="1">
      <c r="A19" s="16">
        <v>8</v>
      </c>
      <c r="B19" s="20" t="s">
        <v>25</v>
      </c>
      <c r="C19" s="17"/>
      <c r="D19" s="17"/>
      <c r="E19" s="12" t="s">
        <v>18</v>
      </c>
      <c r="F19" s="12">
        <v>200</v>
      </c>
      <c r="G19" s="15"/>
      <c r="H19" s="15"/>
      <c r="I19" s="17"/>
      <c r="J19" s="15">
        <v>60.8</v>
      </c>
      <c r="K19" s="15">
        <f t="shared" si="0"/>
        <v>12160</v>
      </c>
    </row>
    <row r="20" spans="1:11" ht="126" customHeight="1">
      <c r="A20" s="16">
        <v>9</v>
      </c>
      <c r="B20" s="20" t="s">
        <v>26</v>
      </c>
      <c r="C20" s="17"/>
      <c r="D20" s="17"/>
      <c r="E20" s="12" t="s">
        <v>18</v>
      </c>
      <c r="F20" s="12">
        <v>50</v>
      </c>
      <c r="G20" s="15"/>
      <c r="H20" s="15"/>
      <c r="I20" s="17"/>
      <c r="J20" s="15">
        <v>846.72</v>
      </c>
      <c r="K20" s="15">
        <f t="shared" si="0"/>
        <v>42336</v>
      </c>
    </row>
    <row r="21" spans="1:11" ht="127.5">
      <c r="A21" s="16">
        <v>10</v>
      </c>
      <c r="B21" s="20" t="s">
        <v>27</v>
      </c>
      <c r="C21" s="17"/>
      <c r="D21" s="17"/>
      <c r="E21" s="12" t="s">
        <v>18</v>
      </c>
      <c r="F21" s="12">
        <v>100</v>
      </c>
      <c r="G21" s="15"/>
      <c r="H21" s="15"/>
      <c r="I21" s="17"/>
      <c r="J21" s="15">
        <v>1270.08</v>
      </c>
      <c r="K21" s="15">
        <f t="shared" si="0"/>
        <v>127008</v>
      </c>
    </row>
    <row r="22" spans="1:11" ht="140.25">
      <c r="A22" s="16">
        <v>11</v>
      </c>
      <c r="B22" s="20" t="s">
        <v>28</v>
      </c>
      <c r="C22" s="17"/>
      <c r="D22" s="17"/>
      <c r="E22" s="12" t="s">
        <v>18</v>
      </c>
      <c r="F22" s="12">
        <v>50</v>
      </c>
      <c r="G22" s="15"/>
      <c r="H22" s="15"/>
      <c r="I22" s="17"/>
      <c r="J22" s="15">
        <v>846.72</v>
      </c>
      <c r="K22" s="15">
        <f t="shared" si="0"/>
        <v>42336</v>
      </c>
    </row>
    <row r="23" spans="1:11" ht="108" customHeight="1">
      <c r="A23" s="16">
        <v>12</v>
      </c>
      <c r="B23" s="18" t="s">
        <v>29</v>
      </c>
      <c r="C23" s="17"/>
      <c r="D23" s="17"/>
      <c r="E23" s="12" t="s">
        <v>18</v>
      </c>
      <c r="F23" s="12">
        <v>10</v>
      </c>
      <c r="G23" s="15"/>
      <c r="H23" s="15"/>
      <c r="I23" s="17"/>
      <c r="J23" s="15">
        <v>793.8</v>
      </c>
      <c r="K23" s="15">
        <f t="shared" si="0"/>
        <v>7938</v>
      </c>
    </row>
    <row r="24" spans="1:11" ht="109.5" customHeight="1">
      <c r="A24" s="16">
        <v>13</v>
      </c>
      <c r="B24" s="18" t="s">
        <v>30</v>
      </c>
      <c r="C24" s="17"/>
      <c r="D24" s="17"/>
      <c r="E24" s="12" t="s">
        <v>18</v>
      </c>
      <c r="F24" s="12">
        <v>20</v>
      </c>
      <c r="G24" s="15"/>
      <c r="H24" s="15"/>
      <c r="I24" s="17"/>
      <c r="J24" s="15">
        <v>793.8</v>
      </c>
      <c r="K24" s="15">
        <f t="shared" si="0"/>
        <v>15876</v>
      </c>
    </row>
    <row r="25" spans="1:11" ht="132" customHeight="1">
      <c r="A25" s="16">
        <v>14</v>
      </c>
      <c r="B25" s="18" t="s">
        <v>31</v>
      </c>
      <c r="C25" s="17"/>
      <c r="D25" s="17"/>
      <c r="E25" s="12" t="s">
        <v>18</v>
      </c>
      <c r="F25" s="12">
        <v>300</v>
      </c>
      <c r="G25" s="21"/>
      <c r="H25" s="21"/>
      <c r="I25" s="17"/>
      <c r="J25" s="15">
        <v>22.52</v>
      </c>
      <c r="K25" s="15">
        <f t="shared" si="0"/>
        <v>6756</v>
      </c>
    </row>
    <row r="26" spans="1:11" ht="18.75" customHeight="1">
      <c r="A26" s="22"/>
      <c r="B26" s="22"/>
      <c r="C26" s="22"/>
      <c r="D26" s="22"/>
      <c r="E26" s="22"/>
      <c r="F26" s="22"/>
      <c r="G26" s="23" t="s">
        <v>32</v>
      </c>
      <c r="H26" s="24"/>
      <c r="I26" s="22"/>
      <c r="J26" s="22"/>
      <c r="K26" s="25">
        <f>SUM(K12:K25)</f>
        <v>503728.4</v>
      </c>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P7"/>
  <sheetViews>
    <sheetView zoomScalePageLayoutView="0" workbookViewId="0" topLeftCell="A1">
      <selection activeCell="G22" sqref="G22"/>
    </sheetView>
  </sheetViews>
  <sheetFormatPr defaultColWidth="9.140625" defaultRowHeight="12.75"/>
  <cols>
    <col min="1" max="1" width="6.57421875" style="26" customWidth="1"/>
    <col min="2" max="2" width="18.00390625" style="26" customWidth="1"/>
    <col min="3" max="3" width="9.140625" style="26" customWidth="1"/>
    <col min="4" max="4" width="11.8515625" style="26" customWidth="1"/>
    <col min="5" max="5" width="16.8515625" style="26" customWidth="1"/>
    <col min="6" max="6" width="12.00390625" style="26" customWidth="1"/>
    <col min="7" max="7" width="9.140625" style="26" customWidth="1"/>
    <col min="8" max="8" width="13.57421875" style="26" customWidth="1"/>
    <col min="9" max="9" width="16.8515625" style="26" customWidth="1"/>
    <col min="10" max="11" width="9.140625" style="26" customWidth="1"/>
    <col min="12" max="12" width="12.28125" style="26" customWidth="1"/>
    <col min="13" max="13" width="17.28125" style="26" customWidth="1"/>
    <col min="14" max="14" width="11.28125" style="26" customWidth="1"/>
    <col min="15" max="16384" width="9.140625" style="26" customWidth="1"/>
  </cols>
  <sheetData>
    <row r="1" spans="1:13" ht="33" customHeight="1">
      <c r="A1" s="27"/>
      <c r="B1" s="305" t="s">
        <v>330</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15">
      <c r="A3" s="81" t="s">
        <v>399</v>
      </c>
      <c r="B3" s="40" t="s">
        <v>400</v>
      </c>
      <c r="C3" s="41">
        <v>150</v>
      </c>
      <c r="D3" s="42">
        <v>7000</v>
      </c>
      <c r="E3" s="37">
        <f>C3*D3</f>
        <v>1050000</v>
      </c>
      <c r="F3" s="82" t="s">
        <v>401</v>
      </c>
      <c r="G3" s="41" t="s">
        <v>402</v>
      </c>
      <c r="H3" s="43">
        <v>114</v>
      </c>
      <c r="I3" s="38">
        <f>D3*H3</f>
        <v>798000</v>
      </c>
      <c r="J3" s="39">
        <f>I3/E3</f>
        <v>0.76</v>
      </c>
      <c r="K3" s="44">
        <v>140</v>
      </c>
      <c r="L3" s="42">
        <f>'p.5'!J12</f>
        <v>8300</v>
      </c>
      <c r="M3" s="42">
        <f>K3*L3</f>
        <v>1162000</v>
      </c>
      <c r="N3" s="42">
        <v>1300</v>
      </c>
      <c r="O3" s="44"/>
    </row>
    <row r="4" spans="1:15" ht="15">
      <c r="A4" s="81" t="s">
        <v>403</v>
      </c>
      <c r="B4" s="48" t="s">
        <v>404</v>
      </c>
      <c r="C4" s="41">
        <v>30</v>
      </c>
      <c r="D4" s="37">
        <v>850</v>
      </c>
      <c r="E4" s="37">
        <f>C4*D4</f>
        <v>25500</v>
      </c>
      <c r="F4" s="82" t="s">
        <v>401</v>
      </c>
      <c r="G4" s="41" t="s">
        <v>405</v>
      </c>
      <c r="H4" s="43">
        <v>8</v>
      </c>
      <c r="I4" s="38">
        <f>D4*H4</f>
        <v>6800</v>
      </c>
      <c r="J4" s="39">
        <f>I4/E4</f>
        <v>0.26666666666666666</v>
      </c>
      <c r="K4" s="44">
        <v>8</v>
      </c>
      <c r="L4" s="42">
        <f>'p.5'!J13</f>
        <v>850</v>
      </c>
      <c r="M4" s="42">
        <f>K4*L4</f>
        <v>6800</v>
      </c>
      <c r="N4" s="42"/>
      <c r="O4" s="44"/>
    </row>
    <row r="5" spans="1:15" ht="25.5">
      <c r="A5" s="81" t="s">
        <v>406</v>
      </c>
      <c r="B5" s="48" t="s">
        <v>407</v>
      </c>
      <c r="C5" s="41">
        <v>30</v>
      </c>
      <c r="D5" s="37">
        <v>245</v>
      </c>
      <c r="E5" s="37">
        <f>C5*D5</f>
        <v>7350</v>
      </c>
      <c r="F5" s="82" t="s">
        <v>401</v>
      </c>
      <c r="G5" s="41" t="s">
        <v>408</v>
      </c>
      <c r="H5" s="43">
        <v>8</v>
      </c>
      <c r="I5" s="38">
        <f>D5*H5</f>
        <v>1960</v>
      </c>
      <c r="J5" s="39">
        <f>I5/E5</f>
        <v>0.26666666666666666</v>
      </c>
      <c r="K5" s="44">
        <v>8</v>
      </c>
      <c r="L5" s="42">
        <f>'p.5'!J14</f>
        <v>245</v>
      </c>
      <c r="M5" s="42">
        <f>K5*L5</f>
        <v>1960</v>
      </c>
      <c r="N5" s="42"/>
      <c r="O5" s="44"/>
    </row>
    <row r="6" spans="1:15" ht="25.5">
      <c r="A6" s="81"/>
      <c r="B6" s="48" t="s">
        <v>397</v>
      </c>
      <c r="C6" s="41"/>
      <c r="D6" s="37"/>
      <c r="E6" s="37"/>
      <c r="F6" s="41"/>
      <c r="G6" s="41"/>
      <c r="H6" s="43"/>
      <c r="I6" s="38"/>
      <c r="J6" s="39"/>
      <c r="K6" s="44">
        <f>'p.5'!F15</f>
        <v>1</v>
      </c>
      <c r="L6" s="42">
        <f>'p.5'!J15</f>
        <v>40000</v>
      </c>
      <c r="M6" s="42">
        <f>K6*L6</f>
        <v>40000</v>
      </c>
      <c r="N6" s="42"/>
      <c r="O6" s="44"/>
    </row>
    <row r="7" spans="1:15" ht="15">
      <c r="A7" s="49"/>
      <c r="B7" s="50"/>
      <c r="C7" s="51"/>
      <c r="D7" s="52"/>
      <c r="E7" s="53">
        <v>1082850</v>
      </c>
      <c r="F7" s="52"/>
      <c r="G7" s="52"/>
      <c r="H7" s="28"/>
      <c r="I7" s="54">
        <v>806760</v>
      </c>
      <c r="J7" s="54"/>
      <c r="K7" s="30"/>
      <c r="L7" s="49"/>
      <c r="M7" s="55">
        <f>SUM(M3:M6)</f>
        <v>1210760</v>
      </c>
      <c r="N7" s="56"/>
      <c r="O7"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M27"/>
  <sheetViews>
    <sheetView zoomScalePageLayoutView="0" workbookViewId="0" topLeftCell="A22">
      <selection activeCell="G22" sqref="G22"/>
    </sheetView>
  </sheetViews>
  <sheetFormatPr defaultColWidth="9.140625" defaultRowHeight="12.75"/>
  <cols>
    <col min="1" max="1" width="3.421875" style="1" customWidth="1"/>
    <col min="2" max="2" width="44.421875" style="1" customWidth="1"/>
    <col min="3" max="3" width="13.421875" style="1" customWidth="1"/>
    <col min="4" max="4" width="12.28125" style="1" customWidth="1"/>
    <col min="5" max="5" width="7.28125" style="1" customWidth="1"/>
    <col min="6" max="6" width="6.28125" style="1" customWidth="1"/>
    <col min="7" max="8" width="14.140625" style="1" customWidth="1"/>
    <col min="9" max="9" width="5.8515625" style="1" customWidth="1"/>
    <col min="10" max="10" width="12.57421875" style="1" customWidth="1"/>
    <col min="11" max="11" width="15.7109375" style="1" customWidth="1"/>
    <col min="12" max="16384" width="9.140625" style="1" customWidth="1"/>
  </cols>
  <sheetData>
    <row r="1" ht="12.75">
      <c r="K1" s="2" t="s">
        <v>409</v>
      </c>
    </row>
    <row r="2" spans="5:11" ht="12.75" customHeight="1">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410</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9">
        <v>1</v>
      </c>
      <c r="B11" s="9">
        <v>2</v>
      </c>
      <c r="C11" s="10">
        <v>3</v>
      </c>
      <c r="D11" s="9">
        <v>4</v>
      </c>
      <c r="E11" s="9">
        <v>5</v>
      </c>
      <c r="F11" s="9">
        <v>6</v>
      </c>
      <c r="G11" s="9">
        <v>7</v>
      </c>
      <c r="H11" s="9">
        <v>8</v>
      </c>
      <c r="I11" s="9">
        <v>9</v>
      </c>
      <c r="J11" s="9">
        <v>10</v>
      </c>
      <c r="K11" s="9">
        <v>11</v>
      </c>
    </row>
    <row r="12" spans="1:11" s="11" customFormat="1" ht="51">
      <c r="A12" s="93">
        <v>1</v>
      </c>
      <c r="B12" s="133" t="s">
        <v>411</v>
      </c>
      <c r="C12" s="136"/>
      <c r="D12" s="137"/>
      <c r="E12" s="108" t="s">
        <v>215</v>
      </c>
      <c r="F12" s="108">
        <v>70</v>
      </c>
      <c r="G12" s="141"/>
      <c r="H12" s="146"/>
      <c r="I12" s="147"/>
      <c r="J12" s="106">
        <v>124.2</v>
      </c>
      <c r="K12" s="106">
        <f aca="true" t="shared" si="0" ref="K12:K26">F12*J12</f>
        <v>8694</v>
      </c>
    </row>
    <row r="13" spans="1:13" ht="38.25">
      <c r="A13" s="12">
        <v>2</v>
      </c>
      <c r="B13" s="133" t="s">
        <v>412</v>
      </c>
      <c r="C13" s="66"/>
      <c r="D13" s="66"/>
      <c r="E13" s="108" t="s">
        <v>215</v>
      </c>
      <c r="F13" s="108">
        <v>200</v>
      </c>
      <c r="G13" s="141"/>
      <c r="H13" s="146"/>
      <c r="I13" s="88"/>
      <c r="J13" s="15">
        <v>48.6</v>
      </c>
      <c r="K13" s="106">
        <f t="shared" si="0"/>
        <v>9720</v>
      </c>
      <c r="L13" s="68"/>
      <c r="M13" s="22"/>
    </row>
    <row r="14" spans="1:13" ht="51">
      <c r="A14" s="12">
        <v>3</v>
      </c>
      <c r="B14" s="148" t="s">
        <v>413</v>
      </c>
      <c r="C14" s="66"/>
      <c r="D14" s="66"/>
      <c r="E14" s="108" t="s">
        <v>18</v>
      </c>
      <c r="F14" s="108">
        <v>450</v>
      </c>
      <c r="G14" s="141"/>
      <c r="H14" s="146"/>
      <c r="I14" s="88"/>
      <c r="J14" s="15">
        <v>55.08</v>
      </c>
      <c r="K14" s="106">
        <f t="shared" si="0"/>
        <v>24786</v>
      </c>
      <c r="L14" s="68"/>
      <c r="M14" s="22"/>
    </row>
    <row r="15" spans="1:13" ht="51">
      <c r="A15" s="12">
        <v>4</v>
      </c>
      <c r="B15" s="148" t="s">
        <v>414</v>
      </c>
      <c r="C15" s="66"/>
      <c r="D15" s="66"/>
      <c r="E15" s="108" t="s">
        <v>18</v>
      </c>
      <c r="F15" s="108">
        <v>400</v>
      </c>
      <c r="G15" s="149"/>
      <c r="H15" s="146"/>
      <c r="I15" s="66"/>
      <c r="J15" s="89">
        <v>62.64</v>
      </c>
      <c r="K15" s="106">
        <f t="shared" si="0"/>
        <v>25056</v>
      </c>
      <c r="L15" s="68"/>
      <c r="M15" s="22"/>
    </row>
    <row r="16" spans="1:13" ht="63.75">
      <c r="A16" s="12">
        <v>5</v>
      </c>
      <c r="B16" s="148" t="s">
        <v>415</v>
      </c>
      <c r="C16" s="66"/>
      <c r="D16" s="66"/>
      <c r="E16" s="108" t="s">
        <v>18</v>
      </c>
      <c r="F16" s="108">
        <v>800</v>
      </c>
      <c r="G16" s="141"/>
      <c r="H16" s="146"/>
      <c r="I16" s="60"/>
      <c r="J16" s="89">
        <v>145.8</v>
      </c>
      <c r="K16" s="106">
        <f t="shared" si="0"/>
        <v>116640.00000000001</v>
      </c>
      <c r="L16" s="68"/>
      <c r="M16" s="22"/>
    </row>
    <row r="17" spans="1:11" ht="51">
      <c r="A17" s="12">
        <v>6</v>
      </c>
      <c r="B17" s="100" t="s">
        <v>416</v>
      </c>
      <c r="C17" s="17"/>
      <c r="D17" s="17"/>
      <c r="E17" s="108" t="s">
        <v>18</v>
      </c>
      <c r="F17" s="108">
        <v>50</v>
      </c>
      <c r="G17" s="141"/>
      <c r="H17" s="146"/>
      <c r="I17" s="17"/>
      <c r="J17" s="89">
        <v>344.52</v>
      </c>
      <c r="K17" s="106">
        <f t="shared" si="0"/>
        <v>17226</v>
      </c>
    </row>
    <row r="18" spans="1:11" ht="153">
      <c r="A18" s="12">
        <v>7</v>
      </c>
      <c r="B18" s="148" t="s">
        <v>417</v>
      </c>
      <c r="C18" s="17"/>
      <c r="D18" s="17"/>
      <c r="E18" s="108" t="s">
        <v>18</v>
      </c>
      <c r="F18" s="108">
        <v>500</v>
      </c>
      <c r="G18" s="141"/>
      <c r="H18" s="146"/>
      <c r="I18" s="17"/>
      <c r="J18" s="15">
        <v>324</v>
      </c>
      <c r="K18" s="106">
        <f t="shared" si="0"/>
        <v>162000</v>
      </c>
    </row>
    <row r="19" spans="1:11" ht="51">
      <c r="A19" s="12">
        <v>8</v>
      </c>
      <c r="B19" s="148" t="s">
        <v>418</v>
      </c>
      <c r="C19" s="17"/>
      <c r="D19" s="17"/>
      <c r="E19" s="108" t="s">
        <v>18</v>
      </c>
      <c r="F19" s="108">
        <v>100</v>
      </c>
      <c r="G19" s="141"/>
      <c r="H19" s="146"/>
      <c r="I19" s="17"/>
      <c r="J19" s="15">
        <v>270</v>
      </c>
      <c r="K19" s="106">
        <f t="shared" si="0"/>
        <v>27000</v>
      </c>
    </row>
    <row r="20" spans="1:11" ht="63.75">
      <c r="A20" s="12">
        <v>9</v>
      </c>
      <c r="B20" s="148" t="s">
        <v>419</v>
      </c>
      <c r="C20" s="17"/>
      <c r="D20" s="17"/>
      <c r="E20" s="108" t="s">
        <v>18</v>
      </c>
      <c r="F20" s="108">
        <v>100</v>
      </c>
      <c r="G20" s="141"/>
      <c r="H20" s="146"/>
      <c r="I20" s="17"/>
      <c r="J20" s="15">
        <v>189</v>
      </c>
      <c r="K20" s="106">
        <f t="shared" si="0"/>
        <v>18900</v>
      </c>
    </row>
    <row r="21" spans="1:11" ht="255">
      <c r="A21" s="12">
        <v>10</v>
      </c>
      <c r="B21" s="148" t="s">
        <v>420</v>
      </c>
      <c r="C21" s="17"/>
      <c r="D21" s="17"/>
      <c r="E21" s="108" t="s">
        <v>18</v>
      </c>
      <c r="F21" s="108">
        <v>4</v>
      </c>
      <c r="G21" s="141"/>
      <c r="H21" s="146"/>
      <c r="I21" s="17"/>
      <c r="J21" s="15">
        <v>5832</v>
      </c>
      <c r="K21" s="106">
        <f t="shared" si="0"/>
        <v>23328</v>
      </c>
    </row>
    <row r="22" spans="1:11" ht="76.5">
      <c r="A22" s="12">
        <v>11</v>
      </c>
      <c r="B22" s="59" t="s">
        <v>421</v>
      </c>
      <c r="C22" s="17"/>
      <c r="D22" s="17"/>
      <c r="E22" s="108" t="s">
        <v>18</v>
      </c>
      <c r="F22" s="108">
        <v>300</v>
      </c>
      <c r="G22" s="141"/>
      <c r="H22" s="146"/>
      <c r="I22" s="17"/>
      <c r="J22" s="15">
        <v>48.6</v>
      </c>
      <c r="K22" s="106">
        <f t="shared" si="0"/>
        <v>14580</v>
      </c>
    </row>
    <row r="23" spans="1:11" ht="25.5">
      <c r="A23" s="12">
        <v>13</v>
      </c>
      <c r="B23" s="150" t="s">
        <v>422</v>
      </c>
      <c r="C23" s="17"/>
      <c r="D23" s="17"/>
      <c r="E23" s="108" t="s">
        <v>18</v>
      </c>
      <c r="F23" s="108">
        <v>300</v>
      </c>
      <c r="G23" s="141"/>
      <c r="H23" s="146"/>
      <c r="I23" s="17"/>
      <c r="J23" s="15">
        <v>47.52</v>
      </c>
      <c r="K23" s="106">
        <f t="shared" si="0"/>
        <v>14256.000000000002</v>
      </c>
    </row>
    <row r="24" spans="1:11" ht="27.75" customHeight="1">
      <c r="A24" s="12">
        <v>14</v>
      </c>
      <c r="B24" s="150" t="s">
        <v>423</v>
      </c>
      <c r="C24" s="17"/>
      <c r="D24" s="17"/>
      <c r="E24" s="108" t="s">
        <v>18</v>
      </c>
      <c r="F24" s="108">
        <v>1000</v>
      </c>
      <c r="G24" s="146"/>
      <c r="H24" s="146"/>
      <c r="I24" s="17"/>
      <c r="J24" s="15">
        <v>2.81</v>
      </c>
      <c r="K24" s="106">
        <f t="shared" si="0"/>
        <v>2810</v>
      </c>
    </row>
    <row r="25" spans="1:13" ht="76.5">
      <c r="A25" s="12">
        <v>15</v>
      </c>
      <c r="B25" s="148" t="s">
        <v>424</v>
      </c>
      <c r="C25" s="62"/>
      <c r="D25" s="63"/>
      <c r="E25" s="108" t="s">
        <v>215</v>
      </c>
      <c r="F25" s="108">
        <v>1500</v>
      </c>
      <c r="G25" s="141"/>
      <c r="H25" s="146"/>
      <c r="I25" s="64">
        <v>0.08</v>
      </c>
      <c r="J25" s="65">
        <v>4.64</v>
      </c>
      <c r="K25" s="106">
        <f t="shared" si="0"/>
        <v>6959.999999999999</v>
      </c>
      <c r="M25" s="11"/>
    </row>
    <row r="26" spans="1:13" ht="114.75">
      <c r="A26" s="151">
        <v>16</v>
      </c>
      <c r="B26" s="59" t="s">
        <v>425</v>
      </c>
      <c r="C26" s="62"/>
      <c r="D26" s="63"/>
      <c r="E26" s="108" t="s">
        <v>18</v>
      </c>
      <c r="F26" s="152">
        <v>500</v>
      </c>
      <c r="G26" s="141"/>
      <c r="H26" s="141"/>
      <c r="I26" s="153">
        <v>0.08</v>
      </c>
      <c r="J26" s="154">
        <v>51.84</v>
      </c>
      <c r="K26" s="65">
        <f t="shared" si="0"/>
        <v>25920</v>
      </c>
      <c r="M26" s="11"/>
    </row>
    <row r="27" spans="3:11" ht="12.75">
      <c r="C27" s="22"/>
      <c r="D27" s="22"/>
      <c r="E27" s="22"/>
      <c r="F27" s="22"/>
      <c r="G27" s="22"/>
      <c r="H27" s="22"/>
      <c r="I27" s="22"/>
      <c r="J27" s="22"/>
      <c r="K27" s="155">
        <f>SUM(K12:K26)</f>
        <v>497876</v>
      </c>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G22" sqref="G22"/>
    </sheetView>
  </sheetViews>
  <sheetFormatPr defaultColWidth="9.140625" defaultRowHeight="12.75"/>
  <cols>
    <col min="1" max="1" width="6.140625" style="26" customWidth="1"/>
    <col min="2" max="2" width="23.57421875" style="26" customWidth="1"/>
    <col min="3" max="3" width="9.140625" style="26" customWidth="1"/>
    <col min="4" max="4" width="11.8515625" style="26" customWidth="1"/>
    <col min="5" max="5" width="15.57421875" style="26" customWidth="1"/>
    <col min="6" max="6" width="12.00390625" style="26" customWidth="1"/>
    <col min="7" max="7" width="9.140625" style="26" customWidth="1"/>
    <col min="8" max="8" width="13.57421875" style="26" customWidth="1"/>
    <col min="9" max="9" width="14.140625" style="26" customWidth="1"/>
    <col min="10" max="11" width="9.140625" style="26" customWidth="1"/>
    <col min="12" max="12" width="11.140625" style="26" customWidth="1"/>
    <col min="13" max="13" width="15.140625" style="26" customWidth="1"/>
    <col min="14" max="16384" width="9.140625" style="26" customWidth="1"/>
  </cols>
  <sheetData>
    <row r="1" spans="1:13" ht="33" customHeight="1">
      <c r="A1" s="27"/>
      <c r="B1" s="305" t="s">
        <v>33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15">
      <c r="A3" s="81" t="s">
        <v>426</v>
      </c>
      <c r="B3" s="40" t="s">
        <v>427</v>
      </c>
      <c r="C3" s="41">
        <v>100</v>
      </c>
      <c r="D3" s="42">
        <v>124.2</v>
      </c>
      <c r="E3" s="37">
        <f aca="true" t="shared" si="0" ref="E3:E17">C3*D3</f>
        <v>12420</v>
      </c>
      <c r="F3" s="82" t="s">
        <v>428</v>
      </c>
      <c r="G3" s="41" t="s">
        <v>429</v>
      </c>
      <c r="H3" s="43">
        <v>0</v>
      </c>
      <c r="I3" s="38">
        <f aca="true" t="shared" si="1" ref="I3:I17">D3*H3</f>
        <v>0</v>
      </c>
      <c r="J3" s="39">
        <f aca="true" t="shared" si="2" ref="J3:J17">I3/E3</f>
        <v>0</v>
      </c>
      <c r="K3" s="44">
        <f>'p.6'!F12</f>
        <v>70</v>
      </c>
      <c r="L3" s="42">
        <f>'p.6'!J12</f>
        <v>124.2</v>
      </c>
      <c r="M3" s="42">
        <f aca="true" t="shared" si="3" ref="M3:M12">K3*L3</f>
        <v>8694</v>
      </c>
      <c r="N3" s="42"/>
      <c r="O3" s="44"/>
    </row>
    <row r="4" spans="1:15" ht="15">
      <c r="A4" s="81" t="s">
        <v>430</v>
      </c>
      <c r="B4" s="48" t="s">
        <v>431</v>
      </c>
      <c r="C4" s="41">
        <v>200</v>
      </c>
      <c r="D4" s="37">
        <v>48.6</v>
      </c>
      <c r="E4" s="37">
        <f t="shared" si="0"/>
        <v>9720</v>
      </c>
      <c r="F4" s="82" t="s">
        <v>428</v>
      </c>
      <c r="G4" s="41" t="s">
        <v>429</v>
      </c>
      <c r="H4" s="43">
        <v>60</v>
      </c>
      <c r="I4" s="38">
        <f t="shared" si="1"/>
        <v>2916</v>
      </c>
      <c r="J4" s="39">
        <f t="shared" si="2"/>
        <v>0.3</v>
      </c>
      <c r="K4" s="44">
        <f>'p.6'!F13</f>
        <v>200</v>
      </c>
      <c r="L4" s="42">
        <f>'p.6'!J13</f>
        <v>48.6</v>
      </c>
      <c r="M4" s="42">
        <f t="shared" si="3"/>
        <v>9720</v>
      </c>
      <c r="N4" s="42"/>
      <c r="O4" s="44"/>
    </row>
    <row r="5" spans="1:15" ht="25.5">
      <c r="A5" s="81" t="s">
        <v>432</v>
      </c>
      <c r="B5" s="48" t="s">
        <v>433</v>
      </c>
      <c r="C5" s="41">
        <v>400</v>
      </c>
      <c r="D5" s="37">
        <v>55.08</v>
      </c>
      <c r="E5" s="37">
        <f t="shared" si="0"/>
        <v>22032</v>
      </c>
      <c r="F5" s="82" t="s">
        <v>428</v>
      </c>
      <c r="G5" s="41" t="s">
        <v>429</v>
      </c>
      <c r="H5" s="43">
        <v>210</v>
      </c>
      <c r="I5" s="38">
        <f t="shared" si="1"/>
        <v>11566.8</v>
      </c>
      <c r="J5" s="39">
        <f t="shared" si="2"/>
        <v>0.525</v>
      </c>
      <c r="K5" s="44">
        <f>'p.6'!F14</f>
        <v>450</v>
      </c>
      <c r="L5" s="42">
        <f>'p.6'!J14</f>
        <v>55.08</v>
      </c>
      <c r="M5" s="42">
        <f t="shared" si="3"/>
        <v>24786</v>
      </c>
      <c r="N5" s="42"/>
      <c r="O5" s="44"/>
    </row>
    <row r="6" spans="1:15" ht="25.5">
      <c r="A6" s="81" t="s">
        <v>434</v>
      </c>
      <c r="B6" s="48" t="s">
        <v>435</v>
      </c>
      <c r="C6" s="41">
        <v>400</v>
      </c>
      <c r="D6" s="37">
        <v>62.64</v>
      </c>
      <c r="E6" s="37">
        <f t="shared" si="0"/>
        <v>25056</v>
      </c>
      <c r="F6" s="82" t="s">
        <v>428</v>
      </c>
      <c r="G6" s="41" t="s">
        <v>429</v>
      </c>
      <c r="H6" s="43">
        <v>152</v>
      </c>
      <c r="I6" s="38">
        <f t="shared" si="1"/>
        <v>9521.28</v>
      </c>
      <c r="J6" s="39">
        <f t="shared" si="2"/>
        <v>0.38</v>
      </c>
      <c r="K6" s="44">
        <f>'p.6'!F15</f>
        <v>400</v>
      </c>
      <c r="L6" s="42">
        <f>'p.6'!J15</f>
        <v>62.64</v>
      </c>
      <c r="M6" s="42">
        <f t="shared" si="3"/>
        <v>25056</v>
      </c>
      <c r="N6" s="42"/>
      <c r="O6" s="44"/>
    </row>
    <row r="7" spans="1:15" ht="25.5">
      <c r="A7" s="81" t="s">
        <v>436</v>
      </c>
      <c r="B7" s="48" t="s">
        <v>178</v>
      </c>
      <c r="C7" s="41">
        <v>600</v>
      </c>
      <c r="D7" s="37">
        <v>145.8</v>
      </c>
      <c r="E7" s="37">
        <f t="shared" si="0"/>
        <v>87480</v>
      </c>
      <c r="F7" s="82" t="s">
        <v>428</v>
      </c>
      <c r="G7" s="41" t="s">
        <v>429</v>
      </c>
      <c r="H7" s="43">
        <v>50</v>
      </c>
      <c r="I7" s="38">
        <f t="shared" si="1"/>
        <v>7290.000000000001</v>
      </c>
      <c r="J7" s="39">
        <f t="shared" si="2"/>
        <v>0.08333333333333334</v>
      </c>
      <c r="K7" s="44">
        <f>'p.6'!F16</f>
        <v>800</v>
      </c>
      <c r="L7" s="42">
        <f>'p.6'!J16</f>
        <v>145.8</v>
      </c>
      <c r="M7" s="42">
        <f t="shared" si="3"/>
        <v>116640.00000000001</v>
      </c>
      <c r="N7" s="42"/>
      <c r="O7" s="44"/>
    </row>
    <row r="8" spans="1:15" ht="25.5">
      <c r="A8" s="81" t="s">
        <v>437</v>
      </c>
      <c r="B8" s="48" t="s">
        <v>438</v>
      </c>
      <c r="C8" s="41">
        <v>40</v>
      </c>
      <c r="D8" s="37">
        <v>344.52</v>
      </c>
      <c r="E8" s="37">
        <f t="shared" si="0"/>
        <v>13780.8</v>
      </c>
      <c r="F8" s="82" t="s">
        <v>428</v>
      </c>
      <c r="G8" s="41" t="s">
        <v>429</v>
      </c>
      <c r="H8" s="43">
        <v>26</v>
      </c>
      <c r="I8" s="38">
        <f t="shared" si="1"/>
        <v>8957.52</v>
      </c>
      <c r="J8" s="39">
        <f t="shared" si="2"/>
        <v>0.65</v>
      </c>
      <c r="K8" s="44">
        <f>'p.6'!F17</f>
        <v>50</v>
      </c>
      <c r="L8" s="42">
        <f>'p.6'!J17</f>
        <v>344.52</v>
      </c>
      <c r="M8" s="42">
        <f t="shared" si="3"/>
        <v>17226</v>
      </c>
      <c r="N8" s="42"/>
      <c r="O8" s="44"/>
    </row>
    <row r="9" spans="1:15" ht="25.5">
      <c r="A9" s="81" t="s">
        <v>439</v>
      </c>
      <c r="B9" s="48" t="s">
        <v>440</v>
      </c>
      <c r="C9" s="41">
        <v>300</v>
      </c>
      <c r="D9" s="37">
        <v>324</v>
      </c>
      <c r="E9" s="37">
        <f t="shared" si="0"/>
        <v>97200</v>
      </c>
      <c r="F9" s="82" t="s">
        <v>428</v>
      </c>
      <c r="G9" s="41" t="s">
        <v>429</v>
      </c>
      <c r="H9" s="43">
        <v>140</v>
      </c>
      <c r="I9" s="38">
        <f t="shared" si="1"/>
        <v>45360</v>
      </c>
      <c r="J9" s="39">
        <f t="shared" si="2"/>
        <v>0.4666666666666667</v>
      </c>
      <c r="K9" s="44">
        <f>'p.6'!F18</f>
        <v>500</v>
      </c>
      <c r="L9" s="42">
        <f>'p.6'!J18</f>
        <v>324</v>
      </c>
      <c r="M9" s="42">
        <f t="shared" si="3"/>
        <v>162000</v>
      </c>
      <c r="N9" s="42"/>
      <c r="O9" s="44"/>
    </row>
    <row r="10" spans="1:15" ht="25.5">
      <c r="A10" s="81" t="s">
        <v>441</v>
      </c>
      <c r="B10" s="48" t="s">
        <v>442</v>
      </c>
      <c r="C10" s="41">
        <v>100</v>
      </c>
      <c r="D10" s="37">
        <v>270</v>
      </c>
      <c r="E10" s="37">
        <f t="shared" si="0"/>
        <v>27000</v>
      </c>
      <c r="F10" s="82" t="s">
        <v>428</v>
      </c>
      <c r="G10" s="41" t="s">
        <v>429</v>
      </c>
      <c r="H10" s="45">
        <v>100</v>
      </c>
      <c r="I10" s="46">
        <f t="shared" si="1"/>
        <v>27000</v>
      </c>
      <c r="J10" s="47">
        <f t="shared" si="2"/>
        <v>1</v>
      </c>
      <c r="K10" s="44">
        <f>'p.6'!F19</f>
        <v>100</v>
      </c>
      <c r="L10" s="42">
        <f>'p.6'!J19</f>
        <v>270</v>
      </c>
      <c r="M10" s="42">
        <f t="shared" si="3"/>
        <v>27000</v>
      </c>
      <c r="N10" s="42"/>
      <c r="O10" s="44"/>
    </row>
    <row r="11" spans="1:15" ht="25.5">
      <c r="A11" s="81" t="s">
        <v>443</v>
      </c>
      <c r="B11" s="48" t="s">
        <v>442</v>
      </c>
      <c r="C11" s="41">
        <v>100</v>
      </c>
      <c r="D11" s="37">
        <v>189</v>
      </c>
      <c r="E11" s="37">
        <f t="shared" si="0"/>
        <v>18900</v>
      </c>
      <c r="F11" s="82" t="s">
        <v>428</v>
      </c>
      <c r="G11" s="41" t="s">
        <v>429</v>
      </c>
      <c r="H11" s="45">
        <v>100</v>
      </c>
      <c r="I11" s="46">
        <f t="shared" si="1"/>
        <v>18900</v>
      </c>
      <c r="J11" s="47">
        <f t="shared" si="2"/>
        <v>1</v>
      </c>
      <c r="K11" s="44">
        <f>'p.6'!F20</f>
        <v>100</v>
      </c>
      <c r="L11" s="42">
        <f>'p.6'!J20</f>
        <v>189</v>
      </c>
      <c r="M11" s="42">
        <f t="shared" si="3"/>
        <v>18900</v>
      </c>
      <c r="N11" s="42"/>
      <c r="O11" s="44"/>
    </row>
    <row r="12" spans="1:15" ht="25.5">
      <c r="A12" s="81" t="s">
        <v>444</v>
      </c>
      <c r="B12" s="48" t="s">
        <v>445</v>
      </c>
      <c r="C12" s="41">
        <v>4</v>
      </c>
      <c r="D12" s="37">
        <v>5832</v>
      </c>
      <c r="E12" s="37">
        <f t="shared" si="0"/>
        <v>23328</v>
      </c>
      <c r="F12" s="82" t="s">
        <v>428</v>
      </c>
      <c r="G12" s="41" t="s">
        <v>429</v>
      </c>
      <c r="H12" s="45">
        <v>2</v>
      </c>
      <c r="I12" s="46">
        <f t="shared" si="1"/>
        <v>11664</v>
      </c>
      <c r="J12" s="47">
        <f t="shared" si="2"/>
        <v>0.5</v>
      </c>
      <c r="K12" s="44">
        <f>'p.6'!F21</f>
        <v>4</v>
      </c>
      <c r="L12" s="42">
        <f>'p.6'!J21</f>
        <v>5832</v>
      </c>
      <c r="M12" s="42">
        <f t="shared" si="3"/>
        <v>23328</v>
      </c>
      <c r="N12" s="42"/>
      <c r="O12" s="44"/>
    </row>
    <row r="13" spans="1:15" ht="38.25">
      <c r="A13" s="81" t="s">
        <v>446</v>
      </c>
      <c r="B13" s="48" t="s">
        <v>447</v>
      </c>
      <c r="C13" s="41">
        <v>25</v>
      </c>
      <c r="D13" s="37">
        <v>280.8</v>
      </c>
      <c r="E13" s="37">
        <f t="shared" si="0"/>
        <v>7020</v>
      </c>
      <c r="F13" s="82" t="s">
        <v>428</v>
      </c>
      <c r="G13" s="41" t="s">
        <v>429</v>
      </c>
      <c r="H13" s="45">
        <v>24</v>
      </c>
      <c r="I13" s="46">
        <f t="shared" si="1"/>
        <v>6739.200000000001</v>
      </c>
      <c r="J13" s="47">
        <f t="shared" si="2"/>
        <v>0.9600000000000001</v>
      </c>
      <c r="K13" s="44"/>
      <c r="L13" s="42"/>
      <c r="M13" s="42"/>
      <c r="N13" s="42"/>
      <c r="O13" s="44"/>
    </row>
    <row r="14" spans="1:15" ht="12.75">
      <c r="A14" s="81" t="s">
        <v>448</v>
      </c>
      <c r="B14" s="48" t="s">
        <v>449</v>
      </c>
      <c r="C14" s="41">
        <v>100</v>
      </c>
      <c r="D14" s="37">
        <v>48.6</v>
      </c>
      <c r="E14" s="37">
        <f t="shared" si="0"/>
        <v>4860</v>
      </c>
      <c r="F14" s="82" t="s">
        <v>428</v>
      </c>
      <c r="G14" s="41" t="s">
        <v>429</v>
      </c>
      <c r="H14" s="45">
        <v>0</v>
      </c>
      <c r="I14" s="46">
        <f t="shared" si="1"/>
        <v>0</v>
      </c>
      <c r="J14" s="47">
        <f t="shared" si="2"/>
        <v>0</v>
      </c>
      <c r="K14" s="44">
        <f>'p.6'!F23</f>
        <v>300</v>
      </c>
      <c r="L14" s="42">
        <v>48.6</v>
      </c>
      <c r="M14" s="42">
        <f>K14*L14</f>
        <v>14580</v>
      </c>
      <c r="N14" s="42"/>
      <c r="O14" s="44"/>
    </row>
    <row r="15" spans="1:15" ht="12.75">
      <c r="A15" s="81" t="s">
        <v>450</v>
      </c>
      <c r="B15" s="48" t="s">
        <v>451</v>
      </c>
      <c r="C15" s="41">
        <v>15</v>
      </c>
      <c r="D15" s="37">
        <v>291.6</v>
      </c>
      <c r="E15" s="37">
        <f t="shared" si="0"/>
        <v>4374</v>
      </c>
      <c r="F15" s="82" t="s">
        <v>428</v>
      </c>
      <c r="G15" s="41" t="s">
        <v>429</v>
      </c>
      <c r="H15" s="45">
        <v>5</v>
      </c>
      <c r="I15" s="46">
        <f t="shared" si="1"/>
        <v>1458</v>
      </c>
      <c r="J15" s="47">
        <f t="shared" si="2"/>
        <v>0.3333333333333333</v>
      </c>
      <c r="K15" s="44"/>
      <c r="L15" s="42"/>
      <c r="M15" s="42"/>
      <c r="N15" s="42"/>
      <c r="O15" s="44"/>
    </row>
    <row r="16" spans="1:15" ht="12.75">
      <c r="A16" s="81" t="s">
        <v>452</v>
      </c>
      <c r="B16" s="48" t="s">
        <v>453</v>
      </c>
      <c r="C16" s="41">
        <v>250</v>
      </c>
      <c r="D16" s="37">
        <v>47.52</v>
      </c>
      <c r="E16" s="37">
        <f t="shared" si="0"/>
        <v>11880</v>
      </c>
      <c r="F16" s="82" t="s">
        <v>428</v>
      </c>
      <c r="G16" s="41" t="s">
        <v>429</v>
      </c>
      <c r="H16" s="45">
        <v>250</v>
      </c>
      <c r="I16" s="46">
        <f t="shared" si="1"/>
        <v>11880</v>
      </c>
      <c r="J16" s="47">
        <f t="shared" si="2"/>
        <v>1</v>
      </c>
      <c r="K16" s="44">
        <f>'p.6'!F23</f>
        <v>300</v>
      </c>
      <c r="L16" s="42">
        <f>'p.6'!J23</f>
        <v>47.52</v>
      </c>
      <c r="M16" s="42">
        <f>K16*L16</f>
        <v>14256.000000000002</v>
      </c>
      <c r="N16" s="42"/>
      <c r="O16" s="44"/>
    </row>
    <row r="17" spans="1:15" ht="12.75">
      <c r="A17" s="81" t="s">
        <v>454</v>
      </c>
      <c r="B17" s="48" t="s">
        <v>455</v>
      </c>
      <c r="C17" s="41">
        <v>1000</v>
      </c>
      <c r="D17" s="37">
        <v>2.81</v>
      </c>
      <c r="E17" s="37">
        <f t="shared" si="0"/>
        <v>2810</v>
      </c>
      <c r="F17" s="82" t="s">
        <v>428</v>
      </c>
      <c r="G17" s="41" t="s">
        <v>429</v>
      </c>
      <c r="H17" s="45">
        <v>1000</v>
      </c>
      <c r="I17" s="46">
        <f t="shared" si="1"/>
        <v>2810</v>
      </c>
      <c r="J17" s="47">
        <f t="shared" si="2"/>
        <v>1</v>
      </c>
      <c r="K17" s="44">
        <f>'p.6'!F24</f>
        <v>1000</v>
      </c>
      <c r="L17" s="42">
        <f>'p.6'!J24</f>
        <v>2.81</v>
      </c>
      <c r="M17" s="42">
        <f>K17*L17</f>
        <v>2810</v>
      </c>
      <c r="N17" s="37"/>
      <c r="O17" s="41"/>
    </row>
    <row r="18" spans="1:15" ht="25.5">
      <c r="A18" s="81" t="s">
        <v>456</v>
      </c>
      <c r="B18" s="48" t="s">
        <v>457</v>
      </c>
      <c r="C18" s="41"/>
      <c r="D18" s="37"/>
      <c r="E18" s="37"/>
      <c r="F18" s="41"/>
      <c r="G18" s="41"/>
      <c r="H18" s="45"/>
      <c r="I18" s="46"/>
      <c r="J18" s="47"/>
      <c r="K18" s="44">
        <f>'p.6'!F25</f>
        <v>1500</v>
      </c>
      <c r="L18" s="42">
        <f>'p.6'!J25</f>
        <v>4.64</v>
      </c>
      <c r="M18" s="42">
        <f>K18*L18</f>
        <v>6959.999999999999</v>
      </c>
      <c r="N18" s="37"/>
      <c r="O18" s="41"/>
    </row>
    <row r="19" spans="1:15" ht="12.75">
      <c r="A19" s="81" t="s">
        <v>458</v>
      </c>
      <c r="B19" s="48" t="s">
        <v>459</v>
      </c>
      <c r="C19" s="41"/>
      <c r="D19" s="37"/>
      <c r="E19" s="37"/>
      <c r="F19" s="41"/>
      <c r="G19" s="41"/>
      <c r="H19" s="45"/>
      <c r="I19" s="46"/>
      <c r="J19" s="47"/>
      <c r="K19" s="44">
        <f>'p.6'!F26</f>
        <v>500</v>
      </c>
      <c r="L19" s="42">
        <f>'p.6'!J26</f>
        <v>51.84</v>
      </c>
      <c r="M19" s="42">
        <f>K19*L19</f>
        <v>25920</v>
      </c>
      <c r="N19" s="37"/>
      <c r="O19" s="41"/>
    </row>
    <row r="20" spans="1:15" ht="15">
      <c r="A20" s="49"/>
      <c r="B20" s="50"/>
      <c r="C20" s="156"/>
      <c r="D20" s="52"/>
      <c r="E20" s="157">
        <v>367860.8</v>
      </c>
      <c r="F20" s="52"/>
      <c r="G20" s="52"/>
      <c r="H20" s="158"/>
      <c r="I20" s="159">
        <f>SUM(I4:I19)</f>
        <v>166062.80000000002</v>
      </c>
      <c r="J20" s="159"/>
      <c r="K20" s="160"/>
      <c r="L20" s="49"/>
      <c r="M20" s="55">
        <f>SUM(M3:M19)</f>
        <v>497876</v>
      </c>
      <c r="N20" s="56"/>
      <c r="O20"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5" r:id="rId1"/>
</worksheet>
</file>

<file path=xl/worksheets/sheet13.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4">
      <selection activeCell="G22" sqref="G22"/>
    </sheetView>
  </sheetViews>
  <sheetFormatPr defaultColWidth="9.140625" defaultRowHeight="12.75"/>
  <cols>
    <col min="1" max="1" width="3.421875" style="26" customWidth="1"/>
    <col min="2" max="2" width="48.421875" style="26" customWidth="1"/>
    <col min="3" max="3" width="13.421875" style="26" customWidth="1"/>
    <col min="4" max="4" width="12.7109375" style="26" customWidth="1"/>
    <col min="5" max="6" width="6.7109375" style="26" customWidth="1"/>
    <col min="7" max="8" width="15.28125" style="26" customWidth="1"/>
    <col min="9" max="9" width="5.8515625" style="26" customWidth="1"/>
    <col min="10" max="10" width="15.57421875" style="26" customWidth="1"/>
    <col min="11" max="11" width="15.28125" style="26" customWidth="1"/>
    <col min="12" max="16384" width="9.140625" style="26" customWidth="1"/>
  </cols>
  <sheetData>
    <row r="1" spans="1:11" ht="12.75">
      <c r="A1" s="1"/>
      <c r="B1" s="1"/>
      <c r="C1" s="1"/>
      <c r="D1" s="1"/>
      <c r="E1" s="1"/>
      <c r="F1" s="1"/>
      <c r="G1" s="1"/>
      <c r="H1" s="1"/>
      <c r="I1" s="1"/>
      <c r="J1" s="1"/>
      <c r="K1" s="2" t="s">
        <v>460</v>
      </c>
    </row>
    <row r="2" spans="1:11" ht="12.75" customHeight="1">
      <c r="A2" s="1"/>
      <c r="B2" s="1"/>
      <c r="C2" s="1"/>
      <c r="D2" s="1"/>
      <c r="E2" s="302" t="s">
        <v>1</v>
      </c>
      <c r="F2" s="302"/>
      <c r="G2" s="302"/>
      <c r="H2" s="302"/>
      <c r="I2" s="302"/>
      <c r="J2" s="302"/>
      <c r="K2" s="302"/>
    </row>
    <row r="3" spans="1:11" ht="12.75">
      <c r="A3" s="1"/>
      <c r="B3" s="1"/>
      <c r="C3" s="1"/>
      <c r="D3" s="1"/>
      <c r="E3" s="302" t="s">
        <v>2</v>
      </c>
      <c r="F3" s="302"/>
      <c r="G3" s="302"/>
      <c r="H3" s="302"/>
      <c r="I3" s="302"/>
      <c r="J3" s="302"/>
      <c r="K3" s="302"/>
    </row>
    <row r="4" spans="1:11" ht="12.75">
      <c r="A4" s="303"/>
      <c r="B4" s="303"/>
      <c r="C4" s="1"/>
      <c r="D4" s="1"/>
      <c r="E4" s="1"/>
      <c r="F4" s="1"/>
      <c r="G4" s="1"/>
      <c r="H4" s="1"/>
      <c r="I4" s="1"/>
      <c r="J4" s="1"/>
      <c r="K4" s="5" t="s">
        <v>3</v>
      </c>
    </row>
    <row r="5" spans="1:11" ht="12.75">
      <c r="A5" s="1"/>
      <c r="B5" s="1"/>
      <c r="C5" s="1"/>
      <c r="D5" s="1"/>
      <c r="E5" s="1"/>
      <c r="F5" s="1"/>
      <c r="G5" s="1"/>
      <c r="H5" s="1"/>
      <c r="I5" s="1"/>
      <c r="J5" s="1"/>
      <c r="K5" s="2"/>
    </row>
    <row r="6" spans="1:11" ht="12.75">
      <c r="A6" s="1"/>
      <c r="B6" s="1"/>
      <c r="C6" s="1"/>
      <c r="D6" s="1"/>
      <c r="E6" s="1"/>
      <c r="F6" s="1"/>
      <c r="G6" s="1"/>
      <c r="H6" s="1"/>
      <c r="I6" s="1"/>
      <c r="J6" s="1"/>
      <c r="K6" s="5"/>
    </row>
    <row r="7" spans="1:11" ht="12.75">
      <c r="A7" s="304" t="s">
        <v>4</v>
      </c>
      <c r="B7" s="304"/>
      <c r="C7" s="304"/>
      <c r="D7" s="304"/>
      <c r="E7" s="304"/>
      <c r="F7" s="304"/>
      <c r="G7" s="304"/>
      <c r="H7" s="304"/>
      <c r="I7" s="304"/>
      <c r="J7" s="304"/>
      <c r="K7" s="304"/>
    </row>
    <row r="8" spans="1:11" ht="12.75">
      <c r="A8" s="304" t="s">
        <v>461</v>
      </c>
      <c r="B8" s="304"/>
      <c r="C8" s="304"/>
      <c r="D8" s="304"/>
      <c r="E8" s="304"/>
      <c r="F8" s="304"/>
      <c r="G8" s="304"/>
      <c r="H8" s="304"/>
      <c r="I8" s="304"/>
      <c r="J8" s="304"/>
      <c r="K8" s="304"/>
    </row>
    <row r="9" spans="1:11" ht="12.75">
      <c r="A9" s="1"/>
      <c r="B9" s="1"/>
      <c r="C9" s="1"/>
      <c r="D9" s="1"/>
      <c r="E9" s="1"/>
      <c r="F9" s="1"/>
      <c r="G9" s="1"/>
      <c r="H9" s="1"/>
      <c r="I9" s="1"/>
      <c r="J9" s="1"/>
      <c r="K9" s="1"/>
    </row>
    <row r="10" spans="1:11" ht="38.25">
      <c r="A10" s="6" t="s">
        <v>6</v>
      </c>
      <c r="B10" s="7" t="s">
        <v>7</v>
      </c>
      <c r="C10" s="7" t="s">
        <v>8</v>
      </c>
      <c r="D10" s="7" t="s">
        <v>9</v>
      </c>
      <c r="E10" s="7" t="s">
        <v>10</v>
      </c>
      <c r="F10" s="8" t="s">
        <v>11</v>
      </c>
      <c r="G10" s="7" t="s">
        <v>12</v>
      </c>
      <c r="H10" s="7" t="s">
        <v>13</v>
      </c>
      <c r="I10" s="7" t="s">
        <v>14</v>
      </c>
      <c r="J10" s="7" t="s">
        <v>15</v>
      </c>
      <c r="K10" s="7" t="s">
        <v>16</v>
      </c>
    </row>
    <row r="11" spans="1:11" ht="12.75">
      <c r="A11" s="9">
        <v>1</v>
      </c>
      <c r="B11" s="57">
        <v>2</v>
      </c>
      <c r="C11" s="58">
        <v>3</v>
      </c>
      <c r="D11" s="57">
        <v>4</v>
      </c>
      <c r="E11" s="57">
        <v>5</v>
      </c>
      <c r="F11" s="57">
        <v>6</v>
      </c>
      <c r="G11" s="57">
        <v>7</v>
      </c>
      <c r="H11" s="57">
        <v>8</v>
      </c>
      <c r="I11" s="57">
        <v>9</v>
      </c>
      <c r="J11" s="57">
        <v>10</v>
      </c>
      <c r="K11" s="57">
        <v>11</v>
      </c>
    </row>
    <row r="12" spans="1:11" ht="114.75">
      <c r="A12" s="161">
        <v>1</v>
      </c>
      <c r="B12" s="150" t="s">
        <v>462</v>
      </c>
      <c r="C12" s="162"/>
      <c r="D12" s="162"/>
      <c r="E12" s="41" t="s">
        <v>215</v>
      </c>
      <c r="F12" s="41">
        <v>100</v>
      </c>
      <c r="G12" s="163"/>
      <c r="H12" s="163"/>
      <c r="I12" s="164"/>
      <c r="J12" s="165">
        <v>151.2</v>
      </c>
      <c r="K12" s="89">
        <f aca="true" t="shared" si="0" ref="K12:K24">F12*J12</f>
        <v>15119.999999999998</v>
      </c>
    </row>
    <row r="13" spans="1:11" ht="38.25">
      <c r="A13" s="60">
        <v>2</v>
      </c>
      <c r="B13" s="166" t="s">
        <v>463</v>
      </c>
      <c r="C13" s="167"/>
      <c r="D13" s="167"/>
      <c r="E13" s="168" t="s">
        <v>215</v>
      </c>
      <c r="F13" s="168">
        <v>200</v>
      </c>
      <c r="G13" s="169"/>
      <c r="H13" s="170"/>
      <c r="I13" s="171"/>
      <c r="J13" s="172">
        <v>39.96</v>
      </c>
      <c r="K13" s="89">
        <f t="shared" si="0"/>
        <v>7992</v>
      </c>
    </row>
    <row r="14" spans="1:11" ht="51">
      <c r="A14" s="12">
        <v>3</v>
      </c>
      <c r="B14" s="150" t="s">
        <v>464</v>
      </c>
      <c r="C14" s="66"/>
      <c r="D14" s="66"/>
      <c r="E14" s="41" t="s">
        <v>215</v>
      </c>
      <c r="F14" s="41">
        <v>200</v>
      </c>
      <c r="G14" s="173"/>
      <c r="H14" s="163"/>
      <c r="I14" s="174"/>
      <c r="J14" s="15">
        <v>54</v>
      </c>
      <c r="K14" s="89">
        <f t="shared" si="0"/>
        <v>10800</v>
      </c>
    </row>
    <row r="15" spans="1:11" ht="51">
      <c r="A15" s="12">
        <v>4</v>
      </c>
      <c r="B15" s="150" t="s">
        <v>465</v>
      </c>
      <c r="C15" s="66"/>
      <c r="D15" s="66"/>
      <c r="E15" s="41" t="s">
        <v>215</v>
      </c>
      <c r="F15" s="41">
        <v>20</v>
      </c>
      <c r="G15" s="175"/>
      <c r="H15" s="163"/>
      <c r="I15" s="176"/>
      <c r="J15" s="15">
        <v>205.4</v>
      </c>
      <c r="K15" s="89">
        <f t="shared" si="0"/>
        <v>4108</v>
      </c>
    </row>
    <row r="16" spans="1:11" ht="102">
      <c r="A16" s="44">
        <v>5</v>
      </c>
      <c r="B16" s="150" t="s">
        <v>466</v>
      </c>
      <c r="C16" s="49"/>
      <c r="D16" s="49"/>
      <c r="E16" s="41" t="s">
        <v>215</v>
      </c>
      <c r="F16" s="41">
        <v>2</v>
      </c>
      <c r="G16" s="175"/>
      <c r="H16" s="163"/>
      <c r="I16" s="177"/>
      <c r="J16" s="89">
        <v>1080</v>
      </c>
      <c r="K16" s="89">
        <f t="shared" si="0"/>
        <v>2160</v>
      </c>
    </row>
    <row r="17" spans="1:11" ht="38.25">
      <c r="A17" s="44">
        <v>6</v>
      </c>
      <c r="B17" s="150" t="s">
        <v>467</v>
      </c>
      <c r="C17" s="49"/>
      <c r="D17" s="49"/>
      <c r="E17" s="41" t="s">
        <v>215</v>
      </c>
      <c r="F17" s="41">
        <v>2</v>
      </c>
      <c r="G17" s="175"/>
      <c r="H17" s="163"/>
      <c r="I17" s="177"/>
      <c r="J17" s="89">
        <v>64.8</v>
      </c>
      <c r="K17" s="89">
        <f t="shared" si="0"/>
        <v>129.6</v>
      </c>
    </row>
    <row r="18" spans="1:11" ht="51">
      <c r="A18" s="44">
        <v>7</v>
      </c>
      <c r="B18" s="150" t="s">
        <v>468</v>
      </c>
      <c r="C18" s="49"/>
      <c r="D18" s="49"/>
      <c r="E18" s="41" t="s">
        <v>215</v>
      </c>
      <c r="F18" s="41">
        <v>50</v>
      </c>
      <c r="G18" s="175"/>
      <c r="H18" s="163"/>
      <c r="I18" s="177"/>
      <c r="J18" s="89">
        <v>248.4</v>
      </c>
      <c r="K18" s="89">
        <f t="shared" si="0"/>
        <v>12420</v>
      </c>
    </row>
    <row r="19" spans="1:11" ht="38.25">
      <c r="A19" s="44">
        <v>8</v>
      </c>
      <c r="B19" s="150" t="s">
        <v>469</v>
      </c>
      <c r="C19" s="49"/>
      <c r="D19" s="49"/>
      <c r="E19" s="41" t="s">
        <v>215</v>
      </c>
      <c r="F19" s="41">
        <v>3000</v>
      </c>
      <c r="G19" s="175"/>
      <c r="H19" s="163"/>
      <c r="I19" s="177"/>
      <c r="J19" s="89">
        <v>17.28</v>
      </c>
      <c r="K19" s="89">
        <f t="shared" si="0"/>
        <v>51840</v>
      </c>
    </row>
    <row r="20" spans="1:11" ht="38.25">
      <c r="A20" s="44">
        <v>9</v>
      </c>
      <c r="B20" s="150" t="s">
        <v>470</v>
      </c>
      <c r="C20" s="49"/>
      <c r="D20" s="49"/>
      <c r="E20" s="41" t="s">
        <v>215</v>
      </c>
      <c r="F20" s="41">
        <v>3000</v>
      </c>
      <c r="G20" s="175"/>
      <c r="H20" s="163"/>
      <c r="I20" s="177"/>
      <c r="J20" s="89">
        <v>17.28</v>
      </c>
      <c r="K20" s="89">
        <f t="shared" si="0"/>
        <v>51840</v>
      </c>
    </row>
    <row r="21" spans="1:11" ht="38.25">
      <c r="A21" s="44">
        <v>10</v>
      </c>
      <c r="B21" s="150" t="s">
        <v>471</v>
      </c>
      <c r="C21" s="49"/>
      <c r="D21" s="49"/>
      <c r="E21" s="41" t="s">
        <v>215</v>
      </c>
      <c r="F21" s="41">
        <v>10000</v>
      </c>
      <c r="G21" s="173"/>
      <c r="H21" s="163"/>
      <c r="I21" s="177"/>
      <c r="J21" s="89">
        <v>2.16</v>
      </c>
      <c r="K21" s="89">
        <f t="shared" si="0"/>
        <v>21600</v>
      </c>
    </row>
    <row r="22" spans="1:11" ht="63.75">
      <c r="A22" s="44">
        <v>11</v>
      </c>
      <c r="B22" s="150" t="s">
        <v>472</v>
      </c>
      <c r="C22" s="49"/>
      <c r="D22" s="49"/>
      <c r="E22" s="41" t="s">
        <v>215</v>
      </c>
      <c r="F22" s="41">
        <v>5</v>
      </c>
      <c r="G22" s="173"/>
      <c r="H22" s="163"/>
      <c r="I22" s="177"/>
      <c r="J22" s="89">
        <v>86.4</v>
      </c>
      <c r="K22" s="89">
        <f t="shared" si="0"/>
        <v>432</v>
      </c>
    </row>
    <row r="23" spans="1:11" ht="38.25">
      <c r="A23" s="44">
        <v>12</v>
      </c>
      <c r="B23" s="150" t="s">
        <v>473</v>
      </c>
      <c r="C23" s="49"/>
      <c r="D23" s="49"/>
      <c r="E23" s="41" t="s">
        <v>215</v>
      </c>
      <c r="F23" s="41">
        <v>20</v>
      </c>
      <c r="G23" s="173"/>
      <c r="H23" s="163"/>
      <c r="I23" s="177"/>
      <c r="J23" s="89">
        <v>89.64</v>
      </c>
      <c r="K23" s="89">
        <f t="shared" si="0"/>
        <v>1792.8</v>
      </c>
    </row>
    <row r="24" spans="1:11" ht="25.5">
      <c r="A24" s="44">
        <v>13</v>
      </c>
      <c r="B24" s="150" t="s">
        <v>474</v>
      </c>
      <c r="C24" s="49"/>
      <c r="D24" s="49"/>
      <c r="E24" s="41" t="s">
        <v>215</v>
      </c>
      <c r="F24" s="41">
        <v>20</v>
      </c>
      <c r="G24" s="178"/>
      <c r="H24" s="179"/>
      <c r="I24" s="177"/>
      <c r="J24" s="89">
        <v>108</v>
      </c>
      <c r="K24" s="89">
        <f t="shared" si="0"/>
        <v>2160</v>
      </c>
    </row>
    <row r="25" spans="7:11" ht="12.75">
      <c r="G25" s="180" t="s">
        <v>32</v>
      </c>
      <c r="H25" s="181"/>
      <c r="K25" s="181">
        <f>SUM(K12:K24)</f>
        <v>182394.4</v>
      </c>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G22" sqref="G22"/>
    </sheetView>
  </sheetViews>
  <sheetFormatPr defaultColWidth="9.140625" defaultRowHeight="12.75"/>
  <cols>
    <col min="1" max="1" width="5.28125" style="26" customWidth="1"/>
    <col min="2" max="2" width="18.57421875" style="26" customWidth="1"/>
    <col min="3" max="3" width="9.140625" style="26" customWidth="1"/>
    <col min="4" max="4" width="11.8515625" style="26" customWidth="1"/>
    <col min="5" max="5" width="13.57421875" style="26" customWidth="1"/>
    <col min="6" max="6" width="12.00390625" style="26" customWidth="1"/>
    <col min="7" max="7" width="9.140625" style="26" customWidth="1"/>
    <col min="8" max="8" width="13.57421875" style="26" customWidth="1"/>
    <col min="9" max="9" width="13.8515625" style="26" customWidth="1"/>
    <col min="10" max="11" width="9.140625" style="26" customWidth="1"/>
    <col min="12" max="12" width="11.140625" style="26" customWidth="1"/>
    <col min="13" max="13" width="15.140625" style="26" customWidth="1"/>
    <col min="14" max="16384" width="9.140625" style="26" customWidth="1"/>
  </cols>
  <sheetData>
    <row r="1" spans="1:13" ht="33" customHeight="1">
      <c r="A1" s="27"/>
      <c r="B1" s="305" t="s">
        <v>33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25.5">
      <c r="A3" s="81" t="s">
        <v>475</v>
      </c>
      <c r="B3" s="40" t="s">
        <v>476</v>
      </c>
      <c r="C3" s="41">
        <v>100</v>
      </c>
      <c r="D3" s="42">
        <v>151.2</v>
      </c>
      <c r="E3" s="37">
        <f aca="true" t="shared" si="0" ref="E3:E19">C3*D3</f>
        <v>15119.999999999998</v>
      </c>
      <c r="F3" s="82" t="s">
        <v>671</v>
      </c>
      <c r="G3" s="41" t="s">
        <v>672</v>
      </c>
      <c r="H3" s="43">
        <v>100</v>
      </c>
      <c r="I3" s="38">
        <f aca="true" t="shared" si="1" ref="I3:I19">D3*H3</f>
        <v>15119.999999999998</v>
      </c>
      <c r="J3" s="39">
        <f aca="true" t="shared" si="2" ref="J3:J19">I3/E3</f>
        <v>1</v>
      </c>
      <c r="K3" s="44">
        <f>'p.7'!F12</f>
        <v>100</v>
      </c>
      <c r="L3" s="42">
        <f>'p.7'!J12</f>
        <v>151.2</v>
      </c>
      <c r="M3" s="42">
        <f>K3*L3</f>
        <v>15119.999999999998</v>
      </c>
      <c r="N3" s="42"/>
      <c r="O3" s="44"/>
    </row>
    <row r="4" spans="1:15" ht="15">
      <c r="A4" s="81" t="s">
        <v>477</v>
      </c>
      <c r="B4" s="48" t="s">
        <v>478</v>
      </c>
      <c r="C4" s="41">
        <v>200</v>
      </c>
      <c r="D4" s="37">
        <v>39.96</v>
      </c>
      <c r="E4" s="37">
        <f t="shared" si="0"/>
        <v>7992</v>
      </c>
      <c r="F4" s="82" t="s">
        <v>671</v>
      </c>
      <c r="G4" s="41" t="s">
        <v>672</v>
      </c>
      <c r="H4" s="43">
        <v>90</v>
      </c>
      <c r="I4" s="38">
        <f t="shared" si="1"/>
        <v>3596.4</v>
      </c>
      <c r="J4" s="39">
        <f t="shared" si="2"/>
        <v>0.45</v>
      </c>
      <c r="K4" s="44">
        <f>'p.7'!F13</f>
        <v>200</v>
      </c>
      <c r="L4" s="42">
        <f>'p.7'!J13</f>
        <v>39.96</v>
      </c>
      <c r="M4" s="42">
        <f>K4*L4</f>
        <v>7992</v>
      </c>
      <c r="N4" s="42"/>
      <c r="O4" s="44"/>
    </row>
    <row r="5" spans="1:15" ht="25.5">
      <c r="A5" s="81" t="s">
        <v>479</v>
      </c>
      <c r="B5" s="48" t="s">
        <v>480</v>
      </c>
      <c r="C5" s="41">
        <v>200</v>
      </c>
      <c r="D5" s="37">
        <v>54</v>
      </c>
      <c r="E5" s="37">
        <f t="shared" si="0"/>
        <v>10800</v>
      </c>
      <c r="F5" s="82" t="s">
        <v>671</v>
      </c>
      <c r="G5" s="41" t="s">
        <v>672</v>
      </c>
      <c r="H5" s="43">
        <v>40</v>
      </c>
      <c r="I5" s="38">
        <f t="shared" si="1"/>
        <v>2160</v>
      </c>
      <c r="J5" s="39">
        <f t="shared" si="2"/>
        <v>0.2</v>
      </c>
      <c r="K5" s="44">
        <f>'p.7'!F14</f>
        <v>200</v>
      </c>
      <c r="L5" s="42">
        <f>'p.7'!J14</f>
        <v>54</v>
      </c>
      <c r="M5" s="42">
        <f>K5*L5</f>
        <v>10800</v>
      </c>
      <c r="N5" s="42"/>
      <c r="O5" s="44"/>
    </row>
    <row r="6" spans="1:15" ht="38.25">
      <c r="A6" s="81" t="s">
        <v>481</v>
      </c>
      <c r="B6" s="48" t="s">
        <v>482</v>
      </c>
      <c r="C6" s="41">
        <v>20</v>
      </c>
      <c r="D6" s="37">
        <v>205.2</v>
      </c>
      <c r="E6" s="37">
        <f t="shared" si="0"/>
        <v>4104</v>
      </c>
      <c r="F6" s="82" t="s">
        <v>671</v>
      </c>
      <c r="G6" s="41" t="s">
        <v>672</v>
      </c>
      <c r="H6" s="43">
        <v>11</v>
      </c>
      <c r="I6" s="38">
        <f t="shared" si="1"/>
        <v>2257.2</v>
      </c>
      <c r="J6" s="39">
        <f t="shared" si="2"/>
        <v>0.5499999999999999</v>
      </c>
      <c r="K6" s="44">
        <f>'p.7'!F15</f>
        <v>20</v>
      </c>
      <c r="L6" s="42">
        <f>'p.7'!J15</f>
        <v>205.4</v>
      </c>
      <c r="M6" s="42">
        <f>K6*L6</f>
        <v>4108</v>
      </c>
      <c r="N6" s="42"/>
      <c r="O6" s="44"/>
    </row>
    <row r="7" spans="1:15" ht="15">
      <c r="A7" s="81" t="s">
        <v>483</v>
      </c>
      <c r="B7" s="48" t="s">
        <v>294</v>
      </c>
      <c r="C7" s="41">
        <v>5</v>
      </c>
      <c r="D7" s="37">
        <v>702</v>
      </c>
      <c r="E7" s="37">
        <f t="shared" si="0"/>
        <v>3510</v>
      </c>
      <c r="F7" s="82" t="s">
        <v>671</v>
      </c>
      <c r="G7" s="41" t="s">
        <v>672</v>
      </c>
      <c r="H7" s="43">
        <v>0</v>
      </c>
      <c r="I7" s="38">
        <f t="shared" si="1"/>
        <v>0</v>
      </c>
      <c r="J7" s="39">
        <f t="shared" si="2"/>
        <v>0</v>
      </c>
      <c r="K7" s="44"/>
      <c r="L7" s="42"/>
      <c r="M7" s="42"/>
      <c r="N7" s="42"/>
      <c r="O7" s="44"/>
    </row>
    <row r="8" spans="1:15" ht="38.25">
      <c r="A8" s="81" t="s">
        <v>484</v>
      </c>
      <c r="B8" s="48" t="s">
        <v>485</v>
      </c>
      <c r="C8" s="41">
        <v>5</v>
      </c>
      <c r="D8" s="37">
        <v>140.4</v>
      </c>
      <c r="E8" s="37">
        <f t="shared" si="0"/>
        <v>702</v>
      </c>
      <c r="F8" s="82" t="s">
        <v>671</v>
      </c>
      <c r="G8" s="41" t="s">
        <v>672</v>
      </c>
      <c r="H8" s="43">
        <v>2</v>
      </c>
      <c r="I8" s="38">
        <f t="shared" si="1"/>
        <v>280.8</v>
      </c>
      <c r="J8" s="39">
        <f t="shared" si="2"/>
        <v>0.4</v>
      </c>
      <c r="K8" s="44"/>
      <c r="L8" s="42"/>
      <c r="M8" s="42"/>
      <c r="N8" s="42"/>
      <c r="O8" s="44"/>
    </row>
    <row r="9" spans="1:15" ht="15">
      <c r="A9" s="81" t="s">
        <v>486</v>
      </c>
      <c r="B9" s="48" t="s">
        <v>487</v>
      </c>
      <c r="C9" s="41">
        <v>10</v>
      </c>
      <c r="D9" s="37">
        <v>1080</v>
      </c>
      <c r="E9" s="37">
        <f t="shared" si="0"/>
        <v>10800</v>
      </c>
      <c r="F9" s="82" t="s">
        <v>671</v>
      </c>
      <c r="G9" s="41" t="s">
        <v>672</v>
      </c>
      <c r="H9" s="43">
        <v>0</v>
      </c>
      <c r="I9" s="38">
        <f t="shared" si="1"/>
        <v>0</v>
      </c>
      <c r="J9" s="39">
        <f t="shared" si="2"/>
        <v>0</v>
      </c>
      <c r="K9" s="44">
        <f>'p.7'!F16</f>
        <v>2</v>
      </c>
      <c r="L9" s="42">
        <f>'p.7'!J16</f>
        <v>1080</v>
      </c>
      <c r="M9" s="42">
        <f>K9*L9</f>
        <v>2160</v>
      </c>
      <c r="N9" s="42"/>
      <c r="O9" s="44"/>
    </row>
    <row r="10" spans="1:15" ht="25.5">
      <c r="A10" s="81" t="s">
        <v>488</v>
      </c>
      <c r="B10" s="48" t="s">
        <v>489</v>
      </c>
      <c r="C10" s="41">
        <v>10</v>
      </c>
      <c r="D10" s="37">
        <v>64.8</v>
      </c>
      <c r="E10" s="37">
        <f t="shared" si="0"/>
        <v>648</v>
      </c>
      <c r="F10" s="82" t="s">
        <v>671</v>
      </c>
      <c r="G10" s="41" t="s">
        <v>672</v>
      </c>
      <c r="H10" s="45">
        <v>0</v>
      </c>
      <c r="I10" s="46">
        <f t="shared" si="1"/>
        <v>0</v>
      </c>
      <c r="J10" s="47">
        <f t="shared" si="2"/>
        <v>0</v>
      </c>
      <c r="K10" s="44">
        <f>'p.7'!F17</f>
        <v>2</v>
      </c>
      <c r="L10" s="42">
        <f>'p.7'!J17</f>
        <v>64.8</v>
      </c>
      <c r="M10" s="42">
        <f>K10*L10</f>
        <v>129.6</v>
      </c>
      <c r="N10" s="42"/>
      <c r="O10" s="44"/>
    </row>
    <row r="11" spans="1:15" ht="38.25">
      <c r="A11" s="81" t="s">
        <v>490</v>
      </c>
      <c r="B11" s="48" t="s">
        <v>178</v>
      </c>
      <c r="C11" s="41">
        <v>50</v>
      </c>
      <c r="D11" s="37">
        <v>248.4</v>
      </c>
      <c r="E11" s="37">
        <f t="shared" si="0"/>
        <v>12420</v>
      </c>
      <c r="F11" s="82" t="s">
        <v>671</v>
      </c>
      <c r="G11" s="41" t="s">
        <v>672</v>
      </c>
      <c r="H11" s="45">
        <v>50</v>
      </c>
      <c r="I11" s="46">
        <f t="shared" si="1"/>
        <v>12420</v>
      </c>
      <c r="J11" s="47">
        <f t="shared" si="2"/>
        <v>1</v>
      </c>
      <c r="K11" s="44">
        <f>'p.7'!F18</f>
        <v>50</v>
      </c>
      <c r="L11" s="42">
        <f>'p.7'!J18</f>
        <v>248.4</v>
      </c>
      <c r="M11" s="42">
        <f>K11*L11</f>
        <v>12420</v>
      </c>
      <c r="N11" s="42"/>
      <c r="O11" s="44"/>
    </row>
    <row r="12" spans="1:15" ht="25.5">
      <c r="A12" s="81" t="s">
        <v>491</v>
      </c>
      <c r="B12" s="48" t="s">
        <v>492</v>
      </c>
      <c r="C12" s="41">
        <v>20</v>
      </c>
      <c r="D12" s="37">
        <v>378</v>
      </c>
      <c r="E12" s="37">
        <f t="shared" si="0"/>
        <v>7560</v>
      </c>
      <c r="F12" s="82" t="s">
        <v>671</v>
      </c>
      <c r="G12" s="41" t="s">
        <v>672</v>
      </c>
      <c r="H12" s="45">
        <v>20</v>
      </c>
      <c r="I12" s="46">
        <f t="shared" si="1"/>
        <v>7560</v>
      </c>
      <c r="J12" s="47">
        <f t="shared" si="2"/>
        <v>1</v>
      </c>
      <c r="K12" s="44"/>
      <c r="L12" s="42"/>
      <c r="M12" s="42"/>
      <c r="N12" s="42"/>
      <c r="O12" s="44"/>
    </row>
    <row r="13" spans="1:15" ht="25.5">
      <c r="A13" s="81" t="s">
        <v>493</v>
      </c>
      <c r="B13" s="48" t="s">
        <v>494</v>
      </c>
      <c r="C13" s="41">
        <v>30</v>
      </c>
      <c r="D13" s="37">
        <v>367.2</v>
      </c>
      <c r="E13" s="37">
        <f t="shared" si="0"/>
        <v>11016</v>
      </c>
      <c r="F13" s="82" t="s">
        <v>671</v>
      </c>
      <c r="G13" s="41" t="s">
        <v>672</v>
      </c>
      <c r="H13" s="45">
        <v>10</v>
      </c>
      <c r="I13" s="46">
        <f t="shared" si="1"/>
        <v>3672</v>
      </c>
      <c r="J13" s="47">
        <f t="shared" si="2"/>
        <v>0.3333333333333333</v>
      </c>
      <c r="K13" s="44"/>
      <c r="L13" s="42"/>
      <c r="M13" s="42"/>
      <c r="N13" s="42"/>
      <c r="O13" s="44"/>
    </row>
    <row r="14" spans="1:15" ht="25.5">
      <c r="A14" s="81" t="s">
        <v>495</v>
      </c>
      <c r="B14" s="48" t="s">
        <v>496</v>
      </c>
      <c r="C14" s="41">
        <v>6000</v>
      </c>
      <c r="D14" s="37">
        <v>17.28</v>
      </c>
      <c r="E14" s="37">
        <f t="shared" si="0"/>
        <v>103680</v>
      </c>
      <c r="F14" s="82" t="s">
        <v>671</v>
      </c>
      <c r="G14" s="41" t="s">
        <v>672</v>
      </c>
      <c r="H14" s="45">
        <v>125</v>
      </c>
      <c r="I14" s="46">
        <f t="shared" si="1"/>
        <v>2160</v>
      </c>
      <c r="J14" s="47">
        <f t="shared" si="2"/>
        <v>0.020833333333333332</v>
      </c>
      <c r="K14" s="44">
        <f>'p.7'!F19</f>
        <v>3000</v>
      </c>
      <c r="L14" s="42">
        <f>'p.7'!J19</f>
        <v>17.28</v>
      </c>
      <c r="M14" s="42">
        <f aca="true" t="shared" si="3" ref="M14:M19">K14*L14</f>
        <v>51840</v>
      </c>
      <c r="N14" s="42"/>
      <c r="O14" s="44"/>
    </row>
    <row r="15" spans="1:15" ht="25.5">
      <c r="A15" s="81" t="s">
        <v>497</v>
      </c>
      <c r="B15" s="48" t="s">
        <v>498</v>
      </c>
      <c r="C15" s="41">
        <v>6000</v>
      </c>
      <c r="D15" s="37">
        <v>17.28</v>
      </c>
      <c r="E15" s="37">
        <f t="shared" si="0"/>
        <v>103680</v>
      </c>
      <c r="F15" s="82" t="s">
        <v>671</v>
      </c>
      <c r="G15" s="41" t="s">
        <v>672</v>
      </c>
      <c r="H15" s="45">
        <v>600</v>
      </c>
      <c r="I15" s="46">
        <f t="shared" si="1"/>
        <v>10368</v>
      </c>
      <c r="J15" s="47">
        <f t="shared" si="2"/>
        <v>0.1</v>
      </c>
      <c r="K15" s="44">
        <f>'p.7'!F20</f>
        <v>3000</v>
      </c>
      <c r="L15" s="42">
        <f>'p.7'!J20</f>
        <v>17.28</v>
      </c>
      <c r="M15" s="42">
        <f t="shared" si="3"/>
        <v>51840</v>
      </c>
      <c r="N15" s="42"/>
      <c r="O15" s="44"/>
    </row>
    <row r="16" spans="1:15" ht="25.5">
      <c r="A16" s="81" t="s">
        <v>499</v>
      </c>
      <c r="B16" s="48" t="s">
        <v>500</v>
      </c>
      <c r="C16" s="41">
        <v>10000</v>
      </c>
      <c r="D16" s="37">
        <v>2.16</v>
      </c>
      <c r="E16" s="37">
        <f t="shared" si="0"/>
        <v>21600</v>
      </c>
      <c r="F16" s="82" t="s">
        <v>671</v>
      </c>
      <c r="G16" s="41" t="s">
        <v>672</v>
      </c>
      <c r="H16" s="45">
        <v>7400</v>
      </c>
      <c r="I16" s="46">
        <f t="shared" si="1"/>
        <v>15984.000000000002</v>
      </c>
      <c r="J16" s="47">
        <f t="shared" si="2"/>
        <v>0.7400000000000001</v>
      </c>
      <c r="K16" s="44">
        <f>'p.7'!F21</f>
        <v>10000</v>
      </c>
      <c r="L16" s="42">
        <f>'p.7'!J21</f>
        <v>2.16</v>
      </c>
      <c r="M16" s="42">
        <f t="shared" si="3"/>
        <v>21600</v>
      </c>
      <c r="N16" s="42"/>
      <c r="O16" s="44"/>
    </row>
    <row r="17" spans="1:15" ht="25.5">
      <c r="A17" s="81" t="s">
        <v>501</v>
      </c>
      <c r="B17" s="48" t="s">
        <v>502</v>
      </c>
      <c r="C17" s="41">
        <v>20</v>
      </c>
      <c r="D17" s="37">
        <v>86.4</v>
      </c>
      <c r="E17" s="37">
        <f t="shared" si="0"/>
        <v>1728</v>
      </c>
      <c r="F17" s="82" t="s">
        <v>671</v>
      </c>
      <c r="G17" s="41" t="s">
        <v>672</v>
      </c>
      <c r="H17" s="45">
        <v>2</v>
      </c>
      <c r="I17" s="46">
        <f t="shared" si="1"/>
        <v>172.8</v>
      </c>
      <c r="J17" s="47">
        <f t="shared" si="2"/>
        <v>0.1</v>
      </c>
      <c r="K17" s="44">
        <f>'p.7'!F22</f>
        <v>5</v>
      </c>
      <c r="L17" s="42">
        <f>'p.7'!J22</f>
        <v>86.4</v>
      </c>
      <c r="M17" s="42">
        <f t="shared" si="3"/>
        <v>432</v>
      </c>
      <c r="N17" s="42"/>
      <c r="O17" s="44"/>
    </row>
    <row r="18" spans="1:15" ht="25.5">
      <c r="A18" s="81" t="s">
        <v>503</v>
      </c>
      <c r="B18" s="48" t="s">
        <v>504</v>
      </c>
      <c r="C18" s="41">
        <v>20</v>
      </c>
      <c r="D18" s="37">
        <v>89.64</v>
      </c>
      <c r="E18" s="37">
        <f t="shared" si="0"/>
        <v>1792.8</v>
      </c>
      <c r="F18" s="82" t="s">
        <v>671</v>
      </c>
      <c r="G18" s="41" t="s">
        <v>672</v>
      </c>
      <c r="H18" s="45">
        <v>20</v>
      </c>
      <c r="I18" s="46">
        <f t="shared" si="1"/>
        <v>1792.8</v>
      </c>
      <c r="J18" s="47">
        <f t="shared" si="2"/>
        <v>1</v>
      </c>
      <c r="K18" s="44">
        <f>'p.7'!F23</f>
        <v>20</v>
      </c>
      <c r="L18" s="42">
        <f>'p.7'!J23</f>
        <v>89.64</v>
      </c>
      <c r="M18" s="42">
        <f t="shared" si="3"/>
        <v>1792.8</v>
      </c>
      <c r="N18" s="42"/>
      <c r="O18" s="44"/>
    </row>
    <row r="19" spans="1:15" ht="25.5">
      <c r="A19" s="81" t="s">
        <v>505</v>
      </c>
      <c r="B19" s="48" t="s">
        <v>283</v>
      </c>
      <c r="C19" s="41">
        <v>20</v>
      </c>
      <c r="D19" s="37">
        <v>108</v>
      </c>
      <c r="E19" s="37">
        <f t="shared" si="0"/>
        <v>2160</v>
      </c>
      <c r="F19" s="82" t="s">
        <v>671</v>
      </c>
      <c r="G19" s="41" t="s">
        <v>672</v>
      </c>
      <c r="H19" s="45">
        <v>0</v>
      </c>
      <c r="I19" s="46">
        <f t="shared" si="1"/>
        <v>0</v>
      </c>
      <c r="J19" s="47">
        <f t="shared" si="2"/>
        <v>0</v>
      </c>
      <c r="K19" s="44">
        <f>'p.7'!F24</f>
        <v>20</v>
      </c>
      <c r="L19" s="42">
        <f>'p.7'!J24</f>
        <v>108</v>
      </c>
      <c r="M19" s="42">
        <f t="shared" si="3"/>
        <v>2160</v>
      </c>
      <c r="N19" s="37"/>
      <c r="O19" s="41"/>
    </row>
    <row r="20" spans="1:15" ht="15">
      <c r="A20" s="49"/>
      <c r="B20" s="50"/>
      <c r="C20" s="156"/>
      <c r="D20" s="52"/>
      <c r="E20" s="157">
        <f>SUM(E3:E19)</f>
        <v>319312.8</v>
      </c>
      <c r="F20" s="52"/>
      <c r="G20" s="52"/>
      <c r="H20" s="158"/>
      <c r="I20" s="159">
        <f>SUM(I3:I19)</f>
        <v>77544</v>
      </c>
      <c r="J20" s="159"/>
      <c r="K20" s="160"/>
      <c r="L20" s="49"/>
      <c r="M20" s="55">
        <f>SUM(M3:M19)</f>
        <v>182394.4</v>
      </c>
      <c r="N20" s="56"/>
      <c r="O20"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8" r:id="rId1"/>
</worksheet>
</file>

<file path=xl/worksheets/sheet15.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28">
      <selection activeCell="G22" sqref="G22"/>
    </sheetView>
  </sheetViews>
  <sheetFormatPr defaultColWidth="9.140625" defaultRowHeight="12.75"/>
  <cols>
    <col min="1" max="1" width="3.140625" style="1" customWidth="1"/>
    <col min="2" max="2" width="67.57421875" style="1" customWidth="1"/>
    <col min="3" max="3" width="15.57421875" style="1" customWidth="1"/>
    <col min="4" max="4" width="13.28125" style="1" customWidth="1"/>
    <col min="5" max="5" width="6.00390625" style="1" customWidth="1"/>
    <col min="6" max="6" width="6.7109375" style="1" customWidth="1"/>
    <col min="7" max="8" width="15.140625" style="1" customWidth="1"/>
    <col min="9" max="9" width="5.8515625" style="1" customWidth="1"/>
    <col min="10" max="10" width="12.57421875" style="1" customWidth="1"/>
    <col min="11" max="11" width="15.7109375" style="1" customWidth="1"/>
    <col min="12" max="16384" width="9.140625" style="1" customWidth="1"/>
  </cols>
  <sheetData>
    <row r="1" ht="12.75">
      <c r="K1" s="2" t="s">
        <v>506</v>
      </c>
    </row>
    <row r="2" spans="5:11" ht="12.75">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507</v>
      </c>
      <c r="B8" s="304"/>
      <c r="C8" s="304"/>
      <c r="D8" s="304"/>
      <c r="E8" s="304"/>
      <c r="F8" s="304"/>
      <c r="G8" s="304"/>
      <c r="H8" s="304"/>
      <c r="I8" s="304"/>
      <c r="J8" s="304"/>
      <c r="K8" s="304"/>
    </row>
    <row r="10" spans="1:11" ht="48" customHeight="1">
      <c r="A10" s="182" t="s">
        <v>6</v>
      </c>
      <c r="B10" s="183" t="s">
        <v>7</v>
      </c>
      <c r="C10" s="183" t="s">
        <v>8</v>
      </c>
      <c r="D10" s="183" t="s">
        <v>9</v>
      </c>
      <c r="E10" s="183" t="s">
        <v>10</v>
      </c>
      <c r="F10" s="184" t="s">
        <v>11</v>
      </c>
      <c r="G10" s="183" t="s">
        <v>12</v>
      </c>
      <c r="H10" s="183" t="s">
        <v>13</v>
      </c>
      <c r="I10" s="183" t="s">
        <v>14</v>
      </c>
      <c r="J10" s="183" t="s">
        <v>15</v>
      </c>
      <c r="K10" s="183" t="s">
        <v>16</v>
      </c>
    </row>
    <row r="11" spans="1:11" s="11" customFormat="1" ht="12.75">
      <c r="A11" s="185">
        <v>1</v>
      </c>
      <c r="B11" s="185">
        <v>2</v>
      </c>
      <c r="C11" s="185">
        <v>3</v>
      </c>
      <c r="D11" s="185">
        <v>4</v>
      </c>
      <c r="E11" s="185">
        <v>5</v>
      </c>
      <c r="F11" s="185">
        <v>6</v>
      </c>
      <c r="G11" s="185">
        <v>7</v>
      </c>
      <c r="H11" s="185">
        <v>8</v>
      </c>
      <c r="I11" s="185">
        <v>9</v>
      </c>
      <c r="J11" s="185">
        <v>10</v>
      </c>
      <c r="K11" s="185">
        <v>11</v>
      </c>
    </row>
    <row r="12" spans="1:12" s="11" customFormat="1" ht="140.25">
      <c r="A12" s="12">
        <v>1</v>
      </c>
      <c r="B12" s="112" t="s">
        <v>508</v>
      </c>
      <c r="C12" s="186"/>
      <c r="D12" s="62"/>
      <c r="E12" s="62" t="s">
        <v>18</v>
      </c>
      <c r="F12" s="151">
        <v>100</v>
      </c>
      <c r="G12" s="187"/>
      <c r="H12" s="188"/>
      <c r="I12" s="188"/>
      <c r="J12" s="65">
        <v>117.72</v>
      </c>
      <c r="K12" s="65">
        <f aca="true" t="shared" si="0" ref="K12:K32">F12*J12</f>
        <v>11772</v>
      </c>
      <c r="L12" s="189"/>
    </row>
    <row r="13" spans="1:14" ht="63.75">
      <c r="A13" s="12">
        <v>2</v>
      </c>
      <c r="B13" s="112" t="s">
        <v>509</v>
      </c>
      <c r="C13" s="186"/>
      <c r="D13" s="12"/>
      <c r="E13" s="12" t="s">
        <v>18</v>
      </c>
      <c r="F13" s="151">
        <v>1000</v>
      </c>
      <c r="G13" s="187"/>
      <c r="H13" s="188"/>
      <c r="I13" s="188"/>
      <c r="J13" s="15">
        <v>15.76</v>
      </c>
      <c r="K13" s="65">
        <f t="shared" si="0"/>
        <v>15760</v>
      </c>
      <c r="L13" s="190"/>
      <c r="M13" s="68"/>
      <c r="N13" s="22"/>
    </row>
    <row r="14" spans="1:14" ht="89.25">
      <c r="A14" s="12">
        <v>3</v>
      </c>
      <c r="B14" s="112" t="s">
        <v>510</v>
      </c>
      <c r="C14" s="186"/>
      <c r="D14" s="12"/>
      <c r="E14" s="12" t="s">
        <v>18</v>
      </c>
      <c r="F14" s="151">
        <v>1000</v>
      </c>
      <c r="G14" s="187"/>
      <c r="H14" s="188"/>
      <c r="I14" s="188"/>
      <c r="J14" s="15">
        <v>15.76</v>
      </c>
      <c r="K14" s="65">
        <f t="shared" si="0"/>
        <v>15760</v>
      </c>
      <c r="L14" s="191"/>
      <c r="M14" s="68"/>
      <c r="N14" s="22"/>
    </row>
    <row r="15" spans="1:12" ht="102">
      <c r="A15" s="12">
        <v>4</v>
      </c>
      <c r="B15" s="112" t="s">
        <v>511</v>
      </c>
      <c r="C15" s="12"/>
      <c r="D15" s="12"/>
      <c r="E15" s="12" t="s">
        <v>18</v>
      </c>
      <c r="F15" s="12">
        <v>1000</v>
      </c>
      <c r="G15" s="187"/>
      <c r="H15" s="12"/>
      <c r="I15" s="15"/>
      <c r="J15" s="15">
        <v>15.76</v>
      </c>
      <c r="K15" s="65">
        <f t="shared" si="0"/>
        <v>15760</v>
      </c>
      <c r="L15" s="22"/>
    </row>
    <row r="16" spans="1:11" ht="89.25">
      <c r="A16" s="12">
        <v>5</v>
      </c>
      <c r="B16" s="107" t="s">
        <v>512</v>
      </c>
      <c r="C16" s="12"/>
      <c r="D16" s="12"/>
      <c r="E16" s="12" t="s">
        <v>18</v>
      </c>
      <c r="F16" s="12">
        <v>500</v>
      </c>
      <c r="G16" s="187"/>
      <c r="H16" s="12"/>
      <c r="I16" s="12"/>
      <c r="J16" s="15">
        <v>18.9</v>
      </c>
      <c r="K16" s="65">
        <f t="shared" si="0"/>
        <v>9450</v>
      </c>
    </row>
    <row r="17" spans="1:11" ht="89.25">
      <c r="A17" s="12">
        <v>6</v>
      </c>
      <c r="B17" s="107" t="s">
        <v>513</v>
      </c>
      <c r="C17" s="12"/>
      <c r="D17" s="12"/>
      <c r="E17" s="12" t="s">
        <v>18</v>
      </c>
      <c r="F17" s="12">
        <v>500</v>
      </c>
      <c r="G17" s="187"/>
      <c r="H17" s="12"/>
      <c r="I17" s="12"/>
      <c r="J17" s="15">
        <v>29.16</v>
      </c>
      <c r="K17" s="65">
        <f t="shared" si="0"/>
        <v>14580</v>
      </c>
    </row>
    <row r="18" spans="1:11" ht="51">
      <c r="A18" s="12">
        <v>7</v>
      </c>
      <c r="B18" s="100" t="s">
        <v>514</v>
      </c>
      <c r="C18" s="12"/>
      <c r="D18" s="12"/>
      <c r="E18" s="12" t="s">
        <v>18</v>
      </c>
      <c r="F18" s="12">
        <v>500</v>
      </c>
      <c r="G18" s="187"/>
      <c r="H18" s="12"/>
      <c r="I18" s="12"/>
      <c r="J18" s="15">
        <v>29.16</v>
      </c>
      <c r="K18" s="65">
        <f t="shared" si="0"/>
        <v>14580</v>
      </c>
    </row>
    <row r="19" spans="1:11" ht="89.25">
      <c r="A19" s="12">
        <v>8</v>
      </c>
      <c r="B19" s="107" t="s">
        <v>515</v>
      </c>
      <c r="C19" s="12"/>
      <c r="D19" s="12"/>
      <c r="E19" s="12" t="s">
        <v>18</v>
      </c>
      <c r="F19" s="12">
        <v>500</v>
      </c>
      <c r="G19" s="187"/>
      <c r="H19" s="12"/>
      <c r="I19" s="12"/>
      <c r="J19" s="15">
        <v>31.21</v>
      </c>
      <c r="K19" s="65">
        <f t="shared" si="0"/>
        <v>15605</v>
      </c>
    </row>
    <row r="20" spans="1:11" ht="51">
      <c r="A20" s="12">
        <v>9</v>
      </c>
      <c r="B20" s="100" t="s">
        <v>516</v>
      </c>
      <c r="C20" s="12"/>
      <c r="D20" s="12"/>
      <c r="E20" s="12" t="s">
        <v>18</v>
      </c>
      <c r="F20" s="12">
        <v>500</v>
      </c>
      <c r="G20" s="187"/>
      <c r="H20" s="12"/>
      <c r="I20" s="12"/>
      <c r="J20" s="15">
        <v>39.42</v>
      </c>
      <c r="K20" s="65">
        <f t="shared" si="0"/>
        <v>19710</v>
      </c>
    </row>
    <row r="21" spans="1:11" ht="76.5">
      <c r="A21" s="12">
        <v>10</v>
      </c>
      <c r="B21" s="112" t="s">
        <v>517</v>
      </c>
      <c r="C21" s="12"/>
      <c r="D21" s="12"/>
      <c r="E21" s="12" t="s">
        <v>18</v>
      </c>
      <c r="F21" s="12">
        <v>50</v>
      </c>
      <c r="G21" s="187"/>
      <c r="H21" s="12"/>
      <c r="I21" s="12"/>
      <c r="J21" s="15">
        <v>264.6</v>
      </c>
      <c r="K21" s="65">
        <f t="shared" si="0"/>
        <v>13230.000000000002</v>
      </c>
    </row>
    <row r="22" spans="1:11" ht="63.75">
      <c r="A22" s="12">
        <v>11</v>
      </c>
      <c r="B22" s="107" t="s">
        <v>518</v>
      </c>
      <c r="C22" s="12"/>
      <c r="D22" s="12"/>
      <c r="E22" s="12" t="s">
        <v>18</v>
      </c>
      <c r="F22" s="12">
        <v>20</v>
      </c>
      <c r="G22" s="187"/>
      <c r="H22" s="12"/>
      <c r="I22" s="12"/>
      <c r="J22" s="15">
        <v>45.36</v>
      </c>
      <c r="K22" s="65">
        <f t="shared" si="0"/>
        <v>907.2</v>
      </c>
    </row>
    <row r="23" spans="1:11" ht="89.25">
      <c r="A23" s="12">
        <v>12</v>
      </c>
      <c r="B23" s="112" t="s">
        <v>519</v>
      </c>
      <c r="C23" s="12"/>
      <c r="D23" s="12"/>
      <c r="E23" s="12" t="s">
        <v>18</v>
      </c>
      <c r="F23" s="12">
        <v>50</v>
      </c>
      <c r="G23" s="187"/>
      <c r="H23" s="12"/>
      <c r="I23" s="12"/>
      <c r="J23" s="15">
        <v>43.2</v>
      </c>
      <c r="K23" s="65">
        <f t="shared" si="0"/>
        <v>2160</v>
      </c>
    </row>
    <row r="24" spans="1:11" ht="51">
      <c r="A24" s="12">
        <v>13</v>
      </c>
      <c r="B24" s="100" t="s">
        <v>520</v>
      </c>
      <c r="C24" s="12"/>
      <c r="D24" s="12"/>
      <c r="E24" s="12" t="s">
        <v>18</v>
      </c>
      <c r="F24" s="12">
        <v>1000</v>
      </c>
      <c r="G24" s="187"/>
      <c r="H24" s="12"/>
      <c r="I24" s="12"/>
      <c r="J24" s="15">
        <v>2.97</v>
      </c>
      <c r="K24" s="65">
        <f t="shared" si="0"/>
        <v>2970</v>
      </c>
    </row>
    <row r="25" spans="1:11" ht="38.25">
      <c r="A25" s="12">
        <v>14</v>
      </c>
      <c r="B25" s="59" t="s">
        <v>521</v>
      </c>
      <c r="C25" s="12"/>
      <c r="D25" s="12"/>
      <c r="E25" s="12" t="s">
        <v>18</v>
      </c>
      <c r="F25" s="12">
        <v>1000</v>
      </c>
      <c r="G25" s="187"/>
      <c r="H25" s="12"/>
      <c r="I25" s="12"/>
      <c r="J25" s="15">
        <v>4.1</v>
      </c>
      <c r="K25" s="65">
        <f t="shared" si="0"/>
        <v>4100</v>
      </c>
    </row>
    <row r="26" spans="1:11" ht="38.25">
      <c r="A26" s="12">
        <v>15</v>
      </c>
      <c r="B26" s="100" t="s">
        <v>522</v>
      </c>
      <c r="C26" s="12"/>
      <c r="D26" s="12"/>
      <c r="E26" s="12" t="s">
        <v>18</v>
      </c>
      <c r="F26" s="12">
        <v>500</v>
      </c>
      <c r="G26" s="187"/>
      <c r="H26" s="12"/>
      <c r="I26" s="12"/>
      <c r="J26" s="15">
        <v>2.97</v>
      </c>
      <c r="K26" s="65">
        <f t="shared" si="0"/>
        <v>1485</v>
      </c>
    </row>
    <row r="27" spans="1:13" ht="63.75">
      <c r="A27" s="12">
        <v>16</v>
      </c>
      <c r="B27" s="100" t="s">
        <v>523</v>
      </c>
      <c r="C27" s="12"/>
      <c r="D27" s="12"/>
      <c r="E27" s="12" t="s">
        <v>18</v>
      </c>
      <c r="F27" s="12">
        <v>500</v>
      </c>
      <c r="G27" s="187"/>
      <c r="H27" s="12"/>
      <c r="I27" s="12"/>
      <c r="J27" s="15">
        <v>5.18</v>
      </c>
      <c r="K27" s="65">
        <f t="shared" si="0"/>
        <v>2590</v>
      </c>
      <c r="M27" s="1" t="s">
        <v>524</v>
      </c>
    </row>
    <row r="28" spans="1:11" ht="89.25">
      <c r="A28" s="12">
        <v>17</v>
      </c>
      <c r="B28" s="112" t="s">
        <v>525</v>
      </c>
      <c r="C28" s="12"/>
      <c r="D28" s="12"/>
      <c r="E28" s="12" t="s">
        <v>18</v>
      </c>
      <c r="F28" s="12">
        <v>3000</v>
      </c>
      <c r="G28" s="187"/>
      <c r="H28" s="12"/>
      <c r="I28" s="12"/>
      <c r="J28" s="15">
        <v>2.48</v>
      </c>
      <c r="K28" s="65">
        <f t="shared" si="0"/>
        <v>7440</v>
      </c>
    </row>
    <row r="29" spans="1:11" ht="25.5">
      <c r="A29" s="12">
        <v>18</v>
      </c>
      <c r="B29" s="112" t="s">
        <v>526</v>
      </c>
      <c r="C29" s="12"/>
      <c r="D29" s="12"/>
      <c r="E29" s="12" t="s">
        <v>18</v>
      </c>
      <c r="F29" s="12">
        <v>500</v>
      </c>
      <c r="G29" s="187"/>
      <c r="H29" s="12"/>
      <c r="I29" s="12"/>
      <c r="J29" s="15">
        <v>22.68</v>
      </c>
      <c r="K29" s="65">
        <f t="shared" si="0"/>
        <v>11340</v>
      </c>
    </row>
    <row r="30" spans="1:11" ht="51">
      <c r="A30" s="12">
        <v>19</v>
      </c>
      <c r="B30" s="100" t="s">
        <v>527</v>
      </c>
      <c r="C30" s="12"/>
      <c r="D30" s="12"/>
      <c r="E30" s="12" t="s">
        <v>18</v>
      </c>
      <c r="F30" s="12">
        <v>50</v>
      </c>
      <c r="G30" s="187"/>
      <c r="H30" s="12"/>
      <c r="I30" s="12"/>
      <c r="J30" s="15">
        <v>74.52</v>
      </c>
      <c r="K30" s="65">
        <f t="shared" si="0"/>
        <v>3726</v>
      </c>
    </row>
    <row r="31" spans="1:11" ht="38.25">
      <c r="A31" s="12">
        <v>20</v>
      </c>
      <c r="B31" s="59" t="s">
        <v>528</v>
      </c>
      <c r="C31" s="12"/>
      <c r="D31" s="12"/>
      <c r="E31" s="12" t="s">
        <v>18</v>
      </c>
      <c r="F31" s="12">
        <v>400</v>
      </c>
      <c r="G31" s="187"/>
      <c r="H31" s="12"/>
      <c r="I31" s="12"/>
      <c r="J31" s="15">
        <v>43.2</v>
      </c>
      <c r="K31" s="65">
        <f t="shared" si="0"/>
        <v>17280</v>
      </c>
    </row>
    <row r="32" spans="1:11" ht="51">
      <c r="A32" s="12">
        <v>21</v>
      </c>
      <c r="B32" s="100" t="s">
        <v>529</v>
      </c>
      <c r="C32" s="12"/>
      <c r="D32" s="12"/>
      <c r="E32" s="12" t="s">
        <v>18</v>
      </c>
      <c r="F32" s="12">
        <v>200</v>
      </c>
      <c r="G32" s="187"/>
      <c r="H32" s="12"/>
      <c r="I32" s="12"/>
      <c r="J32" s="15">
        <v>286.2</v>
      </c>
      <c r="K32" s="65">
        <f t="shared" si="0"/>
        <v>57240</v>
      </c>
    </row>
    <row r="33" spans="2:11" ht="12.75">
      <c r="B33" s="192"/>
      <c r="G33" s="193"/>
      <c r="K33" s="25">
        <f>SUM(K12:K32)</f>
        <v>257445.2</v>
      </c>
    </row>
    <row r="34" ht="12.75">
      <c r="G34" s="193"/>
    </row>
    <row r="35" ht="12.75">
      <c r="G35" s="193"/>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48" r:id="rId1"/>
</worksheet>
</file>

<file path=xl/worksheets/sheet16.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9">
      <selection activeCell="G22" sqref="G22"/>
    </sheetView>
  </sheetViews>
  <sheetFormatPr defaultColWidth="9.140625" defaultRowHeight="12.75"/>
  <cols>
    <col min="1" max="1" width="4.8515625" style="26" customWidth="1"/>
    <col min="2" max="2" width="20.8515625" style="26" customWidth="1"/>
    <col min="3" max="3" width="9.140625" style="26" customWidth="1"/>
    <col min="4" max="4" width="11.8515625" style="26" customWidth="1"/>
    <col min="5" max="5" width="14.00390625" style="26" customWidth="1"/>
    <col min="6" max="6" width="15.00390625" style="26" customWidth="1"/>
    <col min="7" max="7" width="9.140625" style="26" customWidth="1"/>
    <col min="8" max="8" width="13.57421875" style="26" customWidth="1"/>
    <col min="9" max="9" width="14.00390625" style="26" customWidth="1"/>
    <col min="10" max="11" width="9.140625" style="26" customWidth="1"/>
    <col min="12" max="12" width="11.140625" style="26" customWidth="1"/>
    <col min="13" max="13" width="16.8515625" style="26" customWidth="1"/>
    <col min="14" max="16384" width="9.140625" style="26" customWidth="1"/>
  </cols>
  <sheetData>
    <row r="1" spans="1:13" ht="33" customHeight="1">
      <c r="A1" s="27"/>
      <c r="B1" s="305" t="s">
        <v>33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25.5">
      <c r="A3" s="81" t="s">
        <v>530</v>
      </c>
      <c r="B3" s="40" t="s">
        <v>78</v>
      </c>
      <c r="C3" s="41">
        <v>100</v>
      </c>
      <c r="D3" s="42">
        <v>150.12</v>
      </c>
      <c r="E3" s="37">
        <f>C3*D3</f>
        <v>15012</v>
      </c>
      <c r="F3" s="301" t="s">
        <v>667</v>
      </c>
      <c r="G3" s="41" t="s">
        <v>668</v>
      </c>
      <c r="H3" s="43">
        <v>100</v>
      </c>
      <c r="I3" s="38">
        <f>D3*H3</f>
        <v>15012</v>
      </c>
      <c r="J3" s="39">
        <f>I3/E3</f>
        <v>1</v>
      </c>
      <c r="K3" s="44">
        <f>'p.8'!F12</f>
        <v>100</v>
      </c>
      <c r="L3" s="42">
        <f>'p.8'!J12</f>
        <v>117.72</v>
      </c>
      <c r="M3" s="42">
        <f aca="true" t="shared" si="0" ref="M3:M23">K3*L3</f>
        <v>11772</v>
      </c>
      <c r="N3" s="42"/>
      <c r="O3" s="44"/>
    </row>
    <row r="4" spans="1:15" ht="15">
      <c r="A4" s="83"/>
      <c r="B4" s="48" t="s">
        <v>531</v>
      </c>
      <c r="C4" s="41"/>
      <c r="D4" s="37"/>
      <c r="E4" s="37"/>
      <c r="F4" s="41"/>
      <c r="G4" s="41"/>
      <c r="H4" s="43"/>
      <c r="I4" s="38"/>
      <c r="J4" s="39"/>
      <c r="K4" s="44">
        <f>'p.8'!F13</f>
        <v>1000</v>
      </c>
      <c r="L4" s="42">
        <f>'p.8'!J13</f>
        <v>15.76</v>
      </c>
      <c r="M4" s="42">
        <f t="shared" si="0"/>
        <v>15760</v>
      </c>
      <c r="N4" s="42"/>
      <c r="O4" s="44"/>
    </row>
    <row r="5" spans="1:15" ht="15">
      <c r="A5" s="83"/>
      <c r="B5" s="48" t="s">
        <v>531</v>
      </c>
      <c r="C5" s="41"/>
      <c r="D5" s="37"/>
      <c r="E5" s="37"/>
      <c r="F5" s="41"/>
      <c r="G5" s="41"/>
      <c r="H5" s="43"/>
      <c r="I5" s="38"/>
      <c r="J5" s="39"/>
      <c r="K5" s="44">
        <f>'p.8'!F14</f>
        <v>1000</v>
      </c>
      <c r="L5" s="42">
        <f>'p.8'!J14</f>
        <v>15.76</v>
      </c>
      <c r="M5" s="42">
        <f t="shared" si="0"/>
        <v>15760</v>
      </c>
      <c r="N5" s="42"/>
      <c r="O5" s="44"/>
    </row>
    <row r="6" spans="1:15" ht="15">
      <c r="A6" s="83"/>
      <c r="B6" s="48" t="s">
        <v>531</v>
      </c>
      <c r="C6" s="41"/>
      <c r="D6" s="37"/>
      <c r="E6" s="37"/>
      <c r="F6" s="41"/>
      <c r="G6" s="41"/>
      <c r="H6" s="43"/>
      <c r="I6" s="38"/>
      <c r="J6" s="39"/>
      <c r="K6" s="44">
        <f>'p.8'!F15</f>
        <v>1000</v>
      </c>
      <c r="L6" s="42">
        <f>'p.8'!J15</f>
        <v>15.76</v>
      </c>
      <c r="M6" s="42">
        <f t="shared" si="0"/>
        <v>15760</v>
      </c>
      <c r="N6" s="42"/>
      <c r="O6" s="44"/>
    </row>
    <row r="7" spans="1:15" ht="15">
      <c r="A7" s="83"/>
      <c r="B7" s="48" t="s">
        <v>532</v>
      </c>
      <c r="C7" s="41"/>
      <c r="D7" s="37"/>
      <c r="E7" s="37"/>
      <c r="F7" s="41"/>
      <c r="G7" s="41"/>
      <c r="H7" s="43"/>
      <c r="I7" s="38"/>
      <c r="J7" s="39"/>
      <c r="K7" s="44">
        <f>'p.8'!F16</f>
        <v>500</v>
      </c>
      <c r="L7" s="42">
        <f>'p.8'!J16</f>
        <v>18.9</v>
      </c>
      <c r="M7" s="42">
        <f t="shared" si="0"/>
        <v>9450</v>
      </c>
      <c r="N7" s="42"/>
      <c r="O7" s="44"/>
    </row>
    <row r="8" spans="1:15" ht="25.5">
      <c r="A8" s="83" t="s">
        <v>533</v>
      </c>
      <c r="B8" s="48" t="s">
        <v>449</v>
      </c>
      <c r="C8" s="41">
        <v>300</v>
      </c>
      <c r="D8" s="37">
        <v>29.59</v>
      </c>
      <c r="E8" s="37">
        <f>C8*D8</f>
        <v>8877</v>
      </c>
      <c r="F8" s="301" t="s">
        <v>667</v>
      </c>
      <c r="G8" s="41" t="s">
        <v>668</v>
      </c>
      <c r="H8" s="43">
        <v>120</v>
      </c>
      <c r="I8" s="38">
        <f>D8*H8</f>
        <v>3550.8</v>
      </c>
      <c r="J8" s="39">
        <f>I8/E8</f>
        <v>0.4</v>
      </c>
      <c r="K8" s="44">
        <f>'p.8'!F17</f>
        <v>500</v>
      </c>
      <c r="L8" s="42">
        <f>'p.8'!J17</f>
        <v>29.16</v>
      </c>
      <c r="M8" s="42">
        <f t="shared" si="0"/>
        <v>14580</v>
      </c>
      <c r="N8" s="42"/>
      <c r="O8" s="44"/>
    </row>
    <row r="9" spans="1:15" ht="25.5">
      <c r="A9" s="83" t="s">
        <v>534</v>
      </c>
      <c r="B9" s="48" t="s">
        <v>449</v>
      </c>
      <c r="C9" s="41">
        <v>300</v>
      </c>
      <c r="D9" s="37">
        <v>29.59</v>
      </c>
      <c r="E9" s="37">
        <f>C9*D9</f>
        <v>8877</v>
      </c>
      <c r="F9" s="301" t="s">
        <v>667</v>
      </c>
      <c r="G9" s="41" t="s">
        <v>668</v>
      </c>
      <c r="H9" s="43">
        <v>120</v>
      </c>
      <c r="I9" s="38">
        <f>D9*H9</f>
        <v>3550.8</v>
      </c>
      <c r="J9" s="39">
        <f>I9/E9</f>
        <v>0.4</v>
      </c>
      <c r="K9" s="44">
        <f>'p.8'!F18</f>
        <v>500</v>
      </c>
      <c r="L9" s="42">
        <f>'p.8'!J18</f>
        <v>29.16</v>
      </c>
      <c r="M9" s="42">
        <f t="shared" si="0"/>
        <v>14580</v>
      </c>
      <c r="N9" s="42"/>
      <c r="O9" s="44"/>
    </row>
    <row r="10" spans="1:15" ht="25.5">
      <c r="A10" s="83"/>
      <c r="B10" s="48" t="s">
        <v>535</v>
      </c>
      <c r="C10" s="41"/>
      <c r="D10" s="37"/>
      <c r="E10" s="37"/>
      <c r="F10" s="41"/>
      <c r="G10" s="41"/>
      <c r="H10" s="45"/>
      <c r="I10" s="46"/>
      <c r="J10" s="47"/>
      <c r="K10" s="44">
        <f>'p.8'!F19</f>
        <v>500</v>
      </c>
      <c r="L10" s="42">
        <f>'p.8'!J19</f>
        <v>31.21</v>
      </c>
      <c r="M10" s="42">
        <f t="shared" si="0"/>
        <v>15605</v>
      </c>
      <c r="N10" s="42"/>
      <c r="O10" s="44"/>
    </row>
    <row r="11" spans="1:15" ht="25.5">
      <c r="A11" s="83"/>
      <c r="B11" s="48" t="s">
        <v>535</v>
      </c>
      <c r="C11" s="41"/>
      <c r="D11" s="37"/>
      <c r="E11" s="37"/>
      <c r="F11" s="41"/>
      <c r="G11" s="41"/>
      <c r="H11" s="45"/>
      <c r="I11" s="46"/>
      <c r="J11" s="47"/>
      <c r="K11" s="44">
        <f>'p.8'!F20</f>
        <v>500</v>
      </c>
      <c r="L11" s="42">
        <f>'p.8'!J20</f>
        <v>39.42</v>
      </c>
      <c r="M11" s="42">
        <f t="shared" si="0"/>
        <v>19710</v>
      </c>
      <c r="N11" s="42"/>
      <c r="O11" s="44"/>
    </row>
    <row r="12" spans="1:15" ht="12.75">
      <c r="A12" s="83"/>
      <c r="B12" s="48" t="s">
        <v>536</v>
      </c>
      <c r="C12" s="41"/>
      <c r="D12" s="37"/>
      <c r="E12" s="37"/>
      <c r="F12" s="82"/>
      <c r="G12" s="41"/>
      <c r="H12" s="45"/>
      <c r="I12" s="46"/>
      <c r="J12" s="47"/>
      <c r="K12" s="44">
        <f>'p.8'!F21</f>
        <v>50</v>
      </c>
      <c r="L12" s="42">
        <f>'p.8'!J21</f>
        <v>264.6</v>
      </c>
      <c r="M12" s="42">
        <f t="shared" si="0"/>
        <v>13230.000000000002</v>
      </c>
      <c r="N12" s="42"/>
      <c r="O12" s="44"/>
    </row>
    <row r="13" spans="1:15" ht="25.5">
      <c r="A13" s="83"/>
      <c r="B13" s="48" t="s">
        <v>537</v>
      </c>
      <c r="C13" s="41"/>
      <c r="D13" s="37"/>
      <c r="E13" s="37"/>
      <c r="F13" s="41"/>
      <c r="G13" s="41"/>
      <c r="H13" s="45"/>
      <c r="I13" s="46"/>
      <c r="J13" s="47"/>
      <c r="K13" s="44">
        <f>'p.8'!F22</f>
        <v>20</v>
      </c>
      <c r="L13" s="42">
        <f>'p.8'!J22</f>
        <v>45.36</v>
      </c>
      <c r="M13" s="42">
        <f t="shared" si="0"/>
        <v>907.2</v>
      </c>
      <c r="N13" s="42"/>
      <c r="O13" s="44"/>
    </row>
    <row r="14" spans="1:15" ht="25.5">
      <c r="A14" s="83" t="s">
        <v>538</v>
      </c>
      <c r="B14" s="48" t="s">
        <v>539</v>
      </c>
      <c r="C14" s="41">
        <v>5</v>
      </c>
      <c r="D14" s="37">
        <v>52.92</v>
      </c>
      <c r="E14" s="37">
        <f>C14*D14</f>
        <v>264.6</v>
      </c>
      <c r="F14" s="301" t="s">
        <v>667</v>
      </c>
      <c r="G14" s="41" t="s">
        <v>668</v>
      </c>
      <c r="H14" s="45">
        <v>0</v>
      </c>
      <c r="I14" s="46">
        <f>D14*H14</f>
        <v>0</v>
      </c>
      <c r="J14" s="47">
        <f>I14/E14</f>
        <v>0</v>
      </c>
      <c r="K14" s="44">
        <f>'p.8'!F23</f>
        <v>50</v>
      </c>
      <c r="L14" s="42">
        <f>'p.8'!J23</f>
        <v>43.2</v>
      </c>
      <c r="M14" s="42">
        <f t="shared" si="0"/>
        <v>2160</v>
      </c>
      <c r="N14" s="42"/>
      <c r="O14" s="44"/>
    </row>
    <row r="15" spans="1:15" ht="25.5">
      <c r="A15" s="83"/>
      <c r="B15" s="48" t="s">
        <v>540</v>
      </c>
      <c r="C15" s="41"/>
      <c r="D15" s="37"/>
      <c r="E15" s="37"/>
      <c r="F15" s="41"/>
      <c r="G15" s="41"/>
      <c r="H15" s="45"/>
      <c r="I15" s="46"/>
      <c r="J15" s="47"/>
      <c r="K15" s="44">
        <f>'p.8'!F24</f>
        <v>1000</v>
      </c>
      <c r="L15" s="42">
        <f>'p.8'!J24</f>
        <v>2.97</v>
      </c>
      <c r="M15" s="42">
        <f t="shared" si="0"/>
        <v>2970</v>
      </c>
      <c r="N15" s="37"/>
      <c r="O15" s="41"/>
    </row>
    <row r="16" spans="1:15" ht="38.25">
      <c r="A16" s="83"/>
      <c r="B16" s="48" t="s">
        <v>541</v>
      </c>
      <c r="C16" s="41"/>
      <c r="D16" s="37"/>
      <c r="E16" s="37"/>
      <c r="F16" s="41"/>
      <c r="G16" s="41"/>
      <c r="H16" s="45"/>
      <c r="I16" s="46"/>
      <c r="J16" s="47"/>
      <c r="K16" s="44">
        <f>'p.8'!F25</f>
        <v>1000</v>
      </c>
      <c r="L16" s="42">
        <f>'p.8'!J25</f>
        <v>4.1</v>
      </c>
      <c r="M16" s="194">
        <f t="shared" si="0"/>
        <v>4100</v>
      </c>
      <c r="N16" s="37"/>
      <c r="O16" s="41"/>
    </row>
    <row r="17" spans="1:15" ht="25.5">
      <c r="A17" s="83"/>
      <c r="B17" s="48" t="s">
        <v>542</v>
      </c>
      <c r="C17" s="41"/>
      <c r="D17" s="37"/>
      <c r="E17" s="37"/>
      <c r="F17" s="41"/>
      <c r="G17" s="41"/>
      <c r="H17" s="45"/>
      <c r="I17" s="46"/>
      <c r="J17" s="47"/>
      <c r="K17" s="44">
        <f>'p.8'!F26</f>
        <v>500</v>
      </c>
      <c r="L17" s="42">
        <f>'p.8'!J26</f>
        <v>2.97</v>
      </c>
      <c r="M17" s="42">
        <f t="shared" si="0"/>
        <v>1485</v>
      </c>
      <c r="N17" s="37"/>
      <c r="O17" s="41"/>
    </row>
    <row r="18" spans="1:15" ht="25.5">
      <c r="A18" s="83"/>
      <c r="B18" s="48" t="s">
        <v>543</v>
      </c>
      <c r="C18" s="41"/>
      <c r="D18" s="37"/>
      <c r="E18" s="37"/>
      <c r="F18" s="41"/>
      <c r="G18" s="41"/>
      <c r="H18" s="45"/>
      <c r="I18" s="46"/>
      <c r="J18" s="47"/>
      <c r="K18" s="44">
        <f>'p.8'!F27</f>
        <v>500</v>
      </c>
      <c r="L18" s="42">
        <f>'p.8'!J27</f>
        <v>5.18</v>
      </c>
      <c r="M18" s="42">
        <f t="shared" si="0"/>
        <v>2590</v>
      </c>
      <c r="N18" s="37"/>
      <c r="O18" s="41"/>
    </row>
    <row r="19" spans="1:15" ht="12.75">
      <c r="A19" s="83"/>
      <c r="B19" s="48" t="s">
        <v>544</v>
      </c>
      <c r="C19" s="41"/>
      <c r="D19" s="37"/>
      <c r="E19" s="37"/>
      <c r="F19" s="41"/>
      <c r="G19" s="41"/>
      <c r="H19" s="45"/>
      <c r="I19" s="46"/>
      <c r="J19" s="47"/>
      <c r="K19" s="44">
        <f>'p.8'!F28</f>
        <v>3000</v>
      </c>
      <c r="L19" s="42">
        <f>'p.8'!J28</f>
        <v>2.48</v>
      </c>
      <c r="M19" s="42">
        <f t="shared" si="0"/>
        <v>7440</v>
      </c>
      <c r="N19" s="37"/>
      <c r="O19" s="41"/>
    </row>
    <row r="20" spans="1:15" ht="25.5">
      <c r="A20" s="83" t="s">
        <v>545</v>
      </c>
      <c r="B20" s="48" t="s">
        <v>546</v>
      </c>
      <c r="C20" s="41">
        <v>500</v>
      </c>
      <c r="D20" s="37">
        <v>14.04</v>
      </c>
      <c r="E20" s="37">
        <f>C20*D20</f>
        <v>7020</v>
      </c>
      <c r="F20" s="301" t="s">
        <v>667</v>
      </c>
      <c r="G20" s="41" t="s">
        <v>668</v>
      </c>
      <c r="H20" s="45">
        <v>150</v>
      </c>
      <c r="I20" s="46">
        <f>D20*H20</f>
        <v>2106</v>
      </c>
      <c r="J20" s="47">
        <f>I20/E20</f>
        <v>0.3</v>
      </c>
      <c r="K20" s="44">
        <f>'p.8'!F29</f>
        <v>500</v>
      </c>
      <c r="L20" s="42">
        <f>'p.8'!J29</f>
        <v>22.68</v>
      </c>
      <c r="M20" s="42">
        <f t="shared" si="0"/>
        <v>11340</v>
      </c>
      <c r="N20" s="37"/>
      <c r="O20" s="41"/>
    </row>
    <row r="21" spans="1:15" ht="25.5">
      <c r="A21" s="83" t="s">
        <v>547</v>
      </c>
      <c r="B21" s="48" t="s">
        <v>548</v>
      </c>
      <c r="C21" s="41">
        <v>50</v>
      </c>
      <c r="D21" s="37">
        <v>82.08</v>
      </c>
      <c r="E21" s="37">
        <f>C21*D21</f>
        <v>4104</v>
      </c>
      <c r="F21" s="301" t="s">
        <v>667</v>
      </c>
      <c r="G21" s="41" t="s">
        <v>668</v>
      </c>
      <c r="H21" s="45">
        <v>15</v>
      </c>
      <c r="I21" s="46">
        <f>D21*H21</f>
        <v>1231.2</v>
      </c>
      <c r="J21" s="47">
        <f>I21/E21</f>
        <v>0.3</v>
      </c>
      <c r="K21" s="44">
        <f>'p.8'!F30</f>
        <v>50</v>
      </c>
      <c r="L21" s="42">
        <f>'p.8'!J30</f>
        <v>74.52</v>
      </c>
      <c r="M21" s="42">
        <f t="shared" si="0"/>
        <v>3726</v>
      </c>
      <c r="N21" s="37"/>
      <c r="O21" s="41"/>
    </row>
    <row r="22" spans="1:15" ht="25.5">
      <c r="A22" s="83" t="s">
        <v>549</v>
      </c>
      <c r="B22" s="195" t="s">
        <v>256</v>
      </c>
      <c r="C22" s="41">
        <v>250</v>
      </c>
      <c r="D22" s="37">
        <v>58.32</v>
      </c>
      <c r="E22" s="37">
        <f>C22*D22</f>
        <v>14580</v>
      </c>
      <c r="F22" s="301" t="s">
        <v>667</v>
      </c>
      <c r="G22" s="41" t="s">
        <v>668</v>
      </c>
      <c r="H22" s="45">
        <v>13</v>
      </c>
      <c r="I22" s="46">
        <f>D22*H22</f>
        <v>758.16</v>
      </c>
      <c r="J22" s="47">
        <f>I22/E22</f>
        <v>0.052</v>
      </c>
      <c r="K22" s="44">
        <f>'p.8'!F31</f>
        <v>400</v>
      </c>
      <c r="L22" s="42">
        <f>'p.8'!J31</f>
        <v>43.2</v>
      </c>
      <c r="M22" s="42">
        <f t="shared" si="0"/>
        <v>17280</v>
      </c>
      <c r="N22" s="37"/>
      <c r="O22" s="41"/>
    </row>
    <row r="23" spans="1:15" ht="25.5">
      <c r="A23" s="83"/>
      <c r="B23" s="48" t="s">
        <v>550</v>
      </c>
      <c r="C23" s="196"/>
      <c r="D23" s="37"/>
      <c r="E23" s="37"/>
      <c r="F23" s="41"/>
      <c r="G23" s="41"/>
      <c r="H23" s="45"/>
      <c r="I23" s="46"/>
      <c r="J23" s="47"/>
      <c r="K23" s="44">
        <v>200</v>
      </c>
      <c r="L23" s="42">
        <v>286.2</v>
      </c>
      <c r="M23" s="42">
        <f t="shared" si="0"/>
        <v>57240</v>
      </c>
      <c r="N23" s="37"/>
      <c r="O23" s="41"/>
    </row>
    <row r="24" spans="1:15" ht="25.5">
      <c r="A24" s="83" t="s">
        <v>551</v>
      </c>
      <c r="B24" s="48" t="s">
        <v>181</v>
      </c>
      <c r="C24" s="196">
        <v>300</v>
      </c>
      <c r="D24" s="37">
        <v>40.5</v>
      </c>
      <c r="E24" s="37">
        <f>C24*D24</f>
        <v>12150</v>
      </c>
      <c r="F24" s="301" t="s">
        <v>667</v>
      </c>
      <c r="G24" s="41" t="s">
        <v>668</v>
      </c>
      <c r="H24" s="45">
        <v>45</v>
      </c>
      <c r="I24" s="46">
        <f>D24*H24</f>
        <v>1822.5</v>
      </c>
      <c r="J24" s="47">
        <f>I24/E24</f>
        <v>0.15</v>
      </c>
      <c r="K24" s="44"/>
      <c r="L24" s="42"/>
      <c r="M24" s="42"/>
      <c r="N24" s="37"/>
      <c r="O24" s="41"/>
    </row>
    <row r="25" spans="1:15" ht="25.5">
      <c r="A25" s="83" t="s">
        <v>552</v>
      </c>
      <c r="B25" s="48" t="s">
        <v>459</v>
      </c>
      <c r="C25" s="196">
        <v>700</v>
      </c>
      <c r="D25" s="37">
        <v>30.02</v>
      </c>
      <c r="E25" s="37">
        <f>C25*D25</f>
        <v>21014</v>
      </c>
      <c r="F25" s="301" t="s">
        <v>667</v>
      </c>
      <c r="G25" s="41" t="s">
        <v>668</v>
      </c>
      <c r="H25" s="45">
        <v>270</v>
      </c>
      <c r="I25" s="46">
        <f>D25*H25</f>
        <v>8105.4</v>
      </c>
      <c r="J25" s="47">
        <f>I25/E25</f>
        <v>0.3857142857142857</v>
      </c>
      <c r="K25" s="44"/>
      <c r="L25" s="42"/>
      <c r="M25" s="42"/>
      <c r="N25" s="37"/>
      <c r="O25" s="41"/>
    </row>
    <row r="26" spans="1:15" ht="25.5">
      <c r="A26" s="83" t="s">
        <v>553</v>
      </c>
      <c r="B26" s="48" t="s">
        <v>554</v>
      </c>
      <c r="C26" s="196">
        <v>700</v>
      </c>
      <c r="D26" s="37">
        <v>2.58</v>
      </c>
      <c r="E26" s="37">
        <f>C26*D26</f>
        <v>1806</v>
      </c>
      <c r="F26" s="301" t="s">
        <v>667</v>
      </c>
      <c r="G26" s="41" t="s">
        <v>668</v>
      </c>
      <c r="H26" s="45">
        <v>700</v>
      </c>
      <c r="I26" s="46">
        <f>D26*H26</f>
        <v>1806</v>
      </c>
      <c r="J26" s="47">
        <f>I26/E26</f>
        <v>1</v>
      </c>
      <c r="K26" s="44"/>
      <c r="L26" s="42"/>
      <c r="M26" s="42"/>
      <c r="N26" s="37"/>
      <c r="O26" s="41"/>
    </row>
    <row r="27" spans="1:15" ht="25.5">
      <c r="A27" s="83" t="s">
        <v>555</v>
      </c>
      <c r="B27" s="48" t="s">
        <v>546</v>
      </c>
      <c r="C27" s="196">
        <v>100</v>
      </c>
      <c r="D27" s="37">
        <v>25.92</v>
      </c>
      <c r="E27" s="37">
        <f>C27*D27</f>
        <v>2592</v>
      </c>
      <c r="F27" s="301" t="s">
        <v>667</v>
      </c>
      <c r="G27" s="41" t="s">
        <v>668</v>
      </c>
      <c r="H27" s="43">
        <v>20</v>
      </c>
      <c r="I27" s="38">
        <f>D27*H27</f>
        <v>518.4000000000001</v>
      </c>
      <c r="J27" s="39">
        <f>I27/E27</f>
        <v>0.20000000000000004</v>
      </c>
      <c r="K27" s="44"/>
      <c r="L27" s="42"/>
      <c r="M27" s="42"/>
      <c r="N27" s="37"/>
      <c r="O27" s="41"/>
    </row>
    <row r="28" spans="1:15" ht="15">
      <c r="A28" s="49"/>
      <c r="B28" s="50"/>
      <c r="C28" s="51"/>
      <c r="D28" s="52"/>
      <c r="E28" s="53">
        <f>SUM(E3:E27)</f>
        <v>96296.6</v>
      </c>
      <c r="F28" s="52"/>
      <c r="G28" s="52"/>
      <c r="H28" s="28"/>
      <c r="I28" s="197">
        <f>SUM(I3:I27)</f>
        <v>38461.26</v>
      </c>
      <c r="J28" s="54">
        <f>I28/E28</f>
        <v>0.3994041326485047</v>
      </c>
      <c r="K28" s="30"/>
      <c r="L28" s="49"/>
      <c r="M28" s="55">
        <f>SUM(M3:M23)</f>
        <v>257445.2</v>
      </c>
      <c r="N28" s="56"/>
      <c r="O28"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5" r:id="rId1"/>
</worksheet>
</file>

<file path=xl/worksheets/sheet1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25">
      <selection activeCell="G22" sqref="G22"/>
    </sheetView>
  </sheetViews>
  <sheetFormatPr defaultColWidth="9.140625" defaultRowHeight="12.75"/>
  <cols>
    <col min="1" max="1" width="3.57421875" style="1" customWidth="1"/>
    <col min="2" max="2" width="48.8515625" style="1" customWidth="1"/>
    <col min="3" max="3" width="16.7109375" style="1" customWidth="1"/>
    <col min="4" max="4" width="14.00390625" style="1" customWidth="1"/>
    <col min="5" max="5" width="7.28125" style="1" customWidth="1"/>
    <col min="6" max="6" width="19.421875" style="198" customWidth="1"/>
    <col min="7" max="8" width="15.7109375" style="1" customWidth="1"/>
    <col min="9" max="9" width="6.00390625" style="1" customWidth="1"/>
    <col min="10" max="10" width="12.57421875" style="1" customWidth="1"/>
    <col min="11" max="11" width="15.7109375" style="1" customWidth="1"/>
    <col min="12" max="16384" width="9.140625" style="1" customWidth="1"/>
  </cols>
  <sheetData>
    <row r="1" ht="12.75">
      <c r="K1" s="2" t="s">
        <v>556</v>
      </c>
    </row>
    <row r="2" spans="5:11" ht="12.75">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557</v>
      </c>
      <c r="B8" s="304"/>
      <c r="C8" s="304"/>
      <c r="D8" s="304"/>
      <c r="E8" s="304"/>
      <c r="F8" s="304"/>
      <c r="G8" s="304"/>
      <c r="H8" s="304"/>
      <c r="I8" s="304"/>
      <c r="J8" s="304"/>
      <c r="K8" s="304"/>
    </row>
    <row r="10" spans="1:11" ht="48" customHeight="1">
      <c r="A10" s="6" t="s">
        <v>6</v>
      </c>
      <c r="B10" s="7" t="s">
        <v>7</v>
      </c>
      <c r="C10" s="7" t="s">
        <v>8</v>
      </c>
      <c r="D10" s="7" t="s">
        <v>9</v>
      </c>
      <c r="E10" s="7" t="s">
        <v>10</v>
      </c>
      <c r="F10" s="199" t="s">
        <v>11</v>
      </c>
      <c r="G10" s="7" t="s">
        <v>12</v>
      </c>
      <c r="H10" s="7" t="s">
        <v>13</v>
      </c>
      <c r="I10" s="7" t="s">
        <v>14</v>
      </c>
      <c r="J10" s="7" t="s">
        <v>15</v>
      </c>
      <c r="K10" s="7" t="s">
        <v>16</v>
      </c>
    </row>
    <row r="11" spans="1:11" s="11" customFormat="1" ht="12.75">
      <c r="A11" s="9">
        <v>1</v>
      </c>
      <c r="B11" s="9">
        <v>2</v>
      </c>
      <c r="C11" s="10">
        <v>3</v>
      </c>
      <c r="D11" s="9">
        <v>4</v>
      </c>
      <c r="E11" s="9">
        <v>5</v>
      </c>
      <c r="F11" s="200">
        <v>6</v>
      </c>
      <c r="G11" s="9">
        <v>7</v>
      </c>
      <c r="H11" s="9">
        <v>8</v>
      </c>
      <c r="I11" s="9">
        <v>9</v>
      </c>
      <c r="J11" s="57">
        <v>10</v>
      </c>
      <c r="K11" s="57">
        <v>11</v>
      </c>
    </row>
    <row r="12" spans="1:11" ht="102">
      <c r="A12" s="201">
        <v>1</v>
      </c>
      <c r="B12" s="202" t="s">
        <v>558</v>
      </c>
      <c r="C12" s="203"/>
      <c r="D12" s="203">
        <v>1</v>
      </c>
      <c r="E12" s="203" t="s">
        <v>215</v>
      </c>
      <c r="F12" s="204">
        <v>500</v>
      </c>
      <c r="G12" s="205"/>
      <c r="H12" s="205"/>
      <c r="I12" s="206"/>
      <c r="J12" s="15">
        <v>28.08</v>
      </c>
      <c r="K12" s="15">
        <f aca="true" t="shared" si="0" ref="K12:K28">F12*J12</f>
        <v>14040</v>
      </c>
    </row>
    <row r="13" spans="1:11" ht="114.75">
      <c r="A13" s="201">
        <v>2</v>
      </c>
      <c r="B13" s="202" t="s">
        <v>559</v>
      </c>
      <c r="C13" s="203"/>
      <c r="D13" s="203">
        <v>1</v>
      </c>
      <c r="E13" s="203" t="s">
        <v>215</v>
      </c>
      <c r="F13" s="204">
        <v>100</v>
      </c>
      <c r="G13" s="205"/>
      <c r="H13" s="205"/>
      <c r="I13" s="206"/>
      <c r="J13" s="15">
        <v>29.16</v>
      </c>
      <c r="K13" s="15">
        <f t="shared" si="0"/>
        <v>2916</v>
      </c>
    </row>
    <row r="14" spans="1:11" ht="140.25">
      <c r="A14" s="201">
        <v>3</v>
      </c>
      <c r="B14" s="207" t="s">
        <v>560</v>
      </c>
      <c r="C14" s="203"/>
      <c r="D14" s="203">
        <v>1</v>
      </c>
      <c r="E14" s="203" t="s">
        <v>215</v>
      </c>
      <c r="F14" s="204">
        <v>100</v>
      </c>
      <c r="G14" s="205"/>
      <c r="H14" s="205"/>
      <c r="I14" s="206"/>
      <c r="J14" s="15">
        <v>43.2</v>
      </c>
      <c r="K14" s="15">
        <f t="shared" si="0"/>
        <v>4320</v>
      </c>
    </row>
    <row r="15" spans="1:11" ht="102">
      <c r="A15" s="201">
        <v>4</v>
      </c>
      <c r="B15" s="207" t="s">
        <v>561</v>
      </c>
      <c r="C15" s="203"/>
      <c r="D15" s="203">
        <v>1</v>
      </c>
      <c r="E15" s="203" t="s">
        <v>215</v>
      </c>
      <c r="F15" s="204">
        <v>50</v>
      </c>
      <c r="G15" s="205"/>
      <c r="H15" s="205"/>
      <c r="I15" s="206"/>
      <c r="J15" s="15">
        <v>102.6</v>
      </c>
      <c r="K15" s="15">
        <f t="shared" si="0"/>
        <v>5130</v>
      </c>
    </row>
    <row r="16" spans="1:11" ht="127.5">
      <c r="A16" s="201">
        <v>5</v>
      </c>
      <c r="B16" s="207" t="s">
        <v>562</v>
      </c>
      <c r="C16" s="203"/>
      <c r="D16" s="203">
        <v>1</v>
      </c>
      <c r="E16" s="203" t="s">
        <v>215</v>
      </c>
      <c r="F16" s="204">
        <v>50</v>
      </c>
      <c r="G16" s="205"/>
      <c r="H16" s="205"/>
      <c r="I16" s="206"/>
      <c r="J16" s="15">
        <v>108</v>
      </c>
      <c r="K16" s="15">
        <f t="shared" si="0"/>
        <v>5400</v>
      </c>
    </row>
    <row r="17" spans="1:11" ht="76.5">
      <c r="A17" s="201">
        <v>6</v>
      </c>
      <c r="B17" s="207" t="s">
        <v>563</v>
      </c>
      <c r="C17" s="203"/>
      <c r="D17" s="203">
        <v>1</v>
      </c>
      <c r="E17" s="203" t="s">
        <v>215</v>
      </c>
      <c r="F17" s="204">
        <v>50</v>
      </c>
      <c r="G17" s="205"/>
      <c r="H17" s="205"/>
      <c r="I17" s="206"/>
      <c r="J17" s="15">
        <v>52.92</v>
      </c>
      <c r="K17" s="15">
        <f t="shared" si="0"/>
        <v>2646</v>
      </c>
    </row>
    <row r="18" spans="1:11" ht="89.25">
      <c r="A18" s="201">
        <v>7</v>
      </c>
      <c r="B18" s="202" t="s">
        <v>564</v>
      </c>
      <c r="C18" s="203"/>
      <c r="D18" s="203">
        <v>1</v>
      </c>
      <c r="E18" s="203" t="s">
        <v>215</v>
      </c>
      <c r="F18" s="204">
        <v>100</v>
      </c>
      <c r="G18" s="205"/>
      <c r="H18" s="205"/>
      <c r="I18" s="206"/>
      <c r="J18" s="15">
        <v>102.6</v>
      </c>
      <c r="K18" s="15">
        <f t="shared" si="0"/>
        <v>10260</v>
      </c>
    </row>
    <row r="19" spans="1:11" ht="38.25">
      <c r="A19" s="201">
        <v>8</v>
      </c>
      <c r="B19" s="202" t="s">
        <v>565</v>
      </c>
      <c r="C19" s="203"/>
      <c r="D19" s="203">
        <v>1</v>
      </c>
      <c r="E19" s="203" t="s">
        <v>215</v>
      </c>
      <c r="F19" s="204">
        <v>20</v>
      </c>
      <c r="G19" s="205"/>
      <c r="H19" s="205"/>
      <c r="I19" s="206"/>
      <c r="J19" s="15">
        <v>48.6</v>
      </c>
      <c r="K19" s="15">
        <f t="shared" si="0"/>
        <v>972</v>
      </c>
    </row>
    <row r="20" spans="1:11" ht="140.25">
      <c r="A20" s="201">
        <v>9</v>
      </c>
      <c r="B20" s="207" t="s">
        <v>566</v>
      </c>
      <c r="C20" s="203"/>
      <c r="D20" s="203">
        <v>1</v>
      </c>
      <c r="E20" s="203" t="s">
        <v>215</v>
      </c>
      <c r="F20" s="204">
        <v>500</v>
      </c>
      <c r="G20" s="205"/>
      <c r="H20" s="205"/>
      <c r="I20" s="206"/>
      <c r="J20" s="15">
        <v>2.81</v>
      </c>
      <c r="K20" s="15">
        <f t="shared" si="0"/>
        <v>1405</v>
      </c>
    </row>
    <row r="21" spans="1:11" ht="140.25">
      <c r="A21" s="201">
        <v>10</v>
      </c>
      <c r="B21" s="202" t="s">
        <v>567</v>
      </c>
      <c r="C21" s="203"/>
      <c r="D21" s="203">
        <v>1</v>
      </c>
      <c r="E21" s="203" t="s">
        <v>215</v>
      </c>
      <c r="F21" s="204">
        <v>500</v>
      </c>
      <c r="G21" s="205"/>
      <c r="H21" s="205"/>
      <c r="I21" s="206"/>
      <c r="J21" s="15">
        <v>3.89</v>
      </c>
      <c r="K21" s="15">
        <f t="shared" si="0"/>
        <v>1945</v>
      </c>
    </row>
    <row r="22" spans="1:11" ht="102">
      <c r="A22" s="201">
        <v>11</v>
      </c>
      <c r="B22" s="202" t="s">
        <v>568</v>
      </c>
      <c r="C22" s="203"/>
      <c r="D22" s="203">
        <v>1</v>
      </c>
      <c r="E22" s="203" t="s">
        <v>215</v>
      </c>
      <c r="F22" s="204">
        <v>500</v>
      </c>
      <c r="G22" s="205"/>
      <c r="H22" s="205"/>
      <c r="I22" s="206"/>
      <c r="J22" s="15">
        <v>2.16</v>
      </c>
      <c r="K22" s="15">
        <f t="shared" si="0"/>
        <v>1080</v>
      </c>
    </row>
    <row r="23" spans="1:11" ht="153">
      <c r="A23" s="201">
        <v>12</v>
      </c>
      <c r="B23" s="202" t="s">
        <v>569</v>
      </c>
      <c r="C23" s="203"/>
      <c r="D23" s="203">
        <v>1</v>
      </c>
      <c r="E23" s="203" t="s">
        <v>570</v>
      </c>
      <c r="F23" s="204">
        <v>500</v>
      </c>
      <c r="G23" s="205"/>
      <c r="H23" s="205"/>
      <c r="I23" s="206"/>
      <c r="J23" s="15">
        <v>5.18</v>
      </c>
      <c r="K23" s="15">
        <f t="shared" si="0"/>
        <v>2590</v>
      </c>
    </row>
    <row r="24" spans="1:11" ht="76.5">
      <c r="A24" s="201">
        <v>13</v>
      </c>
      <c r="B24" s="202" t="s">
        <v>571</v>
      </c>
      <c r="C24" s="203"/>
      <c r="D24" s="203">
        <v>1</v>
      </c>
      <c r="E24" s="203" t="s">
        <v>215</v>
      </c>
      <c r="F24" s="204">
        <v>500</v>
      </c>
      <c r="G24" s="205"/>
      <c r="H24" s="205"/>
      <c r="I24" s="206"/>
      <c r="J24" s="15">
        <v>3.46</v>
      </c>
      <c r="K24" s="15">
        <f t="shared" si="0"/>
        <v>1730</v>
      </c>
    </row>
    <row r="25" spans="1:11" ht="76.5">
      <c r="A25" s="201">
        <v>14</v>
      </c>
      <c r="B25" s="202" t="s">
        <v>572</v>
      </c>
      <c r="C25" s="203"/>
      <c r="D25" s="203">
        <v>1</v>
      </c>
      <c r="E25" s="203" t="s">
        <v>215</v>
      </c>
      <c r="F25" s="204">
        <v>500</v>
      </c>
      <c r="G25" s="205"/>
      <c r="H25" s="205"/>
      <c r="I25" s="206"/>
      <c r="J25" s="15">
        <v>2.48</v>
      </c>
      <c r="K25" s="15">
        <f t="shared" si="0"/>
        <v>1240</v>
      </c>
    </row>
    <row r="26" spans="1:11" ht="76.5">
      <c r="A26" s="201">
        <v>15</v>
      </c>
      <c r="B26" s="207" t="s">
        <v>573</v>
      </c>
      <c r="C26" s="203"/>
      <c r="D26" s="203">
        <v>1</v>
      </c>
      <c r="E26" s="203" t="s">
        <v>215</v>
      </c>
      <c r="F26" s="204">
        <v>1000</v>
      </c>
      <c r="G26" s="205"/>
      <c r="H26" s="205"/>
      <c r="I26" s="206"/>
      <c r="J26" s="15">
        <v>2.59</v>
      </c>
      <c r="K26" s="15">
        <f t="shared" si="0"/>
        <v>2590</v>
      </c>
    </row>
    <row r="27" spans="1:11" ht="60">
      <c r="A27" s="208">
        <v>16</v>
      </c>
      <c r="B27" s="209" t="s">
        <v>574</v>
      </c>
      <c r="C27" s="210"/>
      <c r="D27" s="210">
        <v>1</v>
      </c>
      <c r="E27" s="210" t="s">
        <v>215</v>
      </c>
      <c r="F27" s="211">
        <v>1000</v>
      </c>
      <c r="G27" s="212"/>
      <c r="H27" s="212"/>
      <c r="I27" s="213"/>
      <c r="J27" s="15">
        <v>2.38</v>
      </c>
      <c r="K27" s="15">
        <f t="shared" si="0"/>
        <v>2380</v>
      </c>
    </row>
    <row r="28" spans="1:11" ht="36">
      <c r="A28" s="208">
        <v>17</v>
      </c>
      <c r="B28" s="214" t="s">
        <v>575</v>
      </c>
      <c r="C28" s="210"/>
      <c r="D28" s="210">
        <v>1</v>
      </c>
      <c r="E28" s="210" t="s">
        <v>215</v>
      </c>
      <c r="F28" s="211">
        <v>100</v>
      </c>
      <c r="G28" s="212"/>
      <c r="H28" s="212"/>
      <c r="I28" s="213"/>
      <c r="J28" s="15">
        <v>3.02</v>
      </c>
      <c r="K28" s="15">
        <f t="shared" si="0"/>
        <v>302</v>
      </c>
    </row>
    <row r="29" spans="1:11" ht="12.75">
      <c r="A29" s="309" t="s">
        <v>32</v>
      </c>
      <c r="B29" s="309"/>
      <c r="C29" s="215"/>
      <c r="D29" s="215"/>
      <c r="E29" s="216"/>
      <c r="F29" s="217"/>
      <c r="G29" s="218"/>
      <c r="H29" s="216"/>
      <c r="I29" s="219"/>
      <c r="J29" s="15"/>
      <c r="K29" s="220">
        <f>SUM(K12:K28)</f>
        <v>60946</v>
      </c>
    </row>
  </sheetData>
  <sheetProtection selectLockedCells="1" selectUnlockedCells="1"/>
  <mergeCells count="6">
    <mergeCell ref="E2:K2"/>
    <mergeCell ref="E3:K3"/>
    <mergeCell ref="A4:B4"/>
    <mergeCell ref="A7:K7"/>
    <mergeCell ref="A8:K8"/>
    <mergeCell ref="A29:B29"/>
  </mergeCells>
  <printOptions/>
  <pageMargins left="0.7" right="0.7" top="0.75" bottom="0.75" header="0.5118055555555555" footer="0.5118055555555555"/>
  <pageSetup fitToHeight="0" fitToWidth="1" horizontalDpi="300" verticalDpi="3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G22" sqref="G22"/>
    </sheetView>
  </sheetViews>
  <sheetFormatPr defaultColWidth="9.140625" defaultRowHeight="12.75"/>
  <cols>
    <col min="1" max="1" width="6.28125" style="26" customWidth="1"/>
    <col min="2" max="2" width="23.28125" style="26" customWidth="1"/>
    <col min="3" max="3" width="9.140625" style="26" customWidth="1"/>
    <col min="4" max="4" width="11.8515625" style="26" customWidth="1"/>
    <col min="5" max="5" width="12.7109375" style="26" customWidth="1"/>
    <col min="6" max="6" width="12.00390625" style="26" customWidth="1"/>
    <col min="7" max="7" width="9.140625" style="26" customWidth="1"/>
    <col min="8" max="8" width="13.57421875" style="26" customWidth="1"/>
    <col min="9" max="9" width="12.7109375" style="26" customWidth="1"/>
    <col min="10" max="11" width="9.140625" style="26" customWidth="1"/>
    <col min="12" max="12" width="11.140625" style="26" customWidth="1"/>
    <col min="13" max="13" width="14.00390625" style="26" customWidth="1"/>
    <col min="14" max="16384" width="9.140625" style="26" customWidth="1"/>
  </cols>
  <sheetData>
    <row r="1" spans="1:13" ht="33" customHeight="1">
      <c r="A1" s="27"/>
      <c r="B1" s="305" t="s">
        <v>576</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6" ht="15">
      <c r="A3" s="35" t="s">
        <v>577</v>
      </c>
      <c r="B3" s="36" t="s">
        <v>578</v>
      </c>
      <c r="C3" s="31">
        <v>150</v>
      </c>
      <c r="D3" s="31">
        <v>32.4</v>
      </c>
      <c r="E3" s="31">
        <v>4860</v>
      </c>
      <c r="F3" s="31" t="s">
        <v>669</v>
      </c>
      <c r="G3" s="31" t="s">
        <v>670</v>
      </c>
      <c r="H3" s="32">
        <v>10</v>
      </c>
      <c r="I3" s="221">
        <v>324</v>
      </c>
      <c r="J3" s="222">
        <v>0.15</v>
      </c>
      <c r="K3" s="27"/>
      <c r="L3" s="27"/>
      <c r="M3" s="27"/>
      <c r="N3" s="27"/>
      <c r="O3" s="27"/>
      <c r="P3" s="34"/>
    </row>
    <row r="4" spans="1:15" ht="25.5">
      <c r="A4" s="81"/>
      <c r="B4" s="40" t="s">
        <v>579</v>
      </c>
      <c r="C4" s="41"/>
      <c r="D4" s="42"/>
      <c r="E4" s="37"/>
      <c r="F4" s="82"/>
      <c r="G4" s="41"/>
      <c r="H4" s="43"/>
      <c r="I4" s="38"/>
      <c r="J4" s="39"/>
      <c r="K4" s="44">
        <f>'p.9'!F12</f>
        <v>500</v>
      </c>
      <c r="L4" s="42">
        <f>'p.9'!J12</f>
        <v>28.08</v>
      </c>
      <c r="M4" s="42">
        <f aca="true" t="shared" si="0" ref="M4:M20">K4*L4</f>
        <v>14040</v>
      </c>
      <c r="N4" s="42"/>
      <c r="O4" s="44"/>
    </row>
    <row r="5" spans="1:15" ht="25.5">
      <c r="A5" s="83"/>
      <c r="B5" s="48" t="s">
        <v>580</v>
      </c>
      <c r="C5" s="41"/>
      <c r="D5" s="37"/>
      <c r="E5" s="37"/>
      <c r="F5" s="41"/>
      <c r="G5" s="41"/>
      <c r="H5" s="43"/>
      <c r="I5" s="38"/>
      <c r="J5" s="39"/>
      <c r="K5" s="44">
        <f>'p.9'!F13</f>
        <v>100</v>
      </c>
      <c r="L5" s="42">
        <f>'p.9'!J13</f>
        <v>29.16</v>
      </c>
      <c r="M5" s="42">
        <f t="shared" si="0"/>
        <v>2916</v>
      </c>
      <c r="N5" s="42"/>
      <c r="O5" s="44"/>
    </row>
    <row r="6" spans="1:15" ht="15">
      <c r="A6" s="83"/>
      <c r="B6" s="48" t="s">
        <v>581</v>
      </c>
      <c r="C6" s="41"/>
      <c r="D6" s="37"/>
      <c r="E6" s="37"/>
      <c r="F6" s="41"/>
      <c r="G6" s="41"/>
      <c r="H6" s="43"/>
      <c r="I6" s="38"/>
      <c r="J6" s="39"/>
      <c r="K6" s="44">
        <f>'p.9'!F14</f>
        <v>100</v>
      </c>
      <c r="L6" s="42">
        <f>'p.9'!J14</f>
        <v>43.2</v>
      </c>
      <c r="M6" s="42">
        <f t="shared" si="0"/>
        <v>4320</v>
      </c>
      <c r="N6" s="42"/>
      <c r="O6" s="44"/>
    </row>
    <row r="7" spans="1:15" ht="15">
      <c r="A7" s="83"/>
      <c r="B7" s="48" t="s">
        <v>582</v>
      </c>
      <c r="C7" s="41"/>
      <c r="D7" s="37"/>
      <c r="E7" s="37"/>
      <c r="F7" s="41"/>
      <c r="G7" s="41"/>
      <c r="H7" s="43"/>
      <c r="I7" s="38"/>
      <c r="J7" s="39"/>
      <c r="K7" s="44">
        <f>'p.9'!F15</f>
        <v>50</v>
      </c>
      <c r="L7" s="42">
        <f>'p.9'!J15</f>
        <v>102.6</v>
      </c>
      <c r="M7" s="42">
        <f t="shared" si="0"/>
        <v>5130</v>
      </c>
      <c r="N7" s="42"/>
      <c r="O7" s="44"/>
    </row>
    <row r="8" spans="1:15" ht="15">
      <c r="A8" s="83"/>
      <c r="B8" s="48" t="s">
        <v>582</v>
      </c>
      <c r="C8" s="41"/>
      <c r="D8" s="37"/>
      <c r="E8" s="37"/>
      <c r="F8" s="41"/>
      <c r="G8" s="41"/>
      <c r="H8" s="43"/>
      <c r="I8" s="38"/>
      <c r="J8" s="39"/>
      <c r="K8" s="44">
        <f>'p.9'!F16</f>
        <v>50</v>
      </c>
      <c r="L8" s="42">
        <f>'p.9'!J16</f>
        <v>108</v>
      </c>
      <c r="M8" s="42">
        <f t="shared" si="0"/>
        <v>5400</v>
      </c>
      <c r="N8" s="42"/>
      <c r="O8" s="44"/>
    </row>
    <row r="9" spans="1:15" ht="25.5">
      <c r="A9" s="83"/>
      <c r="B9" s="48" t="s">
        <v>580</v>
      </c>
      <c r="C9" s="41"/>
      <c r="D9" s="37"/>
      <c r="E9" s="37"/>
      <c r="F9" s="41"/>
      <c r="G9" s="41"/>
      <c r="H9" s="43"/>
      <c r="I9" s="38"/>
      <c r="J9" s="39"/>
      <c r="K9" s="44">
        <f>'p.9'!F17</f>
        <v>50</v>
      </c>
      <c r="L9" s="42">
        <f>'p.9'!J17</f>
        <v>52.92</v>
      </c>
      <c r="M9" s="42">
        <f t="shared" si="0"/>
        <v>2646</v>
      </c>
      <c r="N9" s="42"/>
      <c r="O9" s="44"/>
    </row>
    <row r="10" spans="1:15" ht="25.5">
      <c r="A10" s="83"/>
      <c r="B10" s="48" t="s">
        <v>583</v>
      </c>
      <c r="C10" s="41"/>
      <c r="D10" s="37"/>
      <c r="E10" s="37"/>
      <c r="F10" s="41"/>
      <c r="G10" s="41"/>
      <c r="H10" s="45"/>
      <c r="I10" s="46"/>
      <c r="J10" s="47"/>
      <c r="K10" s="44">
        <f>'p.9'!F18</f>
        <v>100</v>
      </c>
      <c r="L10" s="42">
        <f>'p.9'!J18</f>
        <v>102.6</v>
      </c>
      <c r="M10" s="42">
        <f t="shared" si="0"/>
        <v>10260</v>
      </c>
      <c r="N10" s="42"/>
      <c r="O10" s="44"/>
    </row>
    <row r="11" spans="1:15" ht="12.75">
      <c r="A11" s="83"/>
      <c r="B11" s="48" t="s">
        <v>584</v>
      </c>
      <c r="C11" s="41"/>
      <c r="D11" s="37"/>
      <c r="E11" s="37"/>
      <c r="F11" s="41"/>
      <c r="G11" s="41"/>
      <c r="H11" s="45"/>
      <c r="I11" s="46"/>
      <c r="J11" s="47"/>
      <c r="K11" s="44">
        <f>'p.9'!F19</f>
        <v>20</v>
      </c>
      <c r="L11" s="42">
        <f>'p.9'!J19</f>
        <v>48.6</v>
      </c>
      <c r="M11" s="42">
        <f t="shared" si="0"/>
        <v>972</v>
      </c>
      <c r="N11" s="42"/>
      <c r="O11" s="44"/>
    </row>
    <row r="12" spans="1:15" ht="25.5">
      <c r="A12" s="83"/>
      <c r="B12" s="48" t="s">
        <v>585</v>
      </c>
      <c r="C12" s="41"/>
      <c r="D12" s="37"/>
      <c r="E12" s="37"/>
      <c r="F12" s="41"/>
      <c r="G12" s="41"/>
      <c r="H12" s="45"/>
      <c r="I12" s="46"/>
      <c r="J12" s="47"/>
      <c r="K12" s="44">
        <f>'p.9'!F20</f>
        <v>500</v>
      </c>
      <c r="L12" s="42">
        <f>'p.9'!J20</f>
        <v>2.81</v>
      </c>
      <c r="M12" s="42">
        <f t="shared" si="0"/>
        <v>1405</v>
      </c>
      <c r="N12" s="42"/>
      <c r="O12" s="44"/>
    </row>
    <row r="13" spans="1:15" ht="25.5">
      <c r="A13" s="83" t="s">
        <v>586</v>
      </c>
      <c r="B13" s="48" t="s">
        <v>587</v>
      </c>
      <c r="C13" s="41">
        <v>1000</v>
      </c>
      <c r="D13" s="37">
        <v>2.59</v>
      </c>
      <c r="E13" s="37">
        <f>C13*D13</f>
        <v>2590</v>
      </c>
      <c r="F13" s="31" t="s">
        <v>669</v>
      </c>
      <c r="G13" s="31" t="s">
        <v>670</v>
      </c>
      <c r="H13" s="45">
        <v>1000</v>
      </c>
      <c r="I13" s="46">
        <f>D13*H13</f>
        <v>2590</v>
      </c>
      <c r="J13" s="47">
        <f>I13/E13</f>
        <v>1</v>
      </c>
      <c r="K13" s="44">
        <f>'p.9'!F21</f>
        <v>500</v>
      </c>
      <c r="L13" s="42">
        <f>'p.9'!J21</f>
        <v>3.89</v>
      </c>
      <c r="M13" s="42">
        <f t="shared" si="0"/>
        <v>1945</v>
      </c>
      <c r="N13" s="42"/>
      <c r="O13" s="44"/>
    </row>
    <row r="14" spans="1:15" ht="12.75">
      <c r="A14" s="83" t="s">
        <v>588</v>
      </c>
      <c r="B14" s="48" t="s">
        <v>589</v>
      </c>
      <c r="C14" s="41">
        <v>400</v>
      </c>
      <c r="D14" s="37">
        <v>1.62</v>
      </c>
      <c r="E14" s="37">
        <f>C14*D14</f>
        <v>648</v>
      </c>
      <c r="F14" s="31" t="s">
        <v>669</v>
      </c>
      <c r="G14" s="31" t="s">
        <v>670</v>
      </c>
      <c r="H14" s="45">
        <v>200</v>
      </c>
      <c r="I14" s="46">
        <f>D14*H14</f>
        <v>324</v>
      </c>
      <c r="J14" s="47">
        <f>I14/E14</f>
        <v>0.5</v>
      </c>
      <c r="K14" s="44">
        <f>'p.9'!F22</f>
        <v>500</v>
      </c>
      <c r="L14" s="42">
        <f>'p.9'!J22</f>
        <v>2.16</v>
      </c>
      <c r="M14" s="42">
        <f t="shared" si="0"/>
        <v>1080</v>
      </c>
      <c r="N14" s="42"/>
      <c r="O14" s="44"/>
    </row>
    <row r="15" spans="1:15" ht="25.5">
      <c r="A15" s="83"/>
      <c r="B15" s="48" t="s">
        <v>590</v>
      </c>
      <c r="C15" s="41"/>
      <c r="D15" s="37"/>
      <c r="E15" s="37"/>
      <c r="F15" s="41"/>
      <c r="G15" s="41"/>
      <c r="H15" s="45"/>
      <c r="I15" s="46"/>
      <c r="J15" s="47"/>
      <c r="K15" s="44">
        <f>'p.9'!F23</f>
        <v>500</v>
      </c>
      <c r="L15" s="42">
        <f>'p.9'!J23</f>
        <v>5.18</v>
      </c>
      <c r="M15" s="42">
        <f t="shared" si="0"/>
        <v>2590</v>
      </c>
      <c r="N15" s="42"/>
      <c r="O15" s="44"/>
    </row>
    <row r="16" spans="1:15" ht="12.75">
      <c r="A16" s="83"/>
      <c r="B16" s="48" t="s">
        <v>591</v>
      </c>
      <c r="C16" s="41"/>
      <c r="D16" s="37"/>
      <c r="E16" s="37"/>
      <c r="F16" s="41"/>
      <c r="G16" s="41"/>
      <c r="H16" s="45"/>
      <c r="I16" s="46"/>
      <c r="J16" s="47"/>
      <c r="K16" s="44">
        <f>'p.9'!F24</f>
        <v>500</v>
      </c>
      <c r="L16" s="42">
        <f>'p.9'!J24</f>
        <v>3.46</v>
      </c>
      <c r="M16" s="42">
        <f t="shared" si="0"/>
        <v>1730</v>
      </c>
      <c r="N16" s="42"/>
      <c r="O16" s="44"/>
    </row>
    <row r="17" spans="1:15" ht="25.5">
      <c r="A17" s="83"/>
      <c r="B17" s="48" t="s">
        <v>592</v>
      </c>
      <c r="C17" s="41"/>
      <c r="D17" s="37"/>
      <c r="E17" s="37"/>
      <c r="F17" s="41"/>
      <c r="G17" s="41"/>
      <c r="H17" s="45"/>
      <c r="I17" s="46"/>
      <c r="J17" s="47"/>
      <c r="K17" s="44">
        <f>'p.9'!F25</f>
        <v>500</v>
      </c>
      <c r="L17" s="42">
        <f>'p.9'!J25</f>
        <v>2.48</v>
      </c>
      <c r="M17" s="42">
        <f t="shared" si="0"/>
        <v>1240</v>
      </c>
      <c r="N17" s="42"/>
      <c r="O17" s="44"/>
    </row>
    <row r="18" spans="1:15" ht="25.5">
      <c r="A18" s="83"/>
      <c r="B18" s="48" t="s">
        <v>593</v>
      </c>
      <c r="C18" s="41"/>
      <c r="D18" s="37"/>
      <c r="E18" s="37"/>
      <c r="F18" s="41"/>
      <c r="G18" s="41"/>
      <c r="H18" s="45"/>
      <c r="I18" s="46"/>
      <c r="J18" s="47"/>
      <c r="K18" s="44">
        <v>1000</v>
      </c>
      <c r="L18" s="42">
        <f>'p.9'!J26</f>
        <v>2.59</v>
      </c>
      <c r="M18" s="42">
        <f t="shared" si="0"/>
        <v>2590</v>
      </c>
      <c r="N18" s="37"/>
      <c r="O18" s="41"/>
    </row>
    <row r="19" spans="1:15" ht="12.75">
      <c r="A19" s="83"/>
      <c r="B19" s="48" t="s">
        <v>594</v>
      </c>
      <c r="C19" s="41"/>
      <c r="D19" s="37"/>
      <c r="E19" s="37"/>
      <c r="F19" s="41"/>
      <c r="G19" s="41"/>
      <c r="H19" s="45"/>
      <c r="I19" s="46"/>
      <c r="J19" s="47"/>
      <c r="K19" s="44">
        <f>'p.9'!F27</f>
        <v>1000</v>
      </c>
      <c r="L19" s="42">
        <f>'p.9'!J27</f>
        <v>2.38</v>
      </c>
      <c r="M19" s="42">
        <f t="shared" si="0"/>
        <v>2380</v>
      </c>
      <c r="N19" s="37"/>
      <c r="O19" s="41"/>
    </row>
    <row r="20" spans="1:15" ht="12.75">
      <c r="A20" s="83"/>
      <c r="B20" s="48" t="s">
        <v>595</v>
      </c>
      <c r="C20" s="41"/>
      <c r="D20" s="37"/>
      <c r="E20" s="37"/>
      <c r="F20" s="41"/>
      <c r="G20" s="41"/>
      <c r="H20" s="45"/>
      <c r="I20" s="46"/>
      <c r="J20" s="47"/>
      <c r="K20" s="44">
        <f>'p.9'!F28</f>
        <v>100</v>
      </c>
      <c r="L20" s="42">
        <f>'p.9'!J28</f>
        <v>3.02</v>
      </c>
      <c r="M20" s="42">
        <f t="shared" si="0"/>
        <v>302</v>
      </c>
      <c r="N20" s="37"/>
      <c r="O20" s="41"/>
    </row>
    <row r="21" spans="1:15" ht="15">
      <c r="A21" s="49"/>
      <c r="B21" s="50"/>
      <c r="C21" s="156"/>
      <c r="D21" s="52"/>
      <c r="E21" s="157">
        <f>SUM(E3:E20)</f>
        <v>8098</v>
      </c>
      <c r="F21" s="52"/>
      <c r="G21" s="52"/>
      <c r="H21" s="158"/>
      <c r="I21" s="159">
        <v>3238</v>
      </c>
      <c r="J21" s="159"/>
      <c r="K21" s="160"/>
      <c r="L21" s="49"/>
      <c r="M21" s="55">
        <f>SUM(M4:M20)</f>
        <v>60946</v>
      </c>
      <c r="N21" s="56">
        <f>SUM(N4:N20)</f>
        <v>0</v>
      </c>
      <c r="O21"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7" r:id="rId1"/>
</worksheet>
</file>

<file path=xl/worksheets/sheet19.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G22" sqref="G22"/>
    </sheetView>
  </sheetViews>
  <sheetFormatPr defaultColWidth="9.140625" defaultRowHeight="12.75"/>
  <cols>
    <col min="1" max="1" width="3.8515625" style="1" customWidth="1"/>
    <col min="2" max="2" width="48.8515625" style="1" customWidth="1"/>
    <col min="3" max="3" width="15.57421875" style="1" customWidth="1"/>
    <col min="4" max="4" width="12.8515625" style="1" customWidth="1"/>
    <col min="5" max="5" width="5.57421875" style="1" customWidth="1"/>
    <col min="6" max="6" width="6.28125" style="1" customWidth="1"/>
    <col min="7" max="8" width="14.00390625" style="1" customWidth="1"/>
    <col min="9" max="9" width="5.8515625" style="1" customWidth="1"/>
    <col min="10" max="10" width="14.8515625" style="1" customWidth="1"/>
    <col min="11" max="11" width="15.7109375" style="1" customWidth="1"/>
    <col min="12" max="16384" width="9.140625" style="1" customWidth="1"/>
  </cols>
  <sheetData>
    <row r="1" ht="12.75">
      <c r="K1" s="2" t="s">
        <v>596</v>
      </c>
    </row>
    <row r="2" spans="5:11" ht="12.75">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597</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57">
        <v>1</v>
      </c>
      <c r="B11" s="57">
        <v>2</v>
      </c>
      <c r="C11" s="58">
        <v>3</v>
      </c>
      <c r="D11" s="57">
        <v>4</v>
      </c>
      <c r="E11" s="57">
        <v>5</v>
      </c>
      <c r="F11" s="57">
        <v>6</v>
      </c>
      <c r="G11" s="57">
        <v>7</v>
      </c>
      <c r="H11" s="57">
        <v>8</v>
      </c>
      <c r="I11" s="57">
        <v>9</v>
      </c>
      <c r="J11" s="57">
        <v>10</v>
      </c>
      <c r="K11" s="57">
        <v>11</v>
      </c>
    </row>
    <row r="12" spans="1:11" s="26" customFormat="1" ht="45" customHeight="1">
      <c r="A12" s="223">
        <v>1</v>
      </c>
      <c r="B12" s="133" t="s">
        <v>598</v>
      </c>
      <c r="C12" s="62"/>
      <c r="D12" s="224"/>
      <c r="E12" s="225" t="s">
        <v>18</v>
      </c>
      <c r="F12" s="164">
        <v>24</v>
      </c>
      <c r="G12" s="226"/>
      <c r="H12" s="227"/>
      <c r="I12" s="44"/>
      <c r="J12" s="134">
        <v>1404</v>
      </c>
      <c r="K12" s="139">
        <f>F12*J12</f>
        <v>33696</v>
      </c>
    </row>
    <row r="13" spans="1:13" ht="12.75">
      <c r="A13" s="22"/>
      <c r="B13" s="142"/>
      <c r="C13" s="228"/>
      <c r="D13" s="142"/>
      <c r="E13" s="142"/>
      <c r="F13" s="3"/>
      <c r="G13" s="229" t="s">
        <v>32</v>
      </c>
      <c r="H13" s="230"/>
      <c r="I13" s="3"/>
      <c r="J13" s="3"/>
      <c r="K13" s="145">
        <v>33696</v>
      </c>
      <c r="L13" s="68"/>
      <c r="M13" s="22"/>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1">
      <selection activeCell="G22" sqref="G22"/>
    </sheetView>
  </sheetViews>
  <sheetFormatPr defaultColWidth="9.140625" defaultRowHeight="12.75"/>
  <cols>
    <col min="1" max="1" width="5.57421875" style="26" customWidth="1"/>
    <col min="2" max="2" width="23.8515625" style="26" customWidth="1"/>
    <col min="3" max="3" width="9.140625" style="26" customWidth="1"/>
    <col min="4" max="4" width="11.8515625" style="26" customWidth="1"/>
    <col min="5" max="5" width="15.140625" style="26" customWidth="1"/>
    <col min="6" max="6" width="12.00390625" style="26" customWidth="1"/>
    <col min="7" max="7" width="9.140625" style="26" customWidth="1"/>
    <col min="8" max="8" width="13.57421875" style="26" customWidth="1"/>
    <col min="9" max="9" width="21.421875" style="26" customWidth="1"/>
    <col min="10" max="11" width="9.140625" style="26" customWidth="1"/>
    <col min="12" max="12" width="11.140625" style="26" customWidth="1"/>
    <col min="13" max="13" width="15.57421875" style="26" customWidth="1"/>
    <col min="14" max="16384" width="9.140625" style="26" customWidth="1"/>
  </cols>
  <sheetData>
    <row r="1" spans="1:13" ht="33" customHeight="1">
      <c r="A1" s="27"/>
      <c r="B1" s="305" t="s">
        <v>33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6" ht="15">
      <c r="A3" s="35" t="s">
        <v>50</v>
      </c>
      <c r="B3" s="36" t="s">
        <v>51</v>
      </c>
      <c r="C3" s="31">
        <v>25</v>
      </c>
      <c r="D3" s="31">
        <v>476.26</v>
      </c>
      <c r="E3" s="37">
        <f aca="true" t="shared" si="0" ref="E3:E25">C3*D3</f>
        <v>11906.5</v>
      </c>
      <c r="F3" s="31" t="s">
        <v>52</v>
      </c>
      <c r="G3" s="31" t="s">
        <v>53</v>
      </c>
      <c r="H3" s="32">
        <v>0</v>
      </c>
      <c r="I3" s="38">
        <f aca="true" t="shared" si="1" ref="I3:I26">D3*H3</f>
        <v>0</v>
      </c>
      <c r="J3" s="39">
        <f aca="true" t="shared" si="2" ref="J3:J26">I3/E3</f>
        <v>0</v>
      </c>
      <c r="K3" s="27"/>
      <c r="L3" s="27"/>
      <c r="M3" s="27"/>
      <c r="N3" s="27"/>
      <c r="O3" s="27"/>
      <c r="P3" s="34"/>
    </row>
    <row r="4" spans="1:15" ht="15">
      <c r="A4" s="35" t="s">
        <v>54</v>
      </c>
      <c r="B4" s="40" t="s">
        <v>55</v>
      </c>
      <c r="C4" s="41">
        <v>70</v>
      </c>
      <c r="D4" s="42">
        <v>1375.92</v>
      </c>
      <c r="E4" s="37">
        <f t="shared" si="0"/>
        <v>96314.40000000001</v>
      </c>
      <c r="F4" s="31" t="s">
        <v>52</v>
      </c>
      <c r="G4" s="31" t="s">
        <v>56</v>
      </c>
      <c r="H4" s="43">
        <v>29</v>
      </c>
      <c r="I4" s="38">
        <f t="shared" si="1"/>
        <v>39901.68</v>
      </c>
      <c r="J4" s="39">
        <f t="shared" si="2"/>
        <v>0.41428571428571426</v>
      </c>
      <c r="K4" s="44">
        <f>'p.1'!F12</f>
        <v>70</v>
      </c>
      <c r="L4" s="42">
        <f>'p.1'!J12</f>
        <v>1375.92</v>
      </c>
      <c r="M4" s="42">
        <f>K4*L4</f>
        <v>96314.40000000001</v>
      </c>
      <c r="N4" s="42"/>
      <c r="O4" s="44"/>
    </row>
    <row r="5" spans="1:15" ht="15">
      <c r="A5" s="35" t="s">
        <v>57</v>
      </c>
      <c r="B5" s="40" t="s">
        <v>58</v>
      </c>
      <c r="C5" s="41">
        <v>400</v>
      </c>
      <c r="D5" s="42">
        <v>55.57</v>
      </c>
      <c r="E5" s="37">
        <f t="shared" si="0"/>
        <v>22228</v>
      </c>
      <c r="F5" s="31" t="s">
        <v>52</v>
      </c>
      <c r="G5" s="31" t="s">
        <v>59</v>
      </c>
      <c r="H5" s="43">
        <v>120</v>
      </c>
      <c r="I5" s="38">
        <f t="shared" si="1"/>
        <v>6668.4</v>
      </c>
      <c r="J5" s="39">
        <f t="shared" si="2"/>
        <v>0.3</v>
      </c>
      <c r="K5" s="44"/>
      <c r="L5" s="42"/>
      <c r="M5" s="42"/>
      <c r="N5" s="42"/>
      <c r="O5" s="44"/>
    </row>
    <row r="6" spans="1:15" ht="15">
      <c r="A6" s="35" t="s">
        <v>60</v>
      </c>
      <c r="B6" s="40" t="s">
        <v>61</v>
      </c>
      <c r="C6" s="41">
        <v>50</v>
      </c>
      <c r="D6" s="42">
        <v>518.4</v>
      </c>
      <c r="E6" s="37">
        <f t="shared" si="0"/>
        <v>25920</v>
      </c>
      <c r="F6" s="31" t="s">
        <v>52</v>
      </c>
      <c r="G6" s="31" t="s">
        <v>62</v>
      </c>
      <c r="H6" s="43">
        <v>0</v>
      </c>
      <c r="I6" s="38">
        <f t="shared" si="1"/>
        <v>0</v>
      </c>
      <c r="J6" s="39">
        <f t="shared" si="2"/>
        <v>0</v>
      </c>
      <c r="K6" s="44"/>
      <c r="L6" s="42"/>
      <c r="M6" s="42"/>
      <c r="N6" s="42"/>
      <c r="O6" s="44"/>
    </row>
    <row r="7" spans="1:15" ht="15">
      <c r="A7" s="35" t="s">
        <v>63</v>
      </c>
      <c r="B7" s="40" t="s">
        <v>64</v>
      </c>
      <c r="C7" s="41">
        <v>15</v>
      </c>
      <c r="D7" s="42">
        <v>730.08</v>
      </c>
      <c r="E7" s="37">
        <f t="shared" si="0"/>
        <v>10951.2</v>
      </c>
      <c r="F7" s="31" t="s">
        <v>52</v>
      </c>
      <c r="G7" s="31" t="s">
        <v>65</v>
      </c>
      <c r="H7" s="43">
        <v>0</v>
      </c>
      <c r="I7" s="38">
        <f t="shared" si="1"/>
        <v>0</v>
      </c>
      <c r="J7" s="39">
        <f t="shared" si="2"/>
        <v>0</v>
      </c>
      <c r="K7" s="44"/>
      <c r="L7" s="42"/>
      <c r="M7" s="42"/>
      <c r="N7" s="42"/>
      <c r="O7" s="44"/>
    </row>
    <row r="8" spans="1:15" ht="25.5">
      <c r="A8" s="35" t="s">
        <v>66</v>
      </c>
      <c r="B8" s="40" t="s">
        <v>67</v>
      </c>
      <c r="C8" s="41">
        <v>5</v>
      </c>
      <c r="D8" s="42">
        <v>285.12</v>
      </c>
      <c r="E8" s="37">
        <f t="shared" si="0"/>
        <v>1425.6</v>
      </c>
      <c r="F8" s="31" t="s">
        <v>52</v>
      </c>
      <c r="G8" s="31" t="s">
        <v>68</v>
      </c>
      <c r="H8" s="43">
        <v>0</v>
      </c>
      <c r="I8" s="38">
        <f t="shared" si="1"/>
        <v>0</v>
      </c>
      <c r="J8" s="39">
        <f t="shared" si="2"/>
        <v>0</v>
      </c>
      <c r="K8" s="44"/>
      <c r="L8" s="42"/>
      <c r="M8" s="42"/>
      <c r="N8" s="42"/>
      <c r="O8" s="44"/>
    </row>
    <row r="9" spans="1:15" ht="25.5">
      <c r="A9" s="35" t="s">
        <v>69</v>
      </c>
      <c r="B9" s="40" t="s">
        <v>70</v>
      </c>
      <c r="C9" s="41">
        <v>5</v>
      </c>
      <c r="D9" s="42">
        <v>3810.24</v>
      </c>
      <c r="E9" s="37">
        <f t="shared" si="0"/>
        <v>19051.199999999997</v>
      </c>
      <c r="F9" s="31" t="s">
        <v>52</v>
      </c>
      <c r="G9" s="31" t="s">
        <v>71</v>
      </c>
      <c r="H9" s="43">
        <v>0</v>
      </c>
      <c r="I9" s="38">
        <f t="shared" si="1"/>
        <v>0</v>
      </c>
      <c r="J9" s="39">
        <f t="shared" si="2"/>
        <v>0</v>
      </c>
      <c r="K9" s="44"/>
      <c r="L9" s="42"/>
      <c r="M9" s="42"/>
      <c r="N9" s="42"/>
      <c r="O9" s="44"/>
    </row>
    <row r="10" spans="1:15" ht="25.5">
      <c r="A10" s="35" t="s">
        <v>72</v>
      </c>
      <c r="B10" s="40" t="s">
        <v>70</v>
      </c>
      <c r="C10" s="41">
        <v>5</v>
      </c>
      <c r="D10" s="37">
        <v>3704.4</v>
      </c>
      <c r="E10" s="37">
        <f t="shared" si="0"/>
        <v>18522</v>
      </c>
      <c r="F10" s="31" t="s">
        <v>52</v>
      </c>
      <c r="G10" s="31" t="s">
        <v>73</v>
      </c>
      <c r="H10" s="45">
        <v>0</v>
      </c>
      <c r="I10" s="46">
        <f t="shared" si="1"/>
        <v>0</v>
      </c>
      <c r="J10" s="47">
        <f t="shared" si="2"/>
        <v>0</v>
      </c>
      <c r="K10" s="44">
        <f>'p.1'!F13</f>
        <v>5</v>
      </c>
      <c r="L10" s="42">
        <f>'p.1'!J13</f>
        <v>3704.4</v>
      </c>
      <c r="M10" s="42">
        <f>K10*L10</f>
        <v>18522</v>
      </c>
      <c r="N10" s="42"/>
      <c r="O10" s="44"/>
    </row>
    <row r="11" spans="1:15" ht="12.75">
      <c r="A11" s="35" t="s">
        <v>74</v>
      </c>
      <c r="B11" s="48" t="s">
        <v>75</v>
      </c>
      <c r="C11" s="41">
        <v>50</v>
      </c>
      <c r="D11" s="37">
        <v>450.36</v>
      </c>
      <c r="E11" s="37">
        <f t="shared" si="0"/>
        <v>22518</v>
      </c>
      <c r="F11" s="31" t="s">
        <v>52</v>
      </c>
      <c r="G11" s="31" t="s">
        <v>76</v>
      </c>
      <c r="H11" s="45">
        <v>40</v>
      </c>
      <c r="I11" s="46">
        <f t="shared" si="1"/>
        <v>18014.4</v>
      </c>
      <c r="J11" s="47">
        <f t="shared" si="2"/>
        <v>0.8</v>
      </c>
      <c r="K11" s="44">
        <f>'p.1'!F14</f>
        <v>100</v>
      </c>
      <c r="L11" s="42">
        <f>'p.1'!J14</f>
        <v>450.36</v>
      </c>
      <c r="M11" s="42">
        <f>K11*L11</f>
        <v>45036</v>
      </c>
      <c r="N11" s="42"/>
      <c r="O11" s="44"/>
    </row>
    <row r="12" spans="1:15" ht="12.75">
      <c r="A12" s="35" t="s">
        <v>77</v>
      </c>
      <c r="B12" s="48" t="s">
        <v>78</v>
      </c>
      <c r="C12" s="41">
        <v>100</v>
      </c>
      <c r="D12" s="37">
        <v>254.02</v>
      </c>
      <c r="E12" s="37">
        <f t="shared" si="0"/>
        <v>25402</v>
      </c>
      <c r="F12" s="31" t="s">
        <v>52</v>
      </c>
      <c r="G12" s="31" t="s">
        <v>79</v>
      </c>
      <c r="H12" s="45">
        <v>100</v>
      </c>
      <c r="I12" s="46">
        <f t="shared" si="1"/>
        <v>25402</v>
      </c>
      <c r="J12" s="47">
        <f t="shared" si="2"/>
        <v>1</v>
      </c>
      <c r="K12" s="44">
        <f>'p.1'!F15</f>
        <v>100</v>
      </c>
      <c r="L12" s="42">
        <f>'p.1'!J15</f>
        <v>254.02</v>
      </c>
      <c r="M12" s="42">
        <f>K12*L12</f>
        <v>25402</v>
      </c>
      <c r="N12" s="42"/>
      <c r="O12" s="44"/>
    </row>
    <row r="13" spans="1:15" ht="12.75">
      <c r="A13" s="35" t="s">
        <v>80</v>
      </c>
      <c r="B13" s="48" t="s">
        <v>81</v>
      </c>
      <c r="C13" s="41">
        <v>10</v>
      </c>
      <c r="D13" s="37">
        <v>624.24</v>
      </c>
      <c r="E13" s="37">
        <f t="shared" si="0"/>
        <v>6242.4</v>
      </c>
      <c r="F13" s="31" t="s">
        <v>52</v>
      </c>
      <c r="G13" s="31" t="s">
        <v>82</v>
      </c>
      <c r="H13" s="45">
        <v>0</v>
      </c>
      <c r="I13" s="46">
        <f t="shared" si="1"/>
        <v>0</v>
      </c>
      <c r="J13" s="47">
        <f t="shared" si="2"/>
        <v>0</v>
      </c>
      <c r="K13" s="44">
        <f>'p.1'!F16</f>
        <v>100</v>
      </c>
      <c r="L13" s="42">
        <f>'p.1'!J16</f>
        <v>624.24</v>
      </c>
      <c r="M13" s="42">
        <f>K13*L13</f>
        <v>62424</v>
      </c>
      <c r="N13" s="42"/>
      <c r="O13" s="44"/>
    </row>
    <row r="14" spans="1:15" ht="12.75">
      <c r="A14" s="35"/>
      <c r="B14" s="48" t="s">
        <v>81</v>
      </c>
      <c r="C14" s="41">
        <v>10</v>
      </c>
      <c r="D14" s="37">
        <v>952.56</v>
      </c>
      <c r="E14" s="37">
        <f t="shared" si="0"/>
        <v>9525.599999999999</v>
      </c>
      <c r="F14" s="31" t="s">
        <v>52</v>
      </c>
      <c r="G14" s="31" t="s">
        <v>83</v>
      </c>
      <c r="H14" s="45">
        <v>0</v>
      </c>
      <c r="I14" s="46">
        <f t="shared" si="1"/>
        <v>0</v>
      </c>
      <c r="J14" s="47">
        <f t="shared" si="2"/>
        <v>0</v>
      </c>
      <c r="K14" s="44"/>
      <c r="L14" s="42"/>
      <c r="M14" s="42"/>
      <c r="N14" s="42"/>
      <c r="O14" s="44"/>
    </row>
    <row r="15" spans="1:15" ht="12.75">
      <c r="A15" s="35"/>
      <c r="B15" s="48" t="s">
        <v>84</v>
      </c>
      <c r="C15" s="41">
        <v>10</v>
      </c>
      <c r="D15" s="37">
        <v>183.6</v>
      </c>
      <c r="E15" s="37">
        <f t="shared" si="0"/>
        <v>1836</v>
      </c>
      <c r="F15" s="31" t="s">
        <v>52</v>
      </c>
      <c r="G15" s="31" t="s">
        <v>85</v>
      </c>
      <c r="H15" s="45">
        <v>0</v>
      </c>
      <c r="I15" s="46">
        <f t="shared" si="1"/>
        <v>0</v>
      </c>
      <c r="J15" s="47">
        <f t="shared" si="2"/>
        <v>0</v>
      </c>
      <c r="K15" s="44"/>
      <c r="L15" s="42"/>
      <c r="M15" s="42"/>
      <c r="N15" s="42"/>
      <c r="O15" s="44"/>
    </row>
    <row r="16" spans="1:15" ht="12.75">
      <c r="A16" s="35" t="s">
        <v>86</v>
      </c>
      <c r="B16" s="48" t="s">
        <v>87</v>
      </c>
      <c r="C16" s="41">
        <v>25</v>
      </c>
      <c r="D16" s="37">
        <v>209.52</v>
      </c>
      <c r="E16" s="37">
        <f t="shared" si="0"/>
        <v>5238</v>
      </c>
      <c r="F16" s="31" t="s">
        <v>52</v>
      </c>
      <c r="G16" s="31" t="s">
        <v>88</v>
      </c>
      <c r="H16" s="45">
        <v>0</v>
      </c>
      <c r="I16" s="46">
        <f t="shared" si="1"/>
        <v>0</v>
      </c>
      <c r="J16" s="47">
        <f t="shared" si="2"/>
        <v>0</v>
      </c>
      <c r="K16" s="44">
        <f>'p.1'!F17</f>
        <v>5</v>
      </c>
      <c r="L16" s="42">
        <v>209.52</v>
      </c>
      <c r="M16" s="42">
        <f>K16*L16</f>
        <v>1047.6000000000001</v>
      </c>
      <c r="N16" s="42"/>
      <c r="O16" s="44"/>
    </row>
    <row r="17" spans="1:15" ht="12.75">
      <c r="A17" s="35"/>
      <c r="B17" s="48" t="s">
        <v>89</v>
      </c>
      <c r="C17" s="41">
        <v>10</v>
      </c>
      <c r="D17" s="37">
        <v>694.44</v>
      </c>
      <c r="E17" s="37">
        <f t="shared" si="0"/>
        <v>6944.400000000001</v>
      </c>
      <c r="F17" s="31" t="s">
        <v>52</v>
      </c>
      <c r="G17" s="31" t="s">
        <v>90</v>
      </c>
      <c r="H17" s="45">
        <v>5</v>
      </c>
      <c r="I17" s="46">
        <f t="shared" si="1"/>
        <v>3472.2000000000003</v>
      </c>
      <c r="J17" s="47">
        <f t="shared" si="2"/>
        <v>0.5</v>
      </c>
      <c r="K17" s="44"/>
      <c r="L17" s="42"/>
      <c r="M17" s="42"/>
      <c r="N17" s="42"/>
      <c r="O17" s="44"/>
    </row>
    <row r="18" spans="1:15" ht="12.75">
      <c r="A18" s="35" t="s">
        <v>91</v>
      </c>
      <c r="B18" s="48" t="s">
        <v>92</v>
      </c>
      <c r="C18" s="41">
        <v>10</v>
      </c>
      <c r="D18" s="37">
        <v>57.24</v>
      </c>
      <c r="E18" s="37">
        <f t="shared" si="0"/>
        <v>572.4</v>
      </c>
      <c r="F18" s="31" t="s">
        <v>52</v>
      </c>
      <c r="G18" s="31" t="s">
        <v>93</v>
      </c>
      <c r="H18" s="45">
        <v>0</v>
      </c>
      <c r="I18" s="46">
        <f t="shared" si="1"/>
        <v>0</v>
      </c>
      <c r="J18" s="47">
        <f t="shared" si="2"/>
        <v>0</v>
      </c>
      <c r="K18" s="44">
        <f>'p.1'!F18</f>
        <v>10</v>
      </c>
      <c r="L18" s="42">
        <f>'p.1'!J18</f>
        <v>57.24</v>
      </c>
      <c r="M18" s="42">
        <f>K18*L18</f>
        <v>572.4</v>
      </c>
      <c r="N18" s="42"/>
      <c r="O18" s="44"/>
    </row>
    <row r="19" spans="1:15" ht="12.75">
      <c r="A19" s="35" t="s">
        <v>94</v>
      </c>
      <c r="B19" s="48" t="s">
        <v>95</v>
      </c>
      <c r="C19" s="41">
        <v>100</v>
      </c>
      <c r="D19" s="37">
        <v>60.8</v>
      </c>
      <c r="E19" s="37">
        <f t="shared" si="0"/>
        <v>6080</v>
      </c>
      <c r="F19" s="31" t="s">
        <v>52</v>
      </c>
      <c r="G19" s="31" t="s">
        <v>96</v>
      </c>
      <c r="H19" s="45">
        <v>0</v>
      </c>
      <c r="I19" s="46">
        <f t="shared" si="1"/>
        <v>0</v>
      </c>
      <c r="J19" s="47">
        <f t="shared" si="2"/>
        <v>0</v>
      </c>
      <c r="K19" s="44">
        <f>'p.1'!F19</f>
        <v>200</v>
      </c>
      <c r="L19" s="42">
        <f>'p.1'!J19</f>
        <v>60.8</v>
      </c>
      <c r="M19" s="42">
        <f>K19*L19</f>
        <v>12160</v>
      </c>
      <c r="N19" s="42"/>
      <c r="O19" s="44"/>
    </row>
    <row r="20" spans="1:15" ht="25.5">
      <c r="A20" s="35" t="s">
        <v>97</v>
      </c>
      <c r="B20" s="48" t="s">
        <v>98</v>
      </c>
      <c r="C20" s="41">
        <v>50</v>
      </c>
      <c r="D20" s="37">
        <v>846.72</v>
      </c>
      <c r="E20" s="37">
        <f t="shared" si="0"/>
        <v>42336</v>
      </c>
      <c r="F20" s="31" t="s">
        <v>52</v>
      </c>
      <c r="G20" s="31" t="s">
        <v>99</v>
      </c>
      <c r="H20" s="45">
        <v>28</v>
      </c>
      <c r="I20" s="46">
        <f t="shared" si="1"/>
        <v>23708.16</v>
      </c>
      <c r="J20" s="47">
        <f t="shared" si="2"/>
        <v>0.5599999999999999</v>
      </c>
      <c r="K20" s="44">
        <f>'p.1'!F20</f>
        <v>50</v>
      </c>
      <c r="L20" s="42">
        <f>'p.1'!J20</f>
        <v>846.72</v>
      </c>
      <c r="M20" s="42">
        <f>K20*L20</f>
        <v>42336</v>
      </c>
      <c r="N20" s="42"/>
      <c r="O20" s="44"/>
    </row>
    <row r="21" spans="1:15" ht="12.75">
      <c r="A21" s="35" t="s">
        <v>100</v>
      </c>
      <c r="B21" s="48" t="s">
        <v>101</v>
      </c>
      <c r="C21" s="41">
        <v>50</v>
      </c>
      <c r="D21" s="37">
        <v>1270.08</v>
      </c>
      <c r="E21" s="37">
        <f t="shared" si="0"/>
        <v>63504</v>
      </c>
      <c r="F21" s="31" t="s">
        <v>52</v>
      </c>
      <c r="G21" s="31" t="s">
        <v>102</v>
      </c>
      <c r="H21" s="45">
        <v>13</v>
      </c>
      <c r="I21" s="46">
        <f t="shared" si="1"/>
        <v>16511.04</v>
      </c>
      <c r="J21" s="47">
        <f t="shared" si="2"/>
        <v>0.26</v>
      </c>
      <c r="K21" s="44">
        <f>'p.1'!F21</f>
        <v>100</v>
      </c>
      <c r="L21" s="42">
        <f>'p.1'!J21</f>
        <v>1270.08</v>
      </c>
      <c r="M21" s="42">
        <f>K21*L21</f>
        <v>127008</v>
      </c>
      <c r="N21" s="42"/>
      <c r="O21" s="44"/>
    </row>
    <row r="22" spans="1:15" ht="25.5">
      <c r="A22" s="35" t="s">
        <v>103</v>
      </c>
      <c r="B22" s="48" t="s">
        <v>98</v>
      </c>
      <c r="C22" s="41">
        <v>50</v>
      </c>
      <c r="D22" s="37">
        <v>846.72</v>
      </c>
      <c r="E22" s="37">
        <f t="shared" si="0"/>
        <v>42336</v>
      </c>
      <c r="F22" s="31" t="s">
        <v>52</v>
      </c>
      <c r="G22" s="31" t="s">
        <v>104</v>
      </c>
      <c r="H22" s="45">
        <v>0</v>
      </c>
      <c r="I22" s="46">
        <f t="shared" si="1"/>
        <v>0</v>
      </c>
      <c r="J22" s="47">
        <f t="shared" si="2"/>
        <v>0</v>
      </c>
      <c r="K22" s="44">
        <f>'p.1'!F22</f>
        <v>50</v>
      </c>
      <c r="L22" s="42">
        <f>'p.1'!J22</f>
        <v>846.72</v>
      </c>
      <c r="M22" s="42">
        <f>K22*L22</f>
        <v>42336</v>
      </c>
      <c r="N22" s="42"/>
      <c r="O22" s="44"/>
    </row>
    <row r="23" spans="1:15" ht="25.5">
      <c r="A23" s="35"/>
      <c r="B23" s="48" t="s">
        <v>105</v>
      </c>
      <c r="C23" s="41">
        <v>10</v>
      </c>
      <c r="D23" s="37">
        <v>493.8</v>
      </c>
      <c r="E23" s="37">
        <f t="shared" si="0"/>
        <v>4938</v>
      </c>
      <c r="F23" s="31" t="s">
        <v>52</v>
      </c>
      <c r="G23" s="31" t="s">
        <v>106</v>
      </c>
      <c r="H23" s="45">
        <v>0</v>
      </c>
      <c r="I23" s="46">
        <f t="shared" si="1"/>
        <v>0</v>
      </c>
      <c r="J23" s="47">
        <f t="shared" si="2"/>
        <v>0</v>
      </c>
      <c r="K23" s="44"/>
      <c r="L23" s="42"/>
      <c r="M23" s="42"/>
      <c r="N23" s="42"/>
      <c r="O23" s="44"/>
    </row>
    <row r="24" spans="1:15" ht="25.5">
      <c r="A24" s="35" t="s">
        <v>107</v>
      </c>
      <c r="B24" s="48" t="s">
        <v>105</v>
      </c>
      <c r="C24" s="41">
        <v>10</v>
      </c>
      <c r="D24" s="37">
        <v>793.8</v>
      </c>
      <c r="E24" s="37">
        <f t="shared" si="0"/>
        <v>7938</v>
      </c>
      <c r="F24" s="31" t="s">
        <v>52</v>
      </c>
      <c r="G24" s="31" t="s">
        <v>108</v>
      </c>
      <c r="H24" s="45">
        <v>0</v>
      </c>
      <c r="I24" s="46">
        <f t="shared" si="1"/>
        <v>0</v>
      </c>
      <c r="J24" s="47">
        <f t="shared" si="2"/>
        <v>0</v>
      </c>
      <c r="K24" s="44">
        <f>'p.1'!F23</f>
        <v>10</v>
      </c>
      <c r="L24" s="42">
        <f>'p.1'!J23</f>
        <v>793.8</v>
      </c>
      <c r="M24" s="42">
        <f>K24*L24</f>
        <v>7938</v>
      </c>
      <c r="N24" s="42"/>
      <c r="O24" s="44"/>
    </row>
    <row r="25" spans="1:15" ht="25.5">
      <c r="A25" s="35" t="s">
        <v>109</v>
      </c>
      <c r="B25" s="48" t="s">
        <v>105</v>
      </c>
      <c r="C25" s="41">
        <v>20</v>
      </c>
      <c r="D25" s="37">
        <v>793.8</v>
      </c>
      <c r="E25" s="37">
        <f t="shared" si="0"/>
        <v>15876</v>
      </c>
      <c r="F25" s="31" t="s">
        <v>52</v>
      </c>
      <c r="G25" s="31" t="s">
        <v>110</v>
      </c>
      <c r="H25" s="45">
        <v>0</v>
      </c>
      <c r="I25" s="46">
        <f t="shared" si="1"/>
        <v>0</v>
      </c>
      <c r="J25" s="47">
        <f t="shared" si="2"/>
        <v>0</v>
      </c>
      <c r="K25" s="44">
        <f>'p.1'!F24</f>
        <v>20</v>
      </c>
      <c r="L25" s="42">
        <f>'p.1'!J24</f>
        <v>793.8</v>
      </c>
      <c r="M25" s="42">
        <f>K25*L25</f>
        <v>15876</v>
      </c>
      <c r="N25" s="37"/>
      <c r="O25" s="41"/>
    </row>
    <row r="26" spans="1:15" ht="12.75">
      <c r="A26" s="35" t="s">
        <v>111</v>
      </c>
      <c r="B26" s="48" t="s">
        <v>112</v>
      </c>
      <c r="C26" s="41">
        <v>200</v>
      </c>
      <c r="D26" s="37">
        <v>22.52</v>
      </c>
      <c r="E26" s="37">
        <v>4503.8</v>
      </c>
      <c r="F26" s="41"/>
      <c r="G26" s="41"/>
      <c r="H26" s="45">
        <v>40</v>
      </c>
      <c r="I26" s="46">
        <f t="shared" si="1"/>
        <v>900.8</v>
      </c>
      <c r="J26" s="47">
        <f t="shared" si="2"/>
        <v>0.20000888138904924</v>
      </c>
      <c r="K26" s="44">
        <f>'p.1'!F25</f>
        <v>300</v>
      </c>
      <c r="L26" s="42">
        <f>'p.1'!J25</f>
        <v>22.52</v>
      </c>
      <c r="M26" s="42">
        <f>K26*L26</f>
        <v>6756</v>
      </c>
      <c r="N26" s="37"/>
      <c r="O26" s="41"/>
    </row>
    <row r="27" spans="1:15" ht="15">
      <c r="A27" s="49"/>
      <c r="B27" s="50"/>
      <c r="C27" s="51"/>
      <c r="D27" s="52"/>
      <c r="E27" s="53">
        <f>SUM(E3:E26)</f>
        <v>472109.50000000006</v>
      </c>
      <c r="F27" s="52"/>
      <c r="G27" s="52"/>
      <c r="H27" s="28"/>
      <c r="I27" s="54">
        <f>SUM(I4:I26)</f>
        <v>134578.68</v>
      </c>
      <c r="J27" s="54"/>
      <c r="K27" s="30"/>
      <c r="L27" s="49"/>
      <c r="M27" s="55">
        <f>SUM(M4:M26)</f>
        <v>503728.4</v>
      </c>
      <c r="N27" s="56">
        <f>SUM(N4:N26)</f>
        <v>0</v>
      </c>
      <c r="O27"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2" r:id="rId1"/>
</worksheet>
</file>

<file path=xl/worksheets/sheet20.xml><?xml version="1.0" encoding="utf-8"?>
<worksheet xmlns="http://schemas.openxmlformats.org/spreadsheetml/2006/main" xmlns:r="http://schemas.openxmlformats.org/officeDocument/2006/relationships">
  <dimension ref="A1:M23"/>
  <sheetViews>
    <sheetView zoomScalePageLayoutView="0" workbookViewId="0" topLeftCell="A7">
      <selection activeCell="J29" sqref="J29"/>
    </sheetView>
  </sheetViews>
  <sheetFormatPr defaultColWidth="9.140625" defaultRowHeight="12.75"/>
  <cols>
    <col min="1" max="1" width="18.28125" style="1" customWidth="1"/>
    <col min="2" max="2" width="7.421875" style="1" customWidth="1"/>
    <col min="3" max="3" width="17.8515625" style="1" customWidth="1"/>
    <col min="4" max="4" width="29.00390625" style="1" customWidth="1"/>
    <col min="5" max="5" width="22.140625" style="1" customWidth="1"/>
    <col min="6" max="6" width="6.28125" style="1" customWidth="1"/>
    <col min="7" max="8" width="15.00390625" style="1" customWidth="1"/>
    <col min="9" max="9" width="5.8515625" style="1" customWidth="1"/>
    <col min="10" max="10" width="12.57421875" style="1" customWidth="1"/>
    <col min="11" max="11" width="15.7109375" style="1" customWidth="1"/>
    <col min="12" max="16384" width="9.140625" style="1" customWidth="1"/>
  </cols>
  <sheetData>
    <row r="1" spans="1:11" ht="12.75">
      <c r="A1" s="26"/>
      <c r="B1" s="26"/>
      <c r="C1" s="26"/>
      <c r="D1" s="26"/>
      <c r="E1" s="26"/>
      <c r="F1" s="26"/>
      <c r="G1" s="22"/>
      <c r="H1" s="22"/>
      <c r="I1" s="22"/>
      <c r="J1" s="22"/>
      <c r="K1" s="142"/>
    </row>
    <row r="2" spans="1:11" ht="12.75">
      <c r="A2" s="26"/>
      <c r="B2" s="26"/>
      <c r="C2" s="26"/>
      <c r="D2" s="26"/>
      <c r="E2" s="26"/>
      <c r="F2" s="26"/>
      <c r="G2" s="231"/>
      <c r="H2" s="231"/>
      <c r="I2" s="231"/>
      <c r="J2" s="231"/>
      <c r="K2" s="231"/>
    </row>
    <row r="3" spans="1:11" ht="12.75">
      <c r="A3" s="26"/>
      <c r="B3" s="26"/>
      <c r="C3" s="26"/>
      <c r="D3" s="26"/>
      <c r="E3" s="26"/>
      <c r="F3" s="26"/>
      <c r="G3" s="231"/>
      <c r="H3" s="231"/>
      <c r="I3" s="231"/>
      <c r="J3" s="231"/>
      <c r="K3" s="231"/>
    </row>
    <row r="4" spans="1:11" ht="12.75">
      <c r="A4" s="26"/>
      <c r="B4" s="26"/>
      <c r="C4" s="26"/>
      <c r="D4" s="26"/>
      <c r="E4" s="26"/>
      <c r="F4" s="26"/>
      <c r="G4" s="22"/>
      <c r="H4" s="22"/>
      <c r="I4" s="22"/>
      <c r="J4" s="22"/>
      <c r="K4" s="3"/>
    </row>
    <row r="5" spans="1:11" ht="12.75">
      <c r="A5" s="26"/>
      <c r="B5" s="26"/>
      <c r="C5" s="26"/>
      <c r="D5" s="26"/>
      <c r="E5" s="26"/>
      <c r="F5" s="26"/>
      <c r="G5" s="22"/>
      <c r="H5" s="22"/>
      <c r="I5" s="22"/>
      <c r="J5" s="22"/>
      <c r="K5" s="142"/>
    </row>
    <row r="6" spans="1:11" ht="61.5" customHeight="1">
      <c r="A6" s="26"/>
      <c r="B6" s="26"/>
      <c r="C6" s="232" t="s">
        <v>599</v>
      </c>
      <c r="D6" s="232"/>
      <c r="E6" s="233"/>
      <c r="F6" s="26"/>
      <c r="G6" s="22"/>
      <c r="H6" s="22"/>
      <c r="I6" s="22"/>
      <c r="J6" s="22"/>
      <c r="K6" s="3"/>
    </row>
    <row r="7" spans="1:11" ht="54" customHeight="1">
      <c r="A7" s="26"/>
      <c r="B7" s="26"/>
      <c r="C7" s="232"/>
      <c r="D7" s="234"/>
      <c r="E7" s="233"/>
      <c r="F7" s="26"/>
      <c r="G7" s="235"/>
      <c r="H7" s="235"/>
      <c r="I7" s="235"/>
      <c r="J7" s="235"/>
      <c r="K7" s="235"/>
    </row>
    <row r="8" spans="1:11" ht="44.25" customHeight="1">
      <c r="A8" s="26"/>
      <c r="B8" s="236"/>
      <c r="C8" s="234"/>
      <c r="D8" s="237"/>
      <c r="E8" s="238"/>
      <c r="F8" s="26"/>
      <c r="G8" s="235"/>
      <c r="H8" s="235"/>
      <c r="I8" s="235"/>
      <c r="J8" s="235"/>
      <c r="K8" s="235"/>
    </row>
    <row r="9" spans="1:11" ht="45.75" customHeight="1">
      <c r="A9" s="26"/>
      <c r="B9" s="236"/>
      <c r="C9" s="236"/>
      <c r="D9" s="236"/>
      <c r="E9" s="236"/>
      <c r="F9" s="26"/>
      <c r="G9" s="22"/>
      <c r="H9" s="22"/>
      <c r="I9" s="22"/>
      <c r="J9" s="22"/>
      <c r="K9" s="22"/>
    </row>
    <row r="10" spans="1:11" ht="53.25" customHeight="1">
      <c r="A10" s="26"/>
      <c r="B10" s="236"/>
      <c r="C10" s="236"/>
      <c r="D10" s="238"/>
      <c r="E10" s="236"/>
      <c r="F10" s="26"/>
      <c r="G10" s="239"/>
      <c r="H10" s="239"/>
      <c r="I10" s="239"/>
      <c r="J10" s="239"/>
      <c r="K10" s="239"/>
    </row>
    <row r="11" spans="1:11" s="11" customFormat="1" ht="24" customHeight="1">
      <c r="A11" s="240"/>
      <c r="B11" s="241"/>
      <c r="C11" s="241"/>
      <c r="D11" s="242"/>
      <c r="E11" s="241"/>
      <c r="F11" s="240"/>
      <c r="G11" s="4"/>
      <c r="H11" s="4"/>
      <c r="I11" s="4"/>
      <c r="J11" s="4"/>
      <c r="K11" s="4"/>
    </row>
    <row r="12" spans="1:11" s="11" customFormat="1" ht="18">
      <c r="A12" s="240"/>
      <c r="B12" s="243"/>
      <c r="C12" s="241"/>
      <c r="D12" s="244"/>
      <c r="E12" s="241"/>
      <c r="F12" s="240"/>
      <c r="G12" s="189"/>
      <c r="H12" s="189"/>
      <c r="I12" s="245"/>
      <c r="J12" s="189"/>
      <c r="K12" s="189"/>
    </row>
    <row r="13" spans="1:13" ht="18">
      <c r="A13" s="240"/>
      <c r="B13" s="243"/>
      <c r="C13" s="241"/>
      <c r="D13" s="244"/>
      <c r="E13" s="241"/>
      <c r="F13" s="240"/>
      <c r="G13" s="3"/>
      <c r="H13" s="3"/>
      <c r="I13" s="3"/>
      <c r="J13" s="3"/>
      <c r="K13" s="190"/>
      <c r="L13" s="68"/>
      <c r="M13" s="22"/>
    </row>
    <row r="14" spans="1:13" ht="18">
      <c r="A14" s="240"/>
      <c r="B14" s="243"/>
      <c r="C14" s="241"/>
      <c r="D14" s="244"/>
      <c r="E14" s="241"/>
      <c r="F14" s="240"/>
      <c r="G14" s="3"/>
      <c r="H14" s="3"/>
      <c r="I14" s="3"/>
      <c r="J14" s="3"/>
      <c r="K14" s="246"/>
      <c r="L14" s="68"/>
      <c r="M14" s="22"/>
    </row>
    <row r="15" spans="1:13" ht="18">
      <c r="A15" s="240"/>
      <c r="B15" s="243"/>
      <c r="C15" s="241"/>
      <c r="D15" s="244"/>
      <c r="E15" s="241"/>
      <c r="F15" s="240"/>
      <c r="G15" s="3"/>
      <c r="H15" s="3"/>
      <c r="I15" s="3"/>
      <c r="J15" s="3"/>
      <c r="K15" s="246"/>
      <c r="L15" s="68"/>
      <c r="M15" s="22"/>
    </row>
    <row r="16" spans="1:13" ht="18">
      <c r="A16" s="240"/>
      <c r="B16" s="243"/>
      <c r="C16" s="241"/>
      <c r="D16" s="244"/>
      <c r="E16" s="241"/>
      <c r="F16" s="240"/>
      <c r="G16" s="142"/>
      <c r="H16" s="142"/>
      <c r="I16" s="142"/>
      <c r="J16" s="142"/>
      <c r="K16" s="247"/>
      <c r="L16" s="68"/>
      <c r="M16" s="22"/>
    </row>
    <row r="17" spans="1:11" ht="18">
      <c r="A17" s="240"/>
      <c r="B17" s="243"/>
      <c r="C17" s="241"/>
      <c r="D17" s="244"/>
      <c r="E17" s="241"/>
      <c r="F17" s="240"/>
      <c r="G17" s="22"/>
      <c r="H17" s="22"/>
      <c r="I17" s="22"/>
      <c r="J17" s="248"/>
      <c r="K17" s="247"/>
    </row>
    <row r="18" spans="1:11" ht="18">
      <c r="A18" s="240"/>
      <c r="B18" s="243"/>
      <c r="C18" s="241"/>
      <c r="D18" s="244"/>
      <c r="E18" s="241"/>
      <c r="F18" s="240"/>
      <c r="G18" s="22"/>
      <c r="H18" s="22"/>
      <c r="I18" s="22"/>
      <c r="J18" s="22"/>
      <c r="K18" s="247"/>
    </row>
    <row r="19" spans="1:11" ht="18">
      <c r="A19" s="240"/>
      <c r="B19" s="249"/>
      <c r="C19" s="241"/>
      <c r="D19" s="244"/>
      <c r="E19" s="241"/>
      <c r="F19" s="240"/>
      <c r="G19" s="22"/>
      <c r="H19" s="22"/>
      <c r="I19" s="22"/>
      <c r="J19" s="22"/>
      <c r="K19" s="22"/>
    </row>
    <row r="20" spans="1:11" ht="18">
      <c r="A20" s="240"/>
      <c r="B20" s="249"/>
      <c r="C20" s="241"/>
      <c r="D20" s="244"/>
      <c r="E20" s="241"/>
      <c r="F20" s="240"/>
      <c r="G20" s="22"/>
      <c r="H20" s="22"/>
      <c r="I20" s="22"/>
      <c r="J20" s="22"/>
      <c r="K20" s="22"/>
    </row>
    <row r="21" spans="1:11" ht="18">
      <c r="A21" s="240"/>
      <c r="B21" s="249"/>
      <c r="C21" s="241"/>
      <c r="D21" s="244"/>
      <c r="E21" s="250"/>
      <c r="F21" s="240"/>
      <c r="G21" s="22"/>
      <c r="H21" s="22"/>
      <c r="I21" s="22"/>
      <c r="J21" s="22"/>
      <c r="K21" s="22"/>
    </row>
    <row r="22" spans="1:11" ht="18">
      <c r="A22" s="240"/>
      <c r="B22" s="243"/>
      <c r="C22" s="251"/>
      <c r="D22" s="252"/>
      <c r="E22" s="241"/>
      <c r="F22" s="240"/>
      <c r="G22" s="22"/>
      <c r="H22" s="22"/>
      <c r="I22" s="22"/>
      <c r="J22" s="22"/>
      <c r="K22" s="22"/>
    </row>
    <row r="23" spans="1:11" ht="18">
      <c r="A23" s="240"/>
      <c r="B23" s="253"/>
      <c r="C23" s="254"/>
      <c r="D23" s="255"/>
      <c r="E23" s="256"/>
      <c r="F23" s="240"/>
      <c r="G23" s="22"/>
      <c r="H23" s="22"/>
      <c r="I23" s="22"/>
      <c r="J23" s="22"/>
      <c r="K23" s="22"/>
    </row>
  </sheetData>
  <sheetProtection selectLockedCells="1" selectUnlockedCells="1"/>
  <printOptions horizontalCentered="1"/>
  <pageMargins left="0.19652777777777777" right="0.19652777777777777" top="0.5097222222222222" bottom="0.1597222222222222"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J24"/>
  <sheetViews>
    <sheetView zoomScalePageLayoutView="0" workbookViewId="0" topLeftCell="A1">
      <selection activeCell="T32" sqref="T32"/>
    </sheetView>
  </sheetViews>
  <sheetFormatPr defaultColWidth="9.00390625" defaultRowHeight="12.75"/>
  <cols>
    <col min="1" max="1" width="3.57421875" style="0" customWidth="1"/>
    <col min="2" max="2" width="40.140625" style="0" customWidth="1"/>
    <col min="3" max="3" width="10.421875" style="0" customWidth="1"/>
    <col min="4" max="4" width="10.7109375" style="0" customWidth="1"/>
    <col min="5" max="5" width="5.7109375" style="0" customWidth="1"/>
    <col min="6" max="6" width="12.421875" style="0" customWidth="1"/>
    <col min="7" max="7" width="14.8515625" style="0" customWidth="1"/>
    <col min="8" max="8" width="8.28125" style="0" customWidth="1"/>
    <col min="9" max="9" width="11.421875" style="0" customWidth="1"/>
    <col min="10" max="10" width="13.57421875" style="0" customWidth="1"/>
  </cols>
  <sheetData>
    <row r="1" spans="1:10" ht="12.75">
      <c r="A1" s="257"/>
      <c r="B1" s="257"/>
      <c r="C1" s="257"/>
      <c r="D1" s="257"/>
      <c r="E1" s="257"/>
      <c r="F1" s="257"/>
      <c r="G1" s="257"/>
      <c r="H1" s="257"/>
      <c r="I1" s="257"/>
      <c r="J1" s="258" t="s">
        <v>600</v>
      </c>
    </row>
    <row r="2" spans="1:10" ht="12.75">
      <c r="A2" s="257"/>
      <c r="B2" s="257"/>
      <c r="C2" s="257"/>
      <c r="D2" s="257"/>
      <c r="E2" s="310" t="s">
        <v>1</v>
      </c>
      <c r="F2" s="310"/>
      <c r="G2" s="310"/>
      <c r="H2" s="310"/>
      <c r="I2" s="310"/>
      <c r="J2" s="310"/>
    </row>
    <row r="3" spans="1:10" ht="12.75">
      <c r="A3" s="257"/>
      <c r="B3" s="257"/>
      <c r="C3" s="257"/>
      <c r="D3" s="257"/>
      <c r="E3" s="310" t="s">
        <v>2</v>
      </c>
      <c r="F3" s="310"/>
      <c r="G3" s="310"/>
      <c r="H3" s="310"/>
      <c r="I3" s="310"/>
      <c r="J3" s="310"/>
    </row>
    <row r="4" spans="1:10" ht="12.75">
      <c r="A4" s="311" t="s">
        <v>601</v>
      </c>
      <c r="B4" s="311"/>
      <c r="C4" s="257"/>
      <c r="D4" s="257"/>
      <c r="E4" s="257"/>
      <c r="F4" s="257"/>
      <c r="G4" s="257"/>
      <c r="H4" s="257"/>
      <c r="I4" s="257"/>
      <c r="J4" s="259" t="s">
        <v>3</v>
      </c>
    </row>
    <row r="5" s="257" customFormat="1" ht="12.75">
      <c r="J5" s="258" t="s">
        <v>602</v>
      </c>
    </row>
    <row r="6" spans="1:10" ht="12.75">
      <c r="A6" s="257"/>
      <c r="B6" s="257"/>
      <c r="C6" s="257"/>
      <c r="D6" s="257"/>
      <c r="E6" s="257"/>
      <c r="F6" s="257"/>
      <c r="G6" s="257"/>
      <c r="H6" s="257"/>
      <c r="I6" s="257"/>
      <c r="J6" s="259"/>
    </row>
    <row r="7" spans="1:10" ht="15.75">
      <c r="A7" s="312" t="s">
        <v>4</v>
      </c>
      <c r="B7" s="312"/>
      <c r="C7" s="312"/>
      <c r="D7" s="312"/>
      <c r="E7" s="312"/>
      <c r="F7" s="312"/>
      <c r="G7" s="312"/>
      <c r="H7" s="312"/>
      <c r="I7" s="312"/>
      <c r="J7" s="312"/>
    </row>
    <row r="8" spans="1:10" ht="15.75">
      <c r="A8" s="312" t="s">
        <v>603</v>
      </c>
      <c r="B8" s="312"/>
      <c r="C8" s="312"/>
      <c r="D8" s="312"/>
      <c r="E8" s="312"/>
      <c r="F8" s="312"/>
      <c r="G8" s="312"/>
      <c r="H8" s="312"/>
      <c r="I8" s="312"/>
      <c r="J8" s="312"/>
    </row>
    <row r="9" spans="1:10" ht="15.75">
      <c r="A9" s="260"/>
      <c r="B9" s="260"/>
      <c r="C9" s="260"/>
      <c r="D9" s="260"/>
      <c r="E9" s="260"/>
      <c r="F9" s="260"/>
      <c r="G9" s="260"/>
      <c r="H9" s="260"/>
      <c r="I9" s="260"/>
      <c r="J9" s="260"/>
    </row>
    <row r="10" spans="1:10" ht="38.25">
      <c r="A10" s="261" t="s">
        <v>6</v>
      </c>
      <c r="B10" s="262" t="s">
        <v>7</v>
      </c>
      <c r="C10" s="262" t="s">
        <v>8</v>
      </c>
      <c r="D10" s="262" t="s">
        <v>9</v>
      </c>
      <c r="E10" s="262" t="s">
        <v>10</v>
      </c>
      <c r="F10" s="263" t="s">
        <v>11</v>
      </c>
      <c r="G10" s="262" t="s">
        <v>12</v>
      </c>
      <c r="H10" s="262" t="s">
        <v>14</v>
      </c>
      <c r="I10" s="262" t="s">
        <v>15</v>
      </c>
      <c r="J10" s="262" t="s">
        <v>16</v>
      </c>
    </row>
    <row r="11" spans="1:10" ht="12.75">
      <c r="A11" s="264">
        <v>1</v>
      </c>
      <c r="B11" s="265">
        <v>2</v>
      </c>
      <c r="C11" s="266">
        <v>3</v>
      </c>
      <c r="D11" s="264">
        <v>4</v>
      </c>
      <c r="E11" s="264">
        <v>5</v>
      </c>
      <c r="F11" s="264">
        <v>6</v>
      </c>
      <c r="G11" s="264">
        <v>7</v>
      </c>
      <c r="H11" s="264">
        <v>8</v>
      </c>
      <c r="I11" s="264">
        <v>9</v>
      </c>
      <c r="J11" s="264">
        <v>10</v>
      </c>
    </row>
    <row r="12" spans="1:10" ht="52.5" customHeight="1">
      <c r="A12" s="267">
        <v>1</v>
      </c>
      <c r="B12" s="268" t="s">
        <v>604</v>
      </c>
      <c r="C12" s="269"/>
      <c r="D12" s="270"/>
      <c r="E12" s="108" t="s">
        <v>18</v>
      </c>
      <c r="F12" s="108">
        <v>25</v>
      </c>
      <c r="G12" s="141"/>
      <c r="H12" s="64"/>
      <c r="I12" s="141"/>
      <c r="J12" s="141"/>
    </row>
    <row r="13" spans="1:10" ht="15.75">
      <c r="A13" s="271"/>
      <c r="B13" s="272" t="s">
        <v>398</v>
      </c>
      <c r="C13" s="272"/>
      <c r="D13" s="272"/>
      <c r="E13" s="272"/>
      <c r="F13" s="273"/>
      <c r="G13" s="273"/>
      <c r="H13" s="273"/>
      <c r="I13" s="274" t="s">
        <v>32</v>
      </c>
      <c r="J13" s="275"/>
    </row>
    <row r="14" spans="1:10" ht="15.75">
      <c r="A14" s="271"/>
      <c r="B14" s="272"/>
      <c r="C14" s="272"/>
      <c r="D14" s="272"/>
      <c r="E14" s="272"/>
      <c r="F14" s="273"/>
      <c r="G14" s="273"/>
      <c r="H14" s="273"/>
      <c r="I14" s="273"/>
      <c r="J14" s="276"/>
    </row>
    <row r="15" spans="1:10" ht="15.75">
      <c r="A15" s="271"/>
      <c r="B15" s="277"/>
      <c r="C15" s="272"/>
      <c r="D15" s="272"/>
      <c r="E15" s="272"/>
      <c r="F15" s="273"/>
      <c r="G15" s="273"/>
      <c r="H15" s="273"/>
      <c r="I15" s="273"/>
      <c r="J15" s="278"/>
    </row>
    <row r="16" spans="1:10" ht="15.75">
      <c r="A16" s="271"/>
      <c r="B16" s="279"/>
      <c r="C16" s="272"/>
      <c r="D16" s="272"/>
      <c r="E16" s="272"/>
      <c r="F16" s="273"/>
      <c r="G16" s="273"/>
      <c r="H16" s="273"/>
      <c r="I16" s="273"/>
      <c r="J16" s="278"/>
    </row>
    <row r="17" spans="1:10" ht="15.75">
      <c r="A17" s="271"/>
      <c r="B17" s="272"/>
      <c r="C17" s="272"/>
      <c r="D17" s="272"/>
      <c r="E17" s="272"/>
      <c r="F17" s="273"/>
      <c r="G17" s="273"/>
      <c r="H17" s="273"/>
      <c r="I17" s="273"/>
      <c r="J17" s="278"/>
    </row>
    <row r="18" spans="1:10" ht="15.75">
      <c r="A18" s="257"/>
      <c r="B18" s="260" t="s">
        <v>605</v>
      </c>
      <c r="C18" s="260"/>
      <c r="D18" s="260"/>
      <c r="E18" s="280"/>
      <c r="F18" s="280"/>
      <c r="G18" s="257"/>
      <c r="H18" s="281"/>
      <c r="I18" s="257"/>
      <c r="J18" s="257"/>
    </row>
    <row r="19" spans="1:10" ht="15.75">
      <c r="A19" s="257"/>
      <c r="B19" s="257"/>
      <c r="C19" s="257"/>
      <c r="D19" s="257"/>
      <c r="E19" s="257"/>
      <c r="F19" s="257"/>
      <c r="G19" s="280"/>
      <c r="H19" s="281"/>
      <c r="I19" s="281"/>
      <c r="J19" s="257"/>
    </row>
    <row r="20" spans="1:10" ht="12.75">
      <c r="A20" s="257"/>
      <c r="B20" s="257"/>
      <c r="C20" s="257"/>
      <c r="D20" s="257"/>
      <c r="E20" s="257"/>
      <c r="F20" s="257"/>
      <c r="G20" s="257"/>
      <c r="H20" s="311"/>
      <c r="I20" s="311"/>
      <c r="J20" s="257"/>
    </row>
    <row r="21" ht="15">
      <c r="I21" s="282" t="s">
        <v>606</v>
      </c>
    </row>
    <row r="22" ht="15">
      <c r="I22" s="282" t="s">
        <v>607</v>
      </c>
    </row>
    <row r="23" ht="14.25">
      <c r="I23" s="283" t="s">
        <v>608</v>
      </c>
    </row>
    <row r="24" ht="15">
      <c r="I24" s="282" t="s">
        <v>609</v>
      </c>
    </row>
  </sheetData>
  <sheetProtection selectLockedCells="1" selectUnlockedCells="1"/>
  <mergeCells count="6">
    <mergeCell ref="E2:J2"/>
    <mergeCell ref="E3:J3"/>
    <mergeCell ref="A4:B4"/>
    <mergeCell ref="A7:J7"/>
    <mergeCell ref="A8:J8"/>
    <mergeCell ref="H20:I20"/>
  </mergeCells>
  <printOptions/>
  <pageMargins left="0.7" right="0.7" top="0.75" bottom="0.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J13" sqref="J13"/>
    </sheetView>
  </sheetViews>
  <sheetFormatPr defaultColWidth="9.00390625" defaultRowHeight="12.75"/>
  <cols>
    <col min="1" max="1" width="4.140625" style="0" customWidth="1"/>
    <col min="2" max="2" width="41.00390625" style="0" customWidth="1"/>
    <col min="3" max="3" width="11.57421875" style="0" customWidth="1"/>
    <col min="4" max="4" width="12.421875" style="0" customWidth="1"/>
    <col min="5" max="6" width="9.00390625" style="0" customWidth="1"/>
    <col min="7" max="7" width="13.57421875" style="0" customWidth="1"/>
    <col min="8" max="8" width="11.7109375" style="0" customWidth="1"/>
    <col min="9" max="9" width="15.28125" style="0" customWidth="1"/>
    <col min="10" max="10" width="16.57421875" style="0" customWidth="1"/>
  </cols>
  <sheetData>
    <row r="1" spans="1:10" ht="12.75">
      <c r="A1" s="257"/>
      <c r="B1" s="257"/>
      <c r="C1" s="257"/>
      <c r="D1" s="257"/>
      <c r="E1" s="257"/>
      <c r="F1" s="257"/>
      <c r="G1" s="257"/>
      <c r="H1" s="257"/>
      <c r="I1" s="257"/>
      <c r="J1" s="258" t="s">
        <v>610</v>
      </c>
    </row>
    <row r="2" spans="1:10" ht="12.75">
      <c r="A2" s="257"/>
      <c r="B2" s="257"/>
      <c r="C2" s="257"/>
      <c r="D2" s="257"/>
      <c r="E2" s="310" t="s">
        <v>1</v>
      </c>
      <c r="F2" s="310"/>
      <c r="G2" s="310"/>
      <c r="H2" s="310"/>
      <c r="I2" s="310"/>
      <c r="J2" s="310"/>
    </row>
    <row r="3" spans="1:10" ht="12.75">
      <c r="A3" s="257"/>
      <c r="B3" s="257"/>
      <c r="C3" s="257"/>
      <c r="D3" s="257"/>
      <c r="E3" s="310" t="s">
        <v>2</v>
      </c>
      <c r="F3" s="310"/>
      <c r="G3" s="310"/>
      <c r="H3" s="310"/>
      <c r="I3" s="310"/>
      <c r="J3" s="310"/>
    </row>
    <row r="4" spans="1:10" ht="12.75">
      <c r="A4" s="311" t="s">
        <v>601</v>
      </c>
      <c r="B4" s="311"/>
      <c r="C4" s="257"/>
      <c r="D4" s="257"/>
      <c r="E4" s="257"/>
      <c r="F4" s="257"/>
      <c r="G4" s="257"/>
      <c r="H4" s="257"/>
      <c r="I4" s="257"/>
      <c r="J4" s="259" t="s">
        <v>3</v>
      </c>
    </row>
    <row r="5" s="257" customFormat="1" ht="12.75">
      <c r="J5" s="258" t="s">
        <v>602</v>
      </c>
    </row>
    <row r="6" spans="1:10" ht="12.75">
      <c r="A6" s="257"/>
      <c r="B6" s="257"/>
      <c r="C6" s="257"/>
      <c r="D6" s="257"/>
      <c r="E6" s="257"/>
      <c r="F6" s="257"/>
      <c r="G6" s="257"/>
      <c r="H6" s="257"/>
      <c r="I6" s="257"/>
      <c r="J6" s="259"/>
    </row>
    <row r="7" spans="1:10" ht="15.75">
      <c r="A7" s="312" t="s">
        <v>4</v>
      </c>
      <c r="B7" s="312"/>
      <c r="C7" s="312"/>
      <c r="D7" s="312"/>
      <c r="E7" s="312"/>
      <c r="F7" s="312"/>
      <c r="G7" s="312"/>
      <c r="H7" s="312"/>
      <c r="I7" s="312"/>
      <c r="J7" s="312"/>
    </row>
    <row r="8" spans="1:10" ht="15.75">
      <c r="A8" s="312" t="s">
        <v>611</v>
      </c>
      <c r="B8" s="312"/>
      <c r="C8" s="312"/>
      <c r="D8" s="312"/>
      <c r="E8" s="312"/>
      <c r="F8" s="312"/>
      <c r="G8" s="312"/>
      <c r="H8" s="312"/>
      <c r="I8" s="312"/>
      <c r="J8" s="312"/>
    </row>
    <row r="9" spans="1:10" ht="15.75">
      <c r="A9" s="260"/>
      <c r="B9" s="260"/>
      <c r="C9" s="260"/>
      <c r="D9" s="260"/>
      <c r="E9" s="260"/>
      <c r="F9" s="260"/>
      <c r="G9" s="260"/>
      <c r="H9" s="260"/>
      <c r="I9" s="260"/>
      <c r="J9" s="260"/>
    </row>
    <row r="10" spans="1:10" ht="38.25">
      <c r="A10" s="261" t="s">
        <v>6</v>
      </c>
      <c r="B10" s="262" t="s">
        <v>7</v>
      </c>
      <c r="C10" s="262" t="s">
        <v>8</v>
      </c>
      <c r="D10" s="262" t="s">
        <v>9</v>
      </c>
      <c r="E10" s="262" t="s">
        <v>10</v>
      </c>
      <c r="F10" s="263" t="s">
        <v>11</v>
      </c>
      <c r="G10" s="262" t="s">
        <v>12</v>
      </c>
      <c r="H10" s="262" t="s">
        <v>14</v>
      </c>
      <c r="I10" s="262" t="s">
        <v>15</v>
      </c>
      <c r="J10" s="262" t="s">
        <v>16</v>
      </c>
    </row>
    <row r="11" spans="1:10" ht="12.75">
      <c r="A11" s="264">
        <v>1</v>
      </c>
      <c r="B11" s="265">
        <v>2</v>
      </c>
      <c r="C11" s="266">
        <v>3</v>
      </c>
      <c r="D11" s="264">
        <v>4</v>
      </c>
      <c r="E11" s="264">
        <v>5</v>
      </c>
      <c r="F11" s="264">
        <v>6</v>
      </c>
      <c r="G11" s="264">
        <v>7</v>
      </c>
      <c r="H11" s="264">
        <v>8</v>
      </c>
      <c r="I11" s="264">
        <v>9</v>
      </c>
      <c r="J11" s="264">
        <v>10</v>
      </c>
    </row>
    <row r="12" spans="1:10" ht="49.5" customHeight="1">
      <c r="A12" s="267">
        <v>1</v>
      </c>
      <c r="B12" s="268" t="s">
        <v>612</v>
      </c>
      <c r="C12" s="269"/>
      <c r="D12" s="270"/>
      <c r="E12" s="108" t="s">
        <v>18</v>
      </c>
      <c r="F12" s="108">
        <v>3</v>
      </c>
      <c r="G12" s="141"/>
      <c r="H12" s="64"/>
      <c r="I12" s="141"/>
      <c r="J12" s="141"/>
    </row>
    <row r="13" spans="1:10" ht="15.75">
      <c r="A13" s="271"/>
      <c r="B13" s="272" t="s">
        <v>398</v>
      </c>
      <c r="C13" s="272"/>
      <c r="D13" s="272"/>
      <c r="E13" s="272"/>
      <c r="F13" s="273"/>
      <c r="G13" s="273"/>
      <c r="H13" s="273"/>
      <c r="I13" s="274" t="s">
        <v>32</v>
      </c>
      <c r="J13" s="275"/>
    </row>
    <row r="14" spans="1:10" ht="15.75">
      <c r="A14" s="271"/>
      <c r="B14" s="272"/>
      <c r="C14" s="272"/>
      <c r="D14" s="272"/>
      <c r="E14" s="272"/>
      <c r="F14" s="273"/>
      <c r="G14" s="273"/>
      <c r="H14" s="273"/>
      <c r="I14" s="273"/>
      <c r="J14" s="276"/>
    </row>
    <row r="15" spans="1:10" ht="15.75">
      <c r="A15" s="271"/>
      <c r="B15" s="277"/>
      <c r="C15" s="272"/>
      <c r="D15" s="272"/>
      <c r="E15" s="272"/>
      <c r="F15" s="273"/>
      <c r="G15" s="273"/>
      <c r="H15" s="273"/>
      <c r="I15" s="273"/>
      <c r="J15" s="278"/>
    </row>
    <row r="16" spans="1:10" ht="15.75">
      <c r="A16" s="271"/>
      <c r="B16" s="279"/>
      <c r="C16" s="272"/>
      <c r="D16" s="272"/>
      <c r="E16" s="272"/>
      <c r="F16" s="273"/>
      <c r="G16" s="273"/>
      <c r="H16" s="273"/>
      <c r="I16" s="273"/>
      <c r="J16" s="278"/>
    </row>
    <row r="17" spans="1:10" ht="15.75">
      <c r="A17" s="271"/>
      <c r="B17" s="272"/>
      <c r="C17" s="272"/>
      <c r="D17" s="272"/>
      <c r="E17" s="272"/>
      <c r="F17" s="273"/>
      <c r="G17" s="273"/>
      <c r="H17" s="273"/>
      <c r="I17" s="273"/>
      <c r="J17" s="278"/>
    </row>
    <row r="18" spans="1:10" ht="15.75">
      <c r="A18" s="257"/>
      <c r="B18" s="260" t="s">
        <v>605</v>
      </c>
      <c r="C18" s="260"/>
      <c r="D18" s="260"/>
      <c r="E18" s="280"/>
      <c r="F18" s="280"/>
      <c r="G18" s="257"/>
      <c r="H18" s="281"/>
      <c r="I18" s="257"/>
      <c r="J18" s="257"/>
    </row>
    <row r="19" spans="1:10" ht="15.75">
      <c r="A19" s="257"/>
      <c r="B19" s="257"/>
      <c r="C19" s="257"/>
      <c r="D19" s="257"/>
      <c r="E19" s="257"/>
      <c r="F19" s="257"/>
      <c r="G19" s="280"/>
      <c r="H19" s="281"/>
      <c r="I19" s="281"/>
      <c r="J19" s="257"/>
    </row>
    <row r="20" spans="1:10" ht="12.75">
      <c r="A20" s="257"/>
      <c r="B20" s="257"/>
      <c r="C20" s="257"/>
      <c r="D20" s="257"/>
      <c r="E20" s="257"/>
      <c r="F20" s="257"/>
      <c r="G20" s="257"/>
      <c r="H20" s="311"/>
      <c r="I20" s="311"/>
      <c r="J20" s="257"/>
    </row>
    <row r="21" ht="15">
      <c r="I21" s="282" t="s">
        <v>606</v>
      </c>
    </row>
    <row r="22" ht="15">
      <c r="I22" s="282" t="s">
        <v>607</v>
      </c>
    </row>
    <row r="23" ht="14.25">
      <c r="I23" s="283" t="s">
        <v>608</v>
      </c>
    </row>
    <row r="24" ht="15">
      <c r="I24" s="282" t="s">
        <v>609</v>
      </c>
    </row>
  </sheetData>
  <sheetProtection selectLockedCells="1" selectUnlockedCells="1"/>
  <mergeCells count="6">
    <mergeCell ref="E2:J2"/>
    <mergeCell ref="E3:J3"/>
    <mergeCell ref="A4:B4"/>
    <mergeCell ref="A7:J7"/>
    <mergeCell ref="A8:J8"/>
    <mergeCell ref="H20:I20"/>
  </mergeCells>
  <printOptions/>
  <pageMargins left="0.7" right="0.7" top="0.75" bottom="0.75" header="0.5118055555555555" footer="0.5118055555555555"/>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P4"/>
  <sheetViews>
    <sheetView zoomScalePageLayoutView="0" workbookViewId="0" topLeftCell="A1">
      <selection activeCell="G22" sqref="G22"/>
    </sheetView>
  </sheetViews>
  <sheetFormatPr defaultColWidth="9.140625" defaultRowHeight="12.75"/>
  <cols>
    <col min="1" max="1" width="5.7109375" style="26" customWidth="1"/>
    <col min="2" max="2" width="25.7109375" style="26" customWidth="1"/>
    <col min="3" max="3" width="9.140625" style="26" customWidth="1"/>
    <col min="4" max="4" width="11.8515625" style="26" customWidth="1"/>
    <col min="5" max="5" width="13.57421875" style="26" customWidth="1"/>
    <col min="6" max="6" width="12.00390625" style="26" customWidth="1"/>
    <col min="7" max="7" width="10.8515625" style="26" customWidth="1"/>
    <col min="8" max="8" width="13.57421875" style="26" customWidth="1"/>
    <col min="9" max="9" width="12.7109375" style="26" customWidth="1"/>
    <col min="10" max="11" width="9.140625" style="26" customWidth="1"/>
    <col min="12" max="12" width="11.140625" style="26" customWidth="1"/>
    <col min="13" max="13" width="14.00390625" style="26" customWidth="1"/>
    <col min="14" max="16384" width="9.140625" style="26" customWidth="1"/>
  </cols>
  <sheetData>
    <row r="1" spans="1:13" ht="33" customHeight="1">
      <c r="A1" s="27"/>
      <c r="B1" s="305" t="s">
        <v>613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25.5">
      <c r="A3" s="81"/>
      <c r="B3" s="40" t="s">
        <v>614</v>
      </c>
      <c r="C3" s="41">
        <v>35</v>
      </c>
      <c r="D3" s="42">
        <v>1404</v>
      </c>
      <c r="E3" s="37">
        <f>C3*D3</f>
        <v>49140</v>
      </c>
      <c r="F3" s="82" t="s">
        <v>615</v>
      </c>
      <c r="G3" s="31" t="s">
        <v>616</v>
      </c>
      <c r="H3" s="43">
        <v>0</v>
      </c>
      <c r="I3" s="38">
        <f>D3*H3</f>
        <v>0</v>
      </c>
      <c r="J3" s="39">
        <f>I3/E3</f>
        <v>0</v>
      </c>
      <c r="K3" s="44">
        <f>'p.10'!F12</f>
        <v>24</v>
      </c>
      <c r="L3" s="42">
        <v>1404</v>
      </c>
      <c r="M3" s="42">
        <f>K3*L3</f>
        <v>33696</v>
      </c>
      <c r="N3" s="42"/>
      <c r="O3" s="44"/>
    </row>
    <row r="4" spans="1:15" ht="15">
      <c r="A4" s="49"/>
      <c r="B4" s="50"/>
      <c r="C4" s="51"/>
      <c r="D4" s="52"/>
      <c r="E4" s="53">
        <v>49140</v>
      </c>
      <c r="F4" s="52"/>
      <c r="G4" s="52"/>
      <c r="H4" s="28"/>
      <c r="I4" s="54"/>
      <c r="J4" s="54"/>
      <c r="K4" s="30"/>
      <c r="L4" s="49"/>
      <c r="M4" s="55">
        <v>33696</v>
      </c>
      <c r="N4" s="56"/>
      <c r="O4"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0">
      <selection activeCell="G22" sqref="G22"/>
    </sheetView>
  </sheetViews>
  <sheetFormatPr defaultColWidth="9.00390625" defaultRowHeight="12.75"/>
  <cols>
    <col min="1" max="1" width="4.28125" style="26" customWidth="1"/>
    <col min="2" max="2" width="42.57421875" style="26" customWidth="1"/>
    <col min="3" max="9" width="9.00390625" style="26" customWidth="1"/>
    <col min="10" max="10" width="13.140625" style="26" customWidth="1"/>
    <col min="11" max="11" width="13.8515625" style="26" customWidth="1"/>
    <col min="12" max="16384" width="9.00390625" style="26" customWidth="1"/>
  </cols>
  <sheetData>
    <row r="1" spans="6:11" s="1" customFormat="1" ht="12.75">
      <c r="F1" s="198"/>
      <c r="K1" s="2" t="s">
        <v>617</v>
      </c>
    </row>
    <row r="2" spans="5:11" s="1" customFormat="1" ht="12.75">
      <c r="E2" s="302" t="s">
        <v>1</v>
      </c>
      <c r="F2" s="302"/>
      <c r="G2" s="302"/>
      <c r="H2" s="302"/>
      <c r="I2" s="302"/>
      <c r="J2" s="302"/>
      <c r="K2" s="302"/>
    </row>
    <row r="3" spans="5:11" s="1" customFormat="1" ht="12.75">
      <c r="E3" s="302" t="s">
        <v>2</v>
      </c>
      <c r="F3" s="302"/>
      <c r="G3" s="302"/>
      <c r="H3" s="302"/>
      <c r="I3" s="302"/>
      <c r="J3" s="302"/>
      <c r="K3" s="302"/>
    </row>
    <row r="4" spans="1:11" s="1" customFormat="1" ht="12.75">
      <c r="A4" s="303"/>
      <c r="B4" s="303"/>
      <c r="F4" s="198"/>
      <c r="K4" s="5" t="s">
        <v>3</v>
      </c>
    </row>
    <row r="5" spans="6:11" s="1" customFormat="1" ht="12.75">
      <c r="F5" s="198"/>
      <c r="K5" s="2"/>
    </row>
    <row r="6" spans="6:11" s="1" customFormat="1" ht="12.75">
      <c r="F6" s="198"/>
      <c r="K6" s="5"/>
    </row>
    <row r="7" spans="1:11" s="1" customFormat="1" ht="12.75">
      <c r="A7" s="304" t="s">
        <v>4</v>
      </c>
      <c r="B7" s="304"/>
      <c r="C7" s="304"/>
      <c r="D7" s="304"/>
      <c r="E7" s="304"/>
      <c r="F7" s="304"/>
      <c r="G7" s="304"/>
      <c r="H7" s="304"/>
      <c r="I7" s="304"/>
      <c r="J7" s="304"/>
      <c r="K7" s="304"/>
    </row>
    <row r="8" spans="1:11" s="1" customFormat="1" ht="12.75">
      <c r="A8" s="304" t="s">
        <v>618</v>
      </c>
      <c r="B8" s="304"/>
      <c r="C8" s="304"/>
      <c r="D8" s="304"/>
      <c r="E8" s="304"/>
      <c r="F8" s="304"/>
      <c r="G8" s="304"/>
      <c r="H8" s="304"/>
      <c r="I8" s="304"/>
      <c r="J8" s="304"/>
      <c r="K8" s="304"/>
    </row>
    <row r="9" s="1" customFormat="1" ht="12.75">
      <c r="F9" s="198"/>
    </row>
    <row r="10" spans="1:11" s="1" customFormat="1" ht="48" customHeight="1">
      <c r="A10" s="6" t="s">
        <v>6</v>
      </c>
      <c r="B10" s="7" t="s">
        <v>7</v>
      </c>
      <c r="C10" s="7" t="s">
        <v>8</v>
      </c>
      <c r="D10" s="7" t="s">
        <v>9</v>
      </c>
      <c r="E10" s="7" t="s">
        <v>10</v>
      </c>
      <c r="F10" s="199" t="s">
        <v>11</v>
      </c>
      <c r="G10" s="7" t="s">
        <v>12</v>
      </c>
      <c r="H10" s="7" t="s">
        <v>13</v>
      </c>
      <c r="I10" s="7" t="s">
        <v>14</v>
      </c>
      <c r="J10" s="7" t="s">
        <v>15</v>
      </c>
      <c r="K10" s="7" t="s">
        <v>16</v>
      </c>
    </row>
    <row r="11" spans="1:11" s="11" customFormat="1" ht="12.75">
      <c r="A11" s="57">
        <v>1</v>
      </c>
      <c r="B11" s="57">
        <v>2</v>
      </c>
      <c r="C11" s="58">
        <v>3</v>
      </c>
      <c r="D11" s="57">
        <v>4</v>
      </c>
      <c r="E11" s="57">
        <v>5</v>
      </c>
      <c r="F11" s="284">
        <v>6</v>
      </c>
      <c r="G11" s="57">
        <v>7</v>
      </c>
      <c r="H11" s="57">
        <v>8</v>
      </c>
      <c r="I11" s="57">
        <v>9</v>
      </c>
      <c r="J11" s="57">
        <v>10</v>
      </c>
      <c r="K11" s="57">
        <v>11</v>
      </c>
    </row>
    <row r="12" spans="1:11" s="1" customFormat="1" ht="38.25">
      <c r="A12" s="201">
        <v>1</v>
      </c>
      <c r="B12" s="285" t="s">
        <v>619</v>
      </c>
      <c r="C12" s="203"/>
      <c r="D12" s="203"/>
      <c r="E12" s="285"/>
      <c r="F12" s="204">
        <v>10</v>
      </c>
      <c r="G12" s="27"/>
      <c r="H12" s="205"/>
      <c r="I12" s="206"/>
      <c r="J12" s="15">
        <v>366.74</v>
      </c>
      <c r="K12" s="286">
        <f aca="true" t="shared" si="0" ref="K12:K20">F12*J12</f>
        <v>3667.4</v>
      </c>
    </row>
    <row r="13" spans="1:11" ht="63.75">
      <c r="A13" s="44">
        <v>2</v>
      </c>
      <c r="B13" s="285" t="s">
        <v>620</v>
      </c>
      <c r="C13" s="49"/>
      <c r="D13" s="49"/>
      <c r="E13" s="285"/>
      <c r="F13" s="44">
        <v>10</v>
      </c>
      <c r="G13" s="27"/>
      <c r="H13" s="44"/>
      <c r="I13" s="206"/>
      <c r="J13" s="89">
        <v>366.74</v>
      </c>
      <c r="K13" s="286">
        <f t="shared" si="0"/>
        <v>3667.4</v>
      </c>
    </row>
    <row r="14" spans="1:11" ht="38.25">
      <c r="A14" s="44">
        <v>3</v>
      </c>
      <c r="B14" s="285" t="s">
        <v>621</v>
      </c>
      <c r="C14" s="49"/>
      <c r="D14" s="49"/>
      <c r="E14" s="285"/>
      <c r="F14" s="44">
        <v>50</v>
      </c>
      <c r="G14" s="27"/>
      <c r="H14" s="44"/>
      <c r="I14" s="206"/>
      <c r="J14" s="89">
        <v>157.46</v>
      </c>
      <c r="K14" s="286">
        <f t="shared" si="0"/>
        <v>7873</v>
      </c>
    </row>
    <row r="15" spans="1:11" ht="63.75">
      <c r="A15" s="44">
        <v>4</v>
      </c>
      <c r="B15" s="285" t="s">
        <v>622</v>
      </c>
      <c r="C15" s="49"/>
      <c r="D15" s="49"/>
      <c r="E15" s="285"/>
      <c r="F15" s="44">
        <v>50</v>
      </c>
      <c r="G15" s="27"/>
      <c r="H15" s="44"/>
      <c r="I15" s="206"/>
      <c r="J15" s="89">
        <v>898.13</v>
      </c>
      <c r="K15" s="286">
        <f t="shared" si="0"/>
        <v>44906.5</v>
      </c>
    </row>
    <row r="16" spans="1:11" ht="51">
      <c r="A16" s="44">
        <v>5</v>
      </c>
      <c r="B16" s="285" t="s">
        <v>623</v>
      </c>
      <c r="C16" s="49"/>
      <c r="D16" s="49"/>
      <c r="E16" s="285"/>
      <c r="F16" s="44">
        <v>50</v>
      </c>
      <c r="G16" s="27"/>
      <c r="H16" s="44"/>
      <c r="I16" s="287"/>
      <c r="J16" s="89">
        <v>381.7</v>
      </c>
      <c r="K16" s="286">
        <f t="shared" si="0"/>
        <v>19085</v>
      </c>
    </row>
    <row r="17" spans="1:11" ht="51">
      <c r="A17" s="44">
        <v>6</v>
      </c>
      <c r="B17" s="285" t="s">
        <v>624</v>
      </c>
      <c r="C17" s="49"/>
      <c r="D17" s="49"/>
      <c r="E17" s="285"/>
      <c r="F17" s="44">
        <v>50</v>
      </c>
      <c r="G17" s="27"/>
      <c r="H17" s="44"/>
      <c r="I17" s="287"/>
      <c r="J17" s="89">
        <v>460.3</v>
      </c>
      <c r="K17" s="286">
        <f t="shared" si="0"/>
        <v>23015</v>
      </c>
    </row>
    <row r="18" spans="1:11" ht="89.25">
      <c r="A18" s="44">
        <v>7</v>
      </c>
      <c r="B18" s="285" t="s">
        <v>625</v>
      </c>
      <c r="C18" s="49"/>
      <c r="D18" s="49"/>
      <c r="E18" s="285"/>
      <c r="F18" s="44">
        <v>3</v>
      </c>
      <c r="G18" s="27"/>
      <c r="H18" s="44"/>
      <c r="I18" s="287"/>
      <c r="J18" s="89">
        <v>1549.28</v>
      </c>
      <c r="K18" s="286">
        <f t="shared" si="0"/>
        <v>4647.84</v>
      </c>
    </row>
    <row r="19" spans="1:11" ht="89.25">
      <c r="A19" s="44">
        <v>8</v>
      </c>
      <c r="B19" s="285" t="s">
        <v>626</v>
      </c>
      <c r="C19" s="49"/>
      <c r="D19" s="49"/>
      <c r="E19" s="285"/>
      <c r="F19" s="44">
        <v>500</v>
      </c>
      <c r="G19" s="27"/>
      <c r="H19" s="44"/>
      <c r="I19" s="287"/>
      <c r="J19" s="89">
        <v>16.2</v>
      </c>
      <c r="K19" s="286">
        <f t="shared" si="0"/>
        <v>8100</v>
      </c>
    </row>
    <row r="20" spans="1:11" ht="12.75">
      <c r="A20" s="44">
        <v>9</v>
      </c>
      <c r="B20" s="285" t="s">
        <v>627</v>
      </c>
      <c r="C20" s="49"/>
      <c r="D20" s="49"/>
      <c r="E20" s="285"/>
      <c r="F20" s="44">
        <v>50</v>
      </c>
      <c r="G20" s="27"/>
      <c r="H20" s="44"/>
      <c r="I20" s="287"/>
      <c r="J20" s="89">
        <v>15.12</v>
      </c>
      <c r="K20" s="288">
        <f t="shared" si="0"/>
        <v>756</v>
      </c>
    </row>
    <row r="21" spans="6:11" ht="12.75">
      <c r="F21" s="104"/>
      <c r="G21" s="104"/>
      <c r="H21" s="104"/>
      <c r="I21" s="289"/>
      <c r="J21" s="104"/>
      <c r="K21" s="290">
        <f>SUM(K12:K20)</f>
        <v>115718.14</v>
      </c>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97" r:id="rId1"/>
</worksheet>
</file>

<file path=xl/worksheets/sheet25.xml><?xml version="1.0" encoding="utf-8"?>
<worksheet xmlns="http://schemas.openxmlformats.org/spreadsheetml/2006/main" xmlns:r="http://schemas.openxmlformats.org/officeDocument/2006/relationships">
  <sheetPr>
    <pageSetUpPr fitToPage="1"/>
  </sheetPr>
  <dimension ref="A1:P12"/>
  <sheetViews>
    <sheetView zoomScalePageLayoutView="0" workbookViewId="0" topLeftCell="A1">
      <selection activeCell="G22" sqref="G22"/>
    </sheetView>
  </sheetViews>
  <sheetFormatPr defaultColWidth="9.140625" defaultRowHeight="12.75"/>
  <cols>
    <col min="1" max="1" width="9.140625" style="26" customWidth="1"/>
    <col min="2" max="2" width="13.00390625" style="26" customWidth="1"/>
    <col min="3" max="3" width="9.140625" style="26" customWidth="1"/>
    <col min="4" max="4" width="11.8515625" style="26" customWidth="1"/>
    <col min="5" max="5" width="9.140625" style="26" customWidth="1"/>
    <col min="6" max="6" width="12.00390625" style="26" customWidth="1"/>
    <col min="7" max="7" width="9.140625" style="26" customWidth="1"/>
    <col min="8" max="8" width="13.57421875" style="26" customWidth="1"/>
    <col min="9" max="9" width="12.7109375" style="26" customWidth="1"/>
    <col min="10" max="11" width="9.140625" style="26" customWidth="1"/>
    <col min="12" max="12" width="11.140625" style="26" customWidth="1"/>
    <col min="13" max="13" width="15.140625" style="26" customWidth="1"/>
    <col min="14" max="16384" width="9.140625" style="26" customWidth="1"/>
  </cols>
  <sheetData>
    <row r="1" spans="1:13" ht="33" customHeight="1">
      <c r="A1" s="27"/>
      <c r="B1" s="305" t="s">
        <v>628</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15">
      <c r="A3" s="81"/>
      <c r="B3" s="40"/>
      <c r="C3" s="41"/>
      <c r="D3" s="42"/>
      <c r="E3" s="37"/>
      <c r="F3" s="82"/>
      <c r="G3" s="41"/>
      <c r="H3" s="43"/>
      <c r="I3" s="38"/>
      <c r="J3" s="39"/>
      <c r="K3" s="44">
        <f>'p.11'!F12</f>
        <v>10</v>
      </c>
      <c r="L3" s="42">
        <f>'p.11'!J12</f>
        <v>366.74</v>
      </c>
      <c r="M3" s="42">
        <f aca="true" t="shared" si="0" ref="M3:M11">K3*L3</f>
        <v>3667.4</v>
      </c>
      <c r="N3" s="42"/>
      <c r="O3" s="44"/>
    </row>
    <row r="4" spans="1:15" ht="15">
      <c r="A4" s="83"/>
      <c r="B4" s="48"/>
      <c r="C4" s="41"/>
      <c r="D4" s="37"/>
      <c r="E4" s="37"/>
      <c r="F4" s="41"/>
      <c r="G4" s="41"/>
      <c r="H4" s="43"/>
      <c r="I4" s="38"/>
      <c r="J4" s="39"/>
      <c r="K4" s="44">
        <f>'p.11'!F13</f>
        <v>10</v>
      </c>
      <c r="L4" s="42">
        <f>'p.11'!J13</f>
        <v>366.74</v>
      </c>
      <c r="M4" s="42">
        <f t="shared" si="0"/>
        <v>3667.4</v>
      </c>
      <c r="N4" s="42"/>
      <c r="O4" s="44"/>
    </row>
    <row r="5" spans="1:15" ht="15">
      <c r="A5" s="83"/>
      <c r="B5" s="48"/>
      <c r="C5" s="41"/>
      <c r="D5" s="37"/>
      <c r="E5" s="37"/>
      <c r="F5" s="41"/>
      <c r="G5" s="41"/>
      <c r="H5" s="43"/>
      <c r="I5" s="38"/>
      <c r="J5" s="39"/>
      <c r="K5" s="44">
        <f>'p.11'!F14</f>
        <v>50</v>
      </c>
      <c r="L5" s="42">
        <f>'p.11'!J14</f>
        <v>157.46</v>
      </c>
      <c r="M5" s="42">
        <f t="shared" si="0"/>
        <v>7873</v>
      </c>
      <c r="N5" s="42"/>
      <c r="O5" s="44"/>
    </row>
    <row r="6" spans="1:15" ht="15">
      <c r="A6" s="83"/>
      <c r="B6" s="48"/>
      <c r="C6" s="41"/>
      <c r="D6" s="37"/>
      <c r="E6" s="37"/>
      <c r="F6" s="41"/>
      <c r="G6" s="41"/>
      <c r="H6" s="43"/>
      <c r="I6" s="38"/>
      <c r="J6" s="39"/>
      <c r="K6" s="44">
        <f>'p.11'!F15</f>
        <v>50</v>
      </c>
      <c r="L6" s="42">
        <f>'p.11'!J15</f>
        <v>898.13</v>
      </c>
      <c r="M6" s="42">
        <f t="shared" si="0"/>
        <v>44906.5</v>
      </c>
      <c r="N6" s="42"/>
      <c r="O6" s="44"/>
    </row>
    <row r="7" spans="1:15" ht="15">
      <c r="A7" s="83"/>
      <c r="B7" s="48"/>
      <c r="C7" s="41"/>
      <c r="D7" s="37"/>
      <c r="E7" s="37"/>
      <c r="F7" s="41"/>
      <c r="G7" s="41"/>
      <c r="H7" s="43"/>
      <c r="I7" s="38"/>
      <c r="J7" s="39"/>
      <c r="K7" s="44">
        <f>'p.11'!F16</f>
        <v>50</v>
      </c>
      <c r="L7" s="42">
        <f>'p.11'!J16</f>
        <v>381.7</v>
      </c>
      <c r="M7" s="42">
        <f t="shared" si="0"/>
        <v>19085</v>
      </c>
      <c r="N7" s="42"/>
      <c r="O7" s="44"/>
    </row>
    <row r="8" spans="1:15" ht="15">
      <c r="A8" s="83"/>
      <c r="B8" s="48"/>
      <c r="C8" s="41"/>
      <c r="D8" s="37"/>
      <c r="E8" s="37"/>
      <c r="F8" s="41"/>
      <c r="G8" s="41"/>
      <c r="H8" s="43"/>
      <c r="I8" s="38"/>
      <c r="J8" s="39"/>
      <c r="K8" s="44">
        <f>'p.11'!F17</f>
        <v>50</v>
      </c>
      <c r="L8" s="42">
        <f>'p.11'!J17</f>
        <v>460.3</v>
      </c>
      <c r="M8" s="42">
        <f t="shared" si="0"/>
        <v>23015</v>
      </c>
      <c r="N8" s="42"/>
      <c r="O8" s="44"/>
    </row>
    <row r="9" spans="1:15" ht="15">
      <c r="A9" s="83"/>
      <c r="B9" s="48"/>
      <c r="C9" s="41"/>
      <c r="D9" s="37"/>
      <c r="E9" s="37"/>
      <c r="F9" s="41"/>
      <c r="G9" s="41"/>
      <c r="H9" s="43"/>
      <c r="I9" s="38"/>
      <c r="J9" s="39"/>
      <c r="K9" s="44">
        <f>'p.11'!F18</f>
        <v>3</v>
      </c>
      <c r="L9" s="42">
        <f>'p.11'!J18</f>
        <v>1549.28</v>
      </c>
      <c r="M9" s="42">
        <f t="shared" si="0"/>
        <v>4647.84</v>
      </c>
      <c r="N9" s="42"/>
      <c r="O9" s="44"/>
    </row>
    <row r="10" spans="1:15" ht="12.75">
      <c r="A10" s="83"/>
      <c r="B10" s="48"/>
      <c r="C10" s="41"/>
      <c r="D10" s="37"/>
      <c r="E10" s="37"/>
      <c r="F10" s="41"/>
      <c r="G10" s="41"/>
      <c r="H10" s="45"/>
      <c r="I10" s="46"/>
      <c r="J10" s="47"/>
      <c r="K10" s="44">
        <f>'p.11'!F19</f>
        <v>500</v>
      </c>
      <c r="L10" s="42">
        <f>'p.11'!J19</f>
        <v>16.2</v>
      </c>
      <c r="M10" s="42">
        <f t="shared" si="0"/>
        <v>8100</v>
      </c>
      <c r="N10" s="42"/>
      <c r="O10" s="44"/>
    </row>
    <row r="11" spans="1:15" ht="12.75">
      <c r="A11" s="83"/>
      <c r="B11" s="48"/>
      <c r="C11" s="41"/>
      <c r="D11" s="37"/>
      <c r="E11" s="37"/>
      <c r="F11" s="41"/>
      <c r="G11" s="41"/>
      <c r="H11" s="45"/>
      <c r="I11" s="46"/>
      <c r="J11" s="47"/>
      <c r="K11" s="44">
        <f>'p.11'!F20</f>
        <v>50</v>
      </c>
      <c r="L11" s="42">
        <f>'p.11'!J20</f>
        <v>15.12</v>
      </c>
      <c r="M11" s="42">
        <f t="shared" si="0"/>
        <v>756</v>
      </c>
      <c r="N11" s="42"/>
      <c r="O11" s="44"/>
    </row>
    <row r="12" spans="1:15" ht="15">
      <c r="A12" s="49"/>
      <c r="B12" s="50"/>
      <c r="C12" s="156"/>
      <c r="D12" s="52"/>
      <c r="E12" s="157"/>
      <c r="F12" s="52"/>
      <c r="G12" s="52"/>
      <c r="H12" s="158"/>
      <c r="I12" s="159"/>
      <c r="J12" s="159"/>
      <c r="K12" s="160"/>
      <c r="L12" s="49"/>
      <c r="M12" s="55">
        <f>SUM(M3:M11)</f>
        <v>115718.14</v>
      </c>
      <c r="N12" s="56"/>
      <c r="O12"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82" r:id="rId1"/>
</worksheet>
</file>

<file path=xl/worksheets/sheet26.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0">
      <selection activeCell="G22" sqref="G22"/>
    </sheetView>
  </sheetViews>
  <sheetFormatPr defaultColWidth="9.140625" defaultRowHeight="12.75"/>
  <cols>
    <col min="1" max="1" width="3.00390625" style="1" customWidth="1"/>
    <col min="2" max="2" width="52.7109375" style="1" customWidth="1"/>
    <col min="3" max="3" width="13.140625" style="1" customWidth="1"/>
    <col min="4" max="4" width="14.00390625" style="1" customWidth="1"/>
    <col min="5" max="6" width="7.00390625" style="1" customWidth="1"/>
    <col min="7" max="8" width="13.8515625" style="1" customWidth="1"/>
    <col min="9" max="9" width="5.8515625" style="1" customWidth="1"/>
    <col min="10" max="10" width="15.00390625" style="1" customWidth="1"/>
    <col min="11" max="11" width="15.7109375" style="1" customWidth="1"/>
    <col min="12" max="16384" width="9.140625" style="1" customWidth="1"/>
  </cols>
  <sheetData>
    <row r="1" ht="12.75">
      <c r="K1" s="2" t="s">
        <v>629</v>
      </c>
    </row>
    <row r="2" spans="5:11" ht="12.75">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630</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9">
        <v>1</v>
      </c>
      <c r="B11" s="9">
        <v>2</v>
      </c>
      <c r="C11" s="10">
        <v>3</v>
      </c>
      <c r="D11" s="9">
        <v>4</v>
      </c>
      <c r="E11" s="9">
        <v>5</v>
      </c>
      <c r="F11" s="9">
        <v>6</v>
      </c>
      <c r="G11" s="9">
        <v>7</v>
      </c>
      <c r="H11" s="9">
        <v>8</v>
      </c>
      <c r="I11" s="9">
        <v>9</v>
      </c>
      <c r="J11" s="9">
        <v>10</v>
      </c>
      <c r="K11" s="9">
        <v>11</v>
      </c>
    </row>
    <row r="12" spans="1:11" s="11" customFormat="1" ht="147" customHeight="1">
      <c r="A12" s="12">
        <v>1</v>
      </c>
      <c r="B12" s="291" t="s">
        <v>631</v>
      </c>
      <c r="C12" s="10"/>
      <c r="D12" s="9"/>
      <c r="E12" s="12" t="s">
        <v>18</v>
      </c>
      <c r="F12" s="12">
        <v>200</v>
      </c>
      <c r="G12" s="15"/>
      <c r="H12" s="15"/>
      <c r="I12" s="12"/>
      <c r="J12" s="15">
        <v>23.22</v>
      </c>
      <c r="K12" s="15">
        <f>F12*J12</f>
        <v>4644</v>
      </c>
    </row>
    <row r="13" spans="1:11" s="11" customFormat="1" ht="147" customHeight="1">
      <c r="A13" s="12">
        <v>2</v>
      </c>
      <c r="B13" s="291" t="s">
        <v>632</v>
      </c>
      <c r="C13" s="10"/>
      <c r="D13" s="9"/>
      <c r="E13" s="12" t="s">
        <v>18</v>
      </c>
      <c r="F13" s="12">
        <v>1000</v>
      </c>
      <c r="G13" s="15"/>
      <c r="H13" s="15"/>
      <c r="I13" s="12"/>
      <c r="J13" s="15">
        <v>35.91</v>
      </c>
      <c r="K13" s="15">
        <f>F13*J13</f>
        <v>35910</v>
      </c>
    </row>
    <row r="14" spans="1:11" s="11" customFormat="1" ht="69" customHeight="1">
      <c r="A14" s="12">
        <v>3</v>
      </c>
      <c r="B14" s="291" t="s">
        <v>633</v>
      </c>
      <c r="C14" s="10"/>
      <c r="D14" s="9"/>
      <c r="E14" s="12" t="s">
        <v>18</v>
      </c>
      <c r="F14" s="12">
        <v>1000</v>
      </c>
      <c r="G14" s="15"/>
      <c r="H14" s="15"/>
      <c r="I14" s="93"/>
      <c r="J14" s="21">
        <v>5.64</v>
      </c>
      <c r="K14" s="15">
        <f>F14*J14</f>
        <v>5640</v>
      </c>
    </row>
    <row r="15" spans="1:11" s="11" customFormat="1" ht="69.75" customHeight="1">
      <c r="A15" s="12">
        <v>4</v>
      </c>
      <c r="B15" s="148" t="s">
        <v>634</v>
      </c>
      <c r="C15" s="62"/>
      <c r="D15" s="63"/>
      <c r="E15" s="108" t="s">
        <v>18</v>
      </c>
      <c r="F15" s="108">
        <v>1000</v>
      </c>
      <c r="G15" s="106"/>
      <c r="H15" s="292"/>
      <c r="I15" s="64"/>
      <c r="J15" s="65">
        <v>10.26</v>
      </c>
      <c r="K15" s="15">
        <f>F15*J15</f>
        <v>10260</v>
      </c>
    </row>
    <row r="16" spans="1:13" ht="12.75">
      <c r="A16" s="22"/>
      <c r="B16" s="142"/>
      <c r="C16" s="142"/>
      <c r="D16" s="142"/>
      <c r="E16" s="142"/>
      <c r="F16" s="3"/>
      <c r="G16" s="229" t="s">
        <v>32</v>
      </c>
      <c r="H16" s="230"/>
      <c r="I16" s="3"/>
      <c r="J16" s="3"/>
      <c r="K16" s="293">
        <f>SUM(K12:K15)</f>
        <v>56454</v>
      </c>
      <c r="L16" s="68"/>
      <c r="M16" s="22"/>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83" r:id="rId1"/>
</worksheet>
</file>

<file path=xl/worksheets/sheet27.xml><?xml version="1.0" encoding="utf-8"?>
<worksheet xmlns="http://schemas.openxmlformats.org/spreadsheetml/2006/main" xmlns:r="http://schemas.openxmlformats.org/officeDocument/2006/relationships">
  <sheetPr>
    <pageSetUpPr fitToPage="1"/>
  </sheetPr>
  <dimension ref="A1:P7"/>
  <sheetViews>
    <sheetView zoomScalePageLayoutView="0" workbookViewId="0" topLeftCell="A1">
      <selection activeCell="G22" sqref="G22"/>
    </sheetView>
  </sheetViews>
  <sheetFormatPr defaultColWidth="9.140625" defaultRowHeight="12.75"/>
  <cols>
    <col min="1" max="1" width="5.28125" style="26" customWidth="1"/>
    <col min="2" max="2" width="13.00390625" style="26" customWidth="1"/>
    <col min="3" max="3" width="9.140625" style="26" customWidth="1"/>
    <col min="4" max="4" width="11.8515625" style="26" customWidth="1"/>
    <col min="5" max="5" width="14.00390625" style="26" customWidth="1"/>
    <col min="6" max="6" width="12.00390625" style="26" customWidth="1"/>
    <col min="7" max="7" width="9.140625" style="26" customWidth="1"/>
    <col min="8" max="8" width="13.57421875" style="26" customWidth="1"/>
    <col min="9" max="9" width="14.00390625" style="26" customWidth="1"/>
    <col min="10" max="11" width="9.140625" style="26" customWidth="1"/>
    <col min="12" max="12" width="11.140625" style="26" customWidth="1"/>
    <col min="13" max="13" width="14.00390625" style="26" customWidth="1"/>
    <col min="14" max="16384" width="9.140625" style="26" customWidth="1"/>
  </cols>
  <sheetData>
    <row r="1" spans="1:13" ht="33" customHeight="1">
      <c r="A1" s="27"/>
      <c r="B1" s="305" t="s">
        <v>33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25.5">
      <c r="A3" s="81" t="s">
        <v>635</v>
      </c>
      <c r="B3" s="40" t="s">
        <v>636</v>
      </c>
      <c r="C3" s="41">
        <v>200</v>
      </c>
      <c r="D3" s="42">
        <v>23.22</v>
      </c>
      <c r="E3" s="37">
        <f>C3*D3</f>
        <v>4644</v>
      </c>
      <c r="F3" s="82" t="s">
        <v>52</v>
      </c>
      <c r="G3" s="41" t="s">
        <v>53</v>
      </c>
      <c r="H3" s="43">
        <v>200</v>
      </c>
      <c r="I3" s="38">
        <f>D3*H3</f>
        <v>4644</v>
      </c>
      <c r="J3" s="39">
        <f>I3/E3</f>
        <v>1</v>
      </c>
      <c r="K3" s="44">
        <f>'p.12'!F12</f>
        <v>200</v>
      </c>
      <c r="L3" s="42">
        <f>'p.12'!J12</f>
        <v>23.22</v>
      </c>
      <c r="M3" s="42">
        <f>K3*L3</f>
        <v>4644</v>
      </c>
      <c r="N3" s="42"/>
      <c r="O3" s="44"/>
    </row>
    <row r="4" spans="1:15" ht="25.5">
      <c r="A4" s="81" t="s">
        <v>637</v>
      </c>
      <c r="B4" s="40" t="s">
        <v>636</v>
      </c>
      <c r="C4" s="41">
        <v>1000</v>
      </c>
      <c r="D4" s="37">
        <v>35.91</v>
      </c>
      <c r="E4" s="37">
        <f>C4*D4</f>
        <v>35910</v>
      </c>
      <c r="F4" s="82" t="s">
        <v>52</v>
      </c>
      <c r="G4" s="41" t="s">
        <v>56</v>
      </c>
      <c r="H4" s="43">
        <v>460</v>
      </c>
      <c r="I4" s="38">
        <f>D4*H4</f>
        <v>16518.6</v>
      </c>
      <c r="J4" s="39">
        <f>I4/E4</f>
        <v>0.45999999999999996</v>
      </c>
      <c r="K4" s="44">
        <f>'p.12'!F13</f>
        <v>1000</v>
      </c>
      <c r="L4" s="42">
        <f>'p.12'!J13</f>
        <v>35.91</v>
      </c>
      <c r="M4" s="42">
        <f>K4*L4</f>
        <v>35910</v>
      </c>
      <c r="N4" s="42"/>
      <c r="O4" s="44"/>
    </row>
    <row r="5" spans="1:15" ht="25.5">
      <c r="A5" s="81" t="s">
        <v>638</v>
      </c>
      <c r="B5" s="48" t="s">
        <v>639</v>
      </c>
      <c r="C5" s="41">
        <v>1000</v>
      </c>
      <c r="D5" s="37">
        <v>5.64</v>
      </c>
      <c r="E5" s="37">
        <f>C5*D5</f>
        <v>5640</v>
      </c>
      <c r="F5" s="82" t="s">
        <v>52</v>
      </c>
      <c r="G5" s="41" t="s">
        <v>59</v>
      </c>
      <c r="H5" s="43">
        <v>1000</v>
      </c>
      <c r="I5" s="38">
        <f>D5*H5</f>
        <v>5640</v>
      </c>
      <c r="J5" s="39">
        <f>I5/E5</f>
        <v>1</v>
      </c>
      <c r="K5" s="44">
        <f>'p.12'!F14</f>
        <v>1000</v>
      </c>
      <c r="L5" s="42">
        <f>'p.12'!J14</f>
        <v>5.64</v>
      </c>
      <c r="M5" s="42">
        <f>K5*L5</f>
        <v>5640</v>
      </c>
      <c r="N5" s="42"/>
      <c r="O5" s="44"/>
    </row>
    <row r="6" spans="1:15" ht="15">
      <c r="A6" s="81" t="s">
        <v>640</v>
      </c>
      <c r="B6" s="48" t="s">
        <v>641</v>
      </c>
      <c r="C6" s="41">
        <v>1000</v>
      </c>
      <c r="D6" s="37">
        <v>10.26</v>
      </c>
      <c r="E6" s="37">
        <f>C6*D6</f>
        <v>10260</v>
      </c>
      <c r="F6" s="82" t="s">
        <v>52</v>
      </c>
      <c r="G6" s="41" t="s">
        <v>62</v>
      </c>
      <c r="H6" s="43">
        <v>100</v>
      </c>
      <c r="I6" s="38">
        <f>D6*H6</f>
        <v>1026</v>
      </c>
      <c r="J6" s="39">
        <f>I6/E6</f>
        <v>0.1</v>
      </c>
      <c r="K6" s="44">
        <f>'p.12'!F15</f>
        <v>1000</v>
      </c>
      <c r="L6" s="42">
        <f>'p.12'!J15</f>
        <v>10.26</v>
      </c>
      <c r="M6" s="42">
        <f>K6*L6</f>
        <v>10260</v>
      </c>
      <c r="N6" s="42"/>
      <c r="O6" s="44"/>
    </row>
    <row r="7" spans="1:15" ht="15">
      <c r="A7" s="49"/>
      <c r="B7" s="50"/>
      <c r="C7" s="51"/>
      <c r="D7" s="52"/>
      <c r="E7" s="53">
        <f>SUM(E3:E6)</f>
        <v>56454</v>
      </c>
      <c r="F7" s="52"/>
      <c r="G7" s="52"/>
      <c r="H7" s="28"/>
      <c r="I7" s="54">
        <f>SUM(I3:I6)</f>
        <v>27828.6</v>
      </c>
      <c r="J7" s="54"/>
      <c r="K7" s="30"/>
      <c r="L7" s="49"/>
      <c r="M7" s="55">
        <f>SUM(M3:M6)</f>
        <v>56454</v>
      </c>
      <c r="N7" s="56">
        <f>SUM(N3:N6)</f>
        <v>0</v>
      </c>
      <c r="O7"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81" r:id="rId1"/>
</worksheet>
</file>

<file path=xl/worksheets/sheet28.xml><?xml version="1.0" encoding="utf-8"?>
<worksheet xmlns="http://schemas.openxmlformats.org/spreadsheetml/2006/main" xmlns:r="http://schemas.openxmlformats.org/officeDocument/2006/relationships">
  <sheetPr>
    <pageSetUpPr fitToPage="1"/>
  </sheetPr>
  <dimension ref="A1:N18"/>
  <sheetViews>
    <sheetView tabSelected="1" zoomScalePageLayoutView="0" workbookViewId="0" topLeftCell="A1">
      <selection activeCell="K7" sqref="K7"/>
    </sheetView>
  </sheetViews>
  <sheetFormatPr defaultColWidth="9.00390625" defaultRowHeight="12.75"/>
  <cols>
    <col min="1" max="2" width="9.00390625" style="0" customWidth="1"/>
    <col min="3" max="3" width="19.00390625" style="0" customWidth="1"/>
    <col min="4" max="4" width="26.00390625" style="0" customWidth="1"/>
    <col min="5" max="6" width="24.28125" style="0" customWidth="1"/>
    <col min="7" max="7" width="22.421875" style="0" customWidth="1"/>
    <col min="8" max="8" width="23.57421875" style="0" customWidth="1"/>
  </cols>
  <sheetData>
    <row r="1" spans="1:5" ht="61.5" customHeight="1">
      <c r="A1" s="26"/>
      <c r="B1" s="26"/>
      <c r="C1" s="232" t="s">
        <v>642</v>
      </c>
      <c r="D1" s="234"/>
      <c r="E1" s="233"/>
    </row>
    <row r="2" spans="1:5" ht="39.75" customHeight="1">
      <c r="A2" s="26"/>
      <c r="B2" s="236"/>
      <c r="C2" s="294" t="s">
        <v>643</v>
      </c>
      <c r="D2" s="295"/>
      <c r="E2" s="238"/>
    </row>
    <row r="3" spans="1:5" ht="34.5" customHeight="1">
      <c r="A3" s="26"/>
      <c r="B3" s="236"/>
      <c r="C3" s="296" t="s">
        <v>644</v>
      </c>
      <c r="D3" s="236"/>
      <c r="E3" s="236"/>
    </row>
    <row r="4" spans="1:4" ht="32.25" customHeight="1">
      <c r="A4" s="26"/>
      <c r="B4" s="236"/>
      <c r="C4" s="296" t="s">
        <v>645</v>
      </c>
      <c r="D4" s="238"/>
    </row>
    <row r="5" spans="1:10" ht="65.25" customHeight="1">
      <c r="A5" s="240"/>
      <c r="B5" s="241" t="s">
        <v>6</v>
      </c>
      <c r="C5" s="241" t="s">
        <v>646</v>
      </c>
      <c r="D5" s="297" t="s">
        <v>647</v>
      </c>
      <c r="E5" s="298" t="s">
        <v>648</v>
      </c>
      <c r="F5" s="313" t="s">
        <v>649</v>
      </c>
      <c r="G5" s="316" t="s">
        <v>674</v>
      </c>
      <c r="H5" s="316" t="s">
        <v>673</v>
      </c>
      <c r="I5" s="299"/>
      <c r="J5" s="299"/>
    </row>
    <row r="6" spans="1:12" ht="18">
      <c r="A6" s="240"/>
      <c r="B6" s="243">
        <v>1</v>
      </c>
      <c r="C6" s="241" t="s">
        <v>650</v>
      </c>
      <c r="D6" s="244">
        <v>601058.8</v>
      </c>
      <c r="E6" s="244">
        <v>472109.5</v>
      </c>
      <c r="F6" s="314">
        <v>81118.44</v>
      </c>
      <c r="G6" s="317">
        <v>503728.4</v>
      </c>
      <c r="H6" s="317">
        <v>134578.68</v>
      </c>
      <c r="I6" s="299"/>
      <c r="J6" s="299"/>
      <c r="K6" s="299"/>
      <c r="L6" s="299"/>
    </row>
    <row r="7" spans="1:14" ht="18">
      <c r="A7" s="240"/>
      <c r="B7" s="243">
        <v>2</v>
      </c>
      <c r="C7" s="241" t="s">
        <v>651</v>
      </c>
      <c r="D7" s="244">
        <v>1635495.5</v>
      </c>
      <c r="E7" s="244">
        <v>973642.06</v>
      </c>
      <c r="F7" s="314">
        <v>650979.29</v>
      </c>
      <c r="G7" s="317">
        <v>1546395.5</v>
      </c>
      <c r="H7" s="317">
        <v>708003.29</v>
      </c>
      <c r="I7" s="299"/>
      <c r="J7" s="299"/>
      <c r="K7" s="299"/>
      <c r="L7" s="299"/>
      <c r="M7" s="299"/>
      <c r="N7" s="299"/>
    </row>
    <row r="8" spans="1:14" ht="18">
      <c r="A8" s="240"/>
      <c r="B8" s="243">
        <v>3</v>
      </c>
      <c r="C8" s="241" t="s">
        <v>652</v>
      </c>
      <c r="D8" s="244">
        <v>962533.4</v>
      </c>
      <c r="E8" s="244">
        <v>754790</v>
      </c>
      <c r="F8" s="314">
        <v>261651.6</v>
      </c>
      <c r="G8" s="317">
        <v>857103.8</v>
      </c>
      <c r="H8" s="317">
        <v>338256</v>
      </c>
      <c r="I8" s="299"/>
      <c r="J8" s="299"/>
      <c r="K8" s="299"/>
      <c r="L8" s="299"/>
      <c r="M8" s="299"/>
      <c r="N8" s="299"/>
    </row>
    <row r="9" spans="1:8" ht="18">
      <c r="A9" s="240"/>
      <c r="B9" s="243">
        <v>4</v>
      </c>
      <c r="C9" s="241" t="s">
        <v>653</v>
      </c>
      <c r="D9" s="244">
        <v>1047202.37</v>
      </c>
      <c r="E9" s="244">
        <v>1035740.22</v>
      </c>
      <c r="F9" s="314">
        <v>155582.13</v>
      </c>
      <c r="G9" s="318">
        <v>709286.89</v>
      </c>
      <c r="H9" s="318">
        <v>155582.13</v>
      </c>
    </row>
    <row r="10" spans="1:8" ht="18">
      <c r="A10" s="240"/>
      <c r="B10" s="243">
        <v>5</v>
      </c>
      <c r="C10" s="241" t="s">
        <v>654</v>
      </c>
      <c r="D10" s="244">
        <v>1317850</v>
      </c>
      <c r="E10" s="244">
        <v>1082850</v>
      </c>
      <c r="F10" s="314">
        <v>806760</v>
      </c>
      <c r="G10" s="318">
        <v>1210760</v>
      </c>
      <c r="H10" s="318">
        <v>806760</v>
      </c>
    </row>
    <row r="11" spans="1:8" ht="18">
      <c r="A11" s="240"/>
      <c r="B11" s="243">
        <v>6</v>
      </c>
      <c r="C11" s="241" t="s">
        <v>655</v>
      </c>
      <c r="D11" s="244">
        <v>497876</v>
      </c>
      <c r="E11" s="244">
        <v>367860.8</v>
      </c>
      <c r="F11" s="314">
        <v>143916.32</v>
      </c>
      <c r="G11" s="318">
        <v>497876</v>
      </c>
      <c r="H11" s="318">
        <v>166062.8</v>
      </c>
    </row>
    <row r="12" spans="1:8" ht="18">
      <c r="A12" s="240"/>
      <c r="B12" s="243">
        <v>7</v>
      </c>
      <c r="C12" s="241" t="s">
        <v>656</v>
      </c>
      <c r="D12" s="244">
        <v>300524.8</v>
      </c>
      <c r="E12" s="244">
        <v>319312.8</v>
      </c>
      <c r="F12" s="314">
        <v>61808.4</v>
      </c>
      <c r="G12" s="318">
        <v>182394.4</v>
      </c>
      <c r="H12" s="318">
        <v>77544</v>
      </c>
    </row>
    <row r="13" spans="1:8" ht="18">
      <c r="A13" s="240"/>
      <c r="B13" s="249">
        <v>8</v>
      </c>
      <c r="C13" s="241" t="s">
        <v>657</v>
      </c>
      <c r="D13" s="244">
        <v>272943.2</v>
      </c>
      <c r="E13" s="244">
        <v>96296.6</v>
      </c>
      <c r="F13" s="314">
        <v>32571.46</v>
      </c>
      <c r="G13" s="318">
        <v>257445.2</v>
      </c>
      <c r="H13" s="318">
        <v>38461.26</v>
      </c>
    </row>
    <row r="14" spans="1:8" ht="18">
      <c r="A14" s="240"/>
      <c r="B14" s="249">
        <v>9</v>
      </c>
      <c r="C14" s="241" t="s">
        <v>658</v>
      </c>
      <c r="D14" s="244">
        <v>60946</v>
      </c>
      <c r="E14" s="244">
        <v>8098</v>
      </c>
      <c r="F14" s="314">
        <v>3238</v>
      </c>
      <c r="G14" s="318">
        <v>60946</v>
      </c>
      <c r="H14" s="318">
        <v>3238</v>
      </c>
    </row>
    <row r="15" spans="1:8" ht="54">
      <c r="A15" s="240"/>
      <c r="B15" s="249">
        <v>10</v>
      </c>
      <c r="C15" s="241" t="s">
        <v>659</v>
      </c>
      <c r="D15" s="244">
        <v>49140</v>
      </c>
      <c r="E15" s="300" t="s">
        <v>660</v>
      </c>
      <c r="F15" s="315"/>
      <c r="G15" s="317">
        <v>33696</v>
      </c>
      <c r="H15" s="318"/>
    </row>
    <row r="16" spans="1:8" ht="36">
      <c r="A16" s="240"/>
      <c r="B16" s="249">
        <v>11</v>
      </c>
      <c r="C16" s="241" t="s">
        <v>661</v>
      </c>
      <c r="D16" s="244">
        <v>115718.14</v>
      </c>
      <c r="E16" s="300" t="s">
        <v>662</v>
      </c>
      <c r="F16" s="315"/>
      <c r="G16" s="318">
        <v>115718.14</v>
      </c>
      <c r="H16" s="318"/>
    </row>
    <row r="17" spans="1:8" ht="18">
      <c r="A17" s="240"/>
      <c r="B17" s="243">
        <v>12</v>
      </c>
      <c r="C17" s="241" t="s">
        <v>663</v>
      </c>
      <c r="D17" s="244">
        <v>56454</v>
      </c>
      <c r="E17" s="244">
        <v>56454</v>
      </c>
      <c r="F17" s="314">
        <v>24925.8</v>
      </c>
      <c r="G17" s="318">
        <v>56454</v>
      </c>
      <c r="H17" s="318"/>
    </row>
    <row r="18" spans="1:8" ht="18">
      <c r="A18" s="240"/>
      <c r="B18" s="243"/>
      <c r="C18" s="241" t="s">
        <v>32</v>
      </c>
      <c r="D18" s="244">
        <f>SUM(D6:D17)</f>
        <v>6917742.209999999</v>
      </c>
      <c r="E18" s="244">
        <f>SUM(E6:E17)</f>
        <v>5167153.9799999995</v>
      </c>
      <c r="F18" s="314">
        <f>SUM(F6:F17)</f>
        <v>2222551.4399999995</v>
      </c>
      <c r="G18" s="319">
        <f>SUM(G6:G17)</f>
        <v>6031804.33</v>
      </c>
      <c r="H18" s="319">
        <v>2428486.16</v>
      </c>
    </row>
  </sheetData>
  <sheetProtection selectLockedCells="1" selectUnlockedCells="1"/>
  <printOptions/>
  <pageMargins left="0.7" right="0.7" top="0.75" bottom="0.75" header="0.5118055555555555" footer="0.5118055555555555"/>
  <pageSetup fitToHeight="0" fitToWidth="1" horizontalDpi="300" verticalDpi="300" orientation="landscape" paperSize="9" scale="85"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0039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38">
      <selection activeCell="G22" sqref="G22"/>
    </sheetView>
  </sheetViews>
  <sheetFormatPr defaultColWidth="9.140625" defaultRowHeight="12.75"/>
  <cols>
    <col min="1" max="1" width="3.421875" style="1" customWidth="1"/>
    <col min="2" max="2" width="48.00390625" style="1" customWidth="1"/>
    <col min="3" max="3" width="13.421875" style="1" customWidth="1"/>
    <col min="4" max="4" width="14.57421875" style="1" customWidth="1"/>
    <col min="5" max="5" width="7.421875" style="1" customWidth="1"/>
    <col min="6" max="6" width="6.28125" style="1" customWidth="1"/>
    <col min="7" max="8" width="13.57421875" style="1" customWidth="1"/>
    <col min="9" max="9" width="6.140625" style="1" customWidth="1"/>
    <col min="10" max="10" width="12.57421875" style="1" customWidth="1"/>
    <col min="11" max="11" width="15.7109375" style="1" customWidth="1"/>
    <col min="12" max="16384" width="9.140625" style="1" customWidth="1"/>
  </cols>
  <sheetData>
    <row r="1" ht="12.75">
      <c r="K1" s="2" t="s">
        <v>113</v>
      </c>
    </row>
    <row r="2" spans="5:11" ht="12.75" customHeight="1">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114</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57">
        <v>1</v>
      </c>
      <c r="B11" s="57">
        <v>2</v>
      </c>
      <c r="C11" s="58">
        <v>3</v>
      </c>
      <c r="D11" s="57">
        <v>4</v>
      </c>
      <c r="E11" s="57">
        <v>5</v>
      </c>
      <c r="F11" s="57">
        <v>6</v>
      </c>
      <c r="G11" s="57">
        <v>7</v>
      </c>
      <c r="H11" s="57">
        <v>8</v>
      </c>
      <c r="I11" s="57">
        <v>9</v>
      </c>
      <c r="J11" s="57">
        <v>10</v>
      </c>
      <c r="K11" s="57">
        <v>11</v>
      </c>
    </row>
    <row r="12" spans="1:11" s="11" customFormat="1" ht="114.75">
      <c r="A12" s="12">
        <v>1</v>
      </c>
      <c r="B12" s="59" t="s">
        <v>115</v>
      </c>
      <c r="C12" s="60"/>
      <c r="D12" s="60"/>
      <c r="E12" s="27" t="s">
        <v>18</v>
      </c>
      <c r="F12" s="27">
        <v>400</v>
      </c>
      <c r="G12" s="61"/>
      <c r="H12" s="61"/>
      <c r="I12" s="12"/>
      <c r="J12" s="15">
        <v>410.4</v>
      </c>
      <c r="K12" s="15">
        <f aca="true" t="shared" si="0" ref="K12:K44">F12*J12</f>
        <v>164160</v>
      </c>
    </row>
    <row r="13" spans="1:11" s="11" customFormat="1" ht="63.75">
      <c r="A13" s="12">
        <v>2</v>
      </c>
      <c r="B13" s="59" t="s">
        <v>116</v>
      </c>
      <c r="C13" s="62"/>
      <c r="D13" s="63"/>
      <c r="E13" s="27" t="s">
        <v>18</v>
      </c>
      <c r="F13" s="27">
        <v>20</v>
      </c>
      <c r="G13" s="61"/>
      <c r="H13" s="61"/>
      <c r="I13" s="64"/>
      <c r="J13" s="65">
        <v>648</v>
      </c>
      <c r="K13" s="15">
        <f t="shared" si="0"/>
        <v>12960</v>
      </c>
    </row>
    <row r="14" spans="1:13" ht="242.25">
      <c r="A14" s="16">
        <v>3</v>
      </c>
      <c r="B14" s="59" t="s">
        <v>117</v>
      </c>
      <c r="C14" s="66"/>
      <c r="D14" s="66"/>
      <c r="E14" s="27" t="s">
        <v>18</v>
      </c>
      <c r="F14" s="27">
        <v>100</v>
      </c>
      <c r="G14" s="61"/>
      <c r="H14" s="61"/>
      <c r="I14" s="67"/>
      <c r="J14" s="15">
        <v>4536</v>
      </c>
      <c r="K14" s="15">
        <f t="shared" si="0"/>
        <v>453600</v>
      </c>
      <c r="L14" s="68"/>
      <c r="M14" s="22"/>
    </row>
    <row r="15" spans="1:13" ht="114.75">
      <c r="A15" s="16">
        <v>4</v>
      </c>
      <c r="B15" s="59" t="s">
        <v>118</v>
      </c>
      <c r="C15" s="66"/>
      <c r="D15" s="66"/>
      <c r="E15" s="27" t="s">
        <v>18</v>
      </c>
      <c r="F15" s="27">
        <v>90</v>
      </c>
      <c r="G15" s="61"/>
      <c r="H15" s="61"/>
      <c r="I15" s="67"/>
      <c r="J15" s="15">
        <v>972</v>
      </c>
      <c r="K15" s="15">
        <f t="shared" si="0"/>
        <v>87480</v>
      </c>
      <c r="L15" s="68"/>
      <c r="M15" s="22"/>
    </row>
    <row r="16" spans="1:13" ht="216.75">
      <c r="A16" s="16">
        <v>5</v>
      </c>
      <c r="B16" s="59" t="s">
        <v>119</v>
      </c>
      <c r="C16" s="66"/>
      <c r="D16" s="66"/>
      <c r="E16" s="27" t="s">
        <v>18</v>
      </c>
      <c r="F16" s="27">
        <v>25</v>
      </c>
      <c r="G16" s="61"/>
      <c r="H16" s="61"/>
      <c r="I16" s="67"/>
      <c r="J16" s="15">
        <v>756</v>
      </c>
      <c r="K16" s="15">
        <f t="shared" si="0"/>
        <v>18900</v>
      </c>
      <c r="L16" s="68"/>
      <c r="M16" s="22"/>
    </row>
    <row r="17" spans="1:13" ht="25.5">
      <c r="A17" s="16">
        <v>6</v>
      </c>
      <c r="B17" s="59" t="s">
        <v>120</v>
      </c>
      <c r="C17" s="66"/>
      <c r="D17" s="66"/>
      <c r="E17" s="27" t="s">
        <v>18</v>
      </c>
      <c r="F17" s="27">
        <v>1</v>
      </c>
      <c r="G17" s="61"/>
      <c r="H17" s="61"/>
      <c r="I17" s="67"/>
      <c r="J17" s="15">
        <v>1836</v>
      </c>
      <c r="K17" s="15">
        <f t="shared" si="0"/>
        <v>1836</v>
      </c>
      <c r="L17" s="68"/>
      <c r="M17" s="22"/>
    </row>
    <row r="18" spans="1:13" ht="25.5">
      <c r="A18" s="16">
        <v>7</v>
      </c>
      <c r="B18" s="59" t="s">
        <v>121</v>
      </c>
      <c r="C18" s="66"/>
      <c r="D18" s="66"/>
      <c r="E18" s="27" t="s">
        <v>18</v>
      </c>
      <c r="F18" s="27">
        <v>30</v>
      </c>
      <c r="G18" s="61"/>
      <c r="H18" s="61"/>
      <c r="I18" s="69"/>
      <c r="J18" s="15">
        <v>216</v>
      </c>
      <c r="K18" s="15">
        <f t="shared" si="0"/>
        <v>6480</v>
      </c>
      <c r="L18" s="68"/>
      <c r="M18" s="22"/>
    </row>
    <row r="19" spans="1:11" ht="63.75">
      <c r="A19" s="16">
        <v>8</v>
      </c>
      <c r="B19" s="59" t="s">
        <v>122</v>
      </c>
      <c r="C19" s="17"/>
      <c r="D19" s="17"/>
      <c r="E19" s="27" t="s">
        <v>18</v>
      </c>
      <c r="F19" s="27">
        <v>50</v>
      </c>
      <c r="G19" s="61"/>
      <c r="H19" s="61"/>
      <c r="I19" s="16"/>
      <c r="J19" s="15">
        <v>486</v>
      </c>
      <c r="K19" s="15">
        <f t="shared" si="0"/>
        <v>24300</v>
      </c>
    </row>
    <row r="20" spans="1:11" ht="63.75">
      <c r="A20" s="16">
        <v>9</v>
      </c>
      <c r="B20" s="59" t="s">
        <v>123</v>
      </c>
      <c r="C20" s="17"/>
      <c r="D20" s="17"/>
      <c r="E20" s="27" t="s">
        <v>18</v>
      </c>
      <c r="F20" s="27">
        <v>30</v>
      </c>
      <c r="G20" s="61"/>
      <c r="H20" s="61"/>
      <c r="I20" s="16"/>
      <c r="J20" s="15">
        <v>702</v>
      </c>
      <c r="K20" s="15">
        <f t="shared" si="0"/>
        <v>21060</v>
      </c>
    </row>
    <row r="21" spans="1:11" ht="63.75">
      <c r="A21" s="16">
        <v>10</v>
      </c>
      <c r="B21" s="59" t="s">
        <v>124</v>
      </c>
      <c r="C21" s="17"/>
      <c r="D21" s="17"/>
      <c r="E21" s="27" t="s">
        <v>18</v>
      </c>
      <c r="F21" s="27">
        <v>30</v>
      </c>
      <c r="G21" s="61"/>
      <c r="H21" s="61"/>
      <c r="I21" s="16"/>
      <c r="J21" s="15">
        <v>648</v>
      </c>
      <c r="K21" s="15">
        <f t="shared" si="0"/>
        <v>19440</v>
      </c>
    </row>
    <row r="22" spans="1:11" ht="165.75">
      <c r="A22" s="16">
        <v>11</v>
      </c>
      <c r="B22" s="59" t="s">
        <v>125</v>
      </c>
      <c r="C22" s="17"/>
      <c r="D22" s="17"/>
      <c r="E22" s="27" t="s">
        <v>18</v>
      </c>
      <c r="F22" s="27">
        <v>100</v>
      </c>
      <c r="G22" s="61"/>
      <c r="H22" s="61"/>
      <c r="I22" s="16"/>
      <c r="J22" s="15">
        <v>950.4</v>
      </c>
      <c r="K22" s="15">
        <f t="shared" si="0"/>
        <v>95040</v>
      </c>
    </row>
    <row r="23" spans="1:11" ht="100.5" customHeight="1">
      <c r="A23" s="16">
        <v>12</v>
      </c>
      <c r="B23" s="59" t="s">
        <v>126</v>
      </c>
      <c r="C23" s="17"/>
      <c r="D23" s="17"/>
      <c r="E23" s="27" t="s">
        <v>18</v>
      </c>
      <c r="F23" s="27">
        <v>75</v>
      </c>
      <c r="G23" s="61"/>
      <c r="H23" s="61"/>
      <c r="I23" s="16"/>
      <c r="J23" s="15">
        <v>486</v>
      </c>
      <c r="K23" s="15">
        <f t="shared" si="0"/>
        <v>36450</v>
      </c>
    </row>
    <row r="24" spans="1:11" ht="89.25">
      <c r="A24" s="16">
        <v>13</v>
      </c>
      <c r="B24" s="59" t="s">
        <v>127</v>
      </c>
      <c r="C24" s="17"/>
      <c r="D24" s="17"/>
      <c r="E24" s="27" t="s">
        <v>18</v>
      </c>
      <c r="F24" s="27">
        <v>20</v>
      </c>
      <c r="G24" s="61"/>
      <c r="H24" s="61"/>
      <c r="I24" s="16"/>
      <c r="J24" s="15">
        <v>297</v>
      </c>
      <c r="K24" s="15">
        <f t="shared" si="0"/>
        <v>5940</v>
      </c>
    </row>
    <row r="25" spans="1:11" ht="25.5">
      <c r="A25" s="16">
        <v>14</v>
      </c>
      <c r="B25" s="59" t="s">
        <v>128</v>
      </c>
      <c r="C25" s="17"/>
      <c r="D25" s="17"/>
      <c r="E25" s="27" t="s">
        <v>18</v>
      </c>
      <c r="F25" s="27">
        <v>20</v>
      </c>
      <c r="G25" s="61"/>
      <c r="H25" s="61"/>
      <c r="I25" s="16"/>
      <c r="J25" s="15">
        <v>216</v>
      </c>
      <c r="K25" s="15">
        <f t="shared" si="0"/>
        <v>4320</v>
      </c>
    </row>
    <row r="26" spans="1:11" ht="165.75">
      <c r="A26" s="16">
        <v>15</v>
      </c>
      <c r="B26" s="59" t="s">
        <v>129</v>
      </c>
      <c r="C26" s="17"/>
      <c r="D26" s="17"/>
      <c r="E26" s="27" t="s">
        <v>18</v>
      </c>
      <c r="F26" s="27">
        <v>50</v>
      </c>
      <c r="G26" s="61"/>
      <c r="H26" s="61"/>
      <c r="I26" s="16"/>
      <c r="J26" s="15">
        <v>486</v>
      </c>
      <c r="K26" s="15">
        <f t="shared" si="0"/>
        <v>24300</v>
      </c>
    </row>
    <row r="27" spans="1:11" ht="102">
      <c r="A27" s="16">
        <v>16</v>
      </c>
      <c r="B27" s="59" t="s">
        <v>130</v>
      </c>
      <c r="C27" s="17"/>
      <c r="D27" s="17"/>
      <c r="E27" s="27" t="s">
        <v>18</v>
      </c>
      <c r="F27" s="27">
        <v>150</v>
      </c>
      <c r="G27" s="61"/>
      <c r="H27" s="61"/>
      <c r="I27" s="16"/>
      <c r="J27" s="15">
        <v>302.4</v>
      </c>
      <c r="K27" s="15">
        <f t="shared" si="0"/>
        <v>45360</v>
      </c>
    </row>
    <row r="28" spans="1:11" ht="102">
      <c r="A28" s="16">
        <v>17</v>
      </c>
      <c r="B28" s="59" t="s">
        <v>131</v>
      </c>
      <c r="C28" s="17"/>
      <c r="D28" s="17"/>
      <c r="E28" s="27" t="s">
        <v>18</v>
      </c>
      <c r="F28" s="27">
        <v>400</v>
      </c>
      <c r="G28" s="61"/>
      <c r="H28" s="61"/>
      <c r="I28" s="16"/>
      <c r="J28" s="15">
        <v>48.6</v>
      </c>
      <c r="K28" s="15">
        <f t="shared" si="0"/>
        <v>19440</v>
      </c>
    </row>
    <row r="29" spans="1:11" ht="89.25">
      <c r="A29" s="16">
        <v>18</v>
      </c>
      <c r="B29" s="59" t="s">
        <v>132</v>
      </c>
      <c r="C29" s="17"/>
      <c r="D29" s="17"/>
      <c r="E29" s="27" t="s">
        <v>18</v>
      </c>
      <c r="F29" s="27">
        <v>100</v>
      </c>
      <c r="G29" s="61"/>
      <c r="H29" s="61"/>
      <c r="I29" s="16"/>
      <c r="J29" s="15">
        <v>48.6</v>
      </c>
      <c r="K29" s="15">
        <f t="shared" si="0"/>
        <v>4860</v>
      </c>
    </row>
    <row r="30" spans="1:11" ht="89.25">
      <c r="A30" s="16">
        <v>19</v>
      </c>
      <c r="B30" s="59" t="s">
        <v>133</v>
      </c>
      <c r="C30" s="17"/>
      <c r="D30" s="17"/>
      <c r="E30" s="27" t="s">
        <v>18</v>
      </c>
      <c r="F30" s="27">
        <v>24</v>
      </c>
      <c r="G30" s="61"/>
      <c r="H30" s="61"/>
      <c r="I30" s="16"/>
      <c r="J30" s="15">
        <v>324</v>
      </c>
      <c r="K30" s="15">
        <f t="shared" si="0"/>
        <v>7776</v>
      </c>
    </row>
    <row r="31" spans="1:11" ht="76.5">
      <c r="A31" s="16">
        <v>20</v>
      </c>
      <c r="B31" s="59" t="s">
        <v>134</v>
      </c>
      <c r="C31" s="17"/>
      <c r="D31" s="17"/>
      <c r="E31" s="27" t="s">
        <v>18</v>
      </c>
      <c r="F31" s="27">
        <v>24</v>
      </c>
      <c r="G31" s="61"/>
      <c r="H31" s="61"/>
      <c r="I31" s="16"/>
      <c r="J31" s="15">
        <v>324</v>
      </c>
      <c r="K31" s="15">
        <f t="shared" si="0"/>
        <v>7776</v>
      </c>
    </row>
    <row r="32" spans="1:11" ht="89.25">
      <c r="A32" s="16">
        <v>21</v>
      </c>
      <c r="B32" s="59" t="s">
        <v>135</v>
      </c>
      <c r="C32" s="17"/>
      <c r="D32" s="17"/>
      <c r="E32" s="27" t="s">
        <v>18</v>
      </c>
      <c r="F32" s="27">
        <v>50</v>
      </c>
      <c r="G32" s="61"/>
      <c r="H32" s="61"/>
      <c r="I32" s="16"/>
      <c r="J32" s="15">
        <v>270</v>
      </c>
      <c r="K32" s="15">
        <f t="shared" si="0"/>
        <v>13500</v>
      </c>
    </row>
    <row r="33" spans="1:11" ht="140.25">
      <c r="A33" s="16">
        <v>22</v>
      </c>
      <c r="B33" s="59" t="s">
        <v>136</v>
      </c>
      <c r="C33" s="17"/>
      <c r="D33" s="17"/>
      <c r="E33" s="27" t="s">
        <v>18</v>
      </c>
      <c r="F33" s="27">
        <v>3000</v>
      </c>
      <c r="G33" s="61"/>
      <c r="H33" s="61"/>
      <c r="I33" s="16"/>
      <c r="J33" s="15">
        <v>27</v>
      </c>
      <c r="K33" s="15">
        <f t="shared" si="0"/>
        <v>81000</v>
      </c>
    </row>
    <row r="34" spans="1:11" ht="165.75">
      <c r="A34" s="16">
        <v>23</v>
      </c>
      <c r="B34" s="59" t="s">
        <v>137</v>
      </c>
      <c r="C34" s="17"/>
      <c r="D34" s="17"/>
      <c r="E34" s="27" t="s">
        <v>18</v>
      </c>
      <c r="F34" s="27">
        <v>5</v>
      </c>
      <c r="G34" s="61"/>
      <c r="H34" s="61"/>
      <c r="I34" s="16"/>
      <c r="J34" s="15">
        <v>1080</v>
      </c>
      <c r="K34" s="15">
        <f t="shared" si="0"/>
        <v>5400</v>
      </c>
    </row>
    <row r="35" spans="1:11" ht="63.75">
      <c r="A35" s="16">
        <v>24</v>
      </c>
      <c r="B35" s="59" t="s">
        <v>138</v>
      </c>
      <c r="C35" s="17"/>
      <c r="D35" s="17"/>
      <c r="E35" s="27" t="s">
        <v>18</v>
      </c>
      <c r="F35" s="27">
        <v>20</v>
      </c>
      <c r="G35" s="61"/>
      <c r="H35" s="61"/>
      <c r="I35" s="16"/>
      <c r="J35" s="15">
        <v>2700</v>
      </c>
      <c r="K35" s="15">
        <f t="shared" si="0"/>
        <v>54000</v>
      </c>
    </row>
    <row r="36" spans="1:11" ht="63.75">
      <c r="A36" s="16">
        <v>25</v>
      </c>
      <c r="B36" s="59" t="s">
        <v>139</v>
      </c>
      <c r="C36" s="17"/>
      <c r="D36" s="17"/>
      <c r="E36" s="27" t="s">
        <v>18</v>
      </c>
      <c r="F36" s="27">
        <v>20</v>
      </c>
      <c r="G36" s="27"/>
      <c r="H36" s="61"/>
      <c r="I36" s="16"/>
      <c r="J36" s="15">
        <v>8640</v>
      </c>
      <c r="K36" s="15">
        <f t="shared" si="0"/>
        <v>172800</v>
      </c>
    </row>
    <row r="37" spans="1:11" ht="51">
      <c r="A37" s="16">
        <v>26</v>
      </c>
      <c r="B37" s="70" t="s">
        <v>140</v>
      </c>
      <c r="C37" s="17"/>
      <c r="D37" s="17"/>
      <c r="E37" s="27" t="s">
        <v>18</v>
      </c>
      <c r="F37" s="27">
        <v>20</v>
      </c>
      <c r="G37" s="27"/>
      <c r="H37" s="61"/>
      <c r="I37" s="16"/>
      <c r="J37" s="15">
        <v>1296</v>
      </c>
      <c r="K37" s="15">
        <f t="shared" si="0"/>
        <v>25920</v>
      </c>
    </row>
    <row r="38" spans="1:11" ht="51">
      <c r="A38" s="16">
        <v>27</v>
      </c>
      <c r="B38" s="70" t="s">
        <v>141</v>
      </c>
      <c r="C38" s="17"/>
      <c r="D38" s="17"/>
      <c r="E38" s="27" t="s">
        <v>18</v>
      </c>
      <c r="F38" s="27">
        <v>15</v>
      </c>
      <c r="G38" s="27"/>
      <c r="H38" s="61"/>
      <c r="I38" s="16"/>
      <c r="J38" s="15">
        <v>1296</v>
      </c>
      <c r="K38" s="15">
        <f t="shared" si="0"/>
        <v>19440</v>
      </c>
    </row>
    <row r="39" spans="1:11" ht="51">
      <c r="A39" s="16">
        <v>28</v>
      </c>
      <c r="B39" s="70" t="s">
        <v>142</v>
      </c>
      <c r="C39" s="17"/>
      <c r="D39" s="17"/>
      <c r="E39" s="27" t="s">
        <v>18</v>
      </c>
      <c r="F39" s="27">
        <v>5</v>
      </c>
      <c r="G39" s="27"/>
      <c r="H39" s="61"/>
      <c r="I39" s="16"/>
      <c r="J39" s="21">
        <v>1296</v>
      </c>
      <c r="K39" s="15">
        <f t="shared" si="0"/>
        <v>6480</v>
      </c>
    </row>
    <row r="40" spans="1:11" ht="12.75">
      <c r="A40" s="16">
        <v>29</v>
      </c>
      <c r="B40" s="49" t="s">
        <v>143</v>
      </c>
      <c r="C40" s="17"/>
      <c r="D40" s="17"/>
      <c r="E40" s="44" t="s">
        <v>144</v>
      </c>
      <c r="F40" s="27">
        <v>25</v>
      </c>
      <c r="G40" s="71"/>
      <c r="H40" s="72"/>
      <c r="I40" s="73"/>
      <c r="J40" s="15">
        <v>1251.3</v>
      </c>
      <c r="K40" s="15">
        <f t="shared" si="0"/>
        <v>31282.5</v>
      </c>
    </row>
    <row r="41" spans="1:11" ht="63.75">
      <c r="A41" s="74">
        <v>30</v>
      </c>
      <c r="B41" s="59" t="s">
        <v>145</v>
      </c>
      <c r="C41" s="75"/>
      <c r="D41" s="74"/>
      <c r="E41" s="27" t="s">
        <v>18</v>
      </c>
      <c r="F41" s="27">
        <v>10</v>
      </c>
      <c r="G41" s="61"/>
      <c r="H41" s="61"/>
      <c r="I41" s="74"/>
      <c r="J41" s="76">
        <v>6480</v>
      </c>
      <c r="K41" s="15">
        <f t="shared" si="0"/>
        <v>64800</v>
      </c>
    </row>
    <row r="42" spans="1:11" ht="76.5">
      <c r="A42" s="74">
        <v>31</v>
      </c>
      <c r="B42" s="59" t="s">
        <v>146</v>
      </c>
      <c r="C42" s="75"/>
      <c r="D42" s="74"/>
      <c r="E42" s="27" t="s">
        <v>18</v>
      </c>
      <c r="F42" s="27">
        <v>1000</v>
      </c>
      <c r="G42" s="77"/>
      <c r="H42" s="61"/>
      <c r="I42" s="74"/>
      <c r="J42" s="76">
        <v>3.24</v>
      </c>
      <c r="K42" s="15">
        <f t="shared" si="0"/>
        <v>3240</v>
      </c>
    </row>
    <row r="43" spans="1:11" ht="102">
      <c r="A43" s="74">
        <v>32</v>
      </c>
      <c r="B43" s="59" t="s">
        <v>147</v>
      </c>
      <c r="C43" s="75"/>
      <c r="D43" s="74"/>
      <c r="E43" s="27" t="s">
        <v>18</v>
      </c>
      <c r="F43" s="27">
        <v>500</v>
      </c>
      <c r="G43" s="77"/>
      <c r="H43" s="61"/>
      <c r="I43" s="74"/>
      <c r="J43" s="76">
        <v>8.17</v>
      </c>
      <c r="K43" s="15">
        <f t="shared" si="0"/>
        <v>4085</v>
      </c>
    </row>
    <row r="44" spans="1:11" ht="140.25">
      <c r="A44" s="74">
        <v>33</v>
      </c>
      <c r="B44" s="59" t="s">
        <v>148</v>
      </c>
      <c r="C44" s="75"/>
      <c r="D44" s="74"/>
      <c r="E44" s="27" t="s">
        <v>18</v>
      </c>
      <c r="F44" s="27">
        <v>50</v>
      </c>
      <c r="G44" s="77"/>
      <c r="H44" s="61"/>
      <c r="I44" s="74"/>
      <c r="J44" s="76">
        <v>59.4</v>
      </c>
      <c r="K44" s="15">
        <f t="shared" si="0"/>
        <v>2970</v>
      </c>
    </row>
    <row r="45" spans="1:11" ht="12.75">
      <c r="A45" s="22"/>
      <c r="B45" s="22"/>
      <c r="C45" s="22"/>
      <c r="D45" s="22"/>
      <c r="E45" s="22"/>
      <c r="F45" s="22"/>
      <c r="G45" s="78" t="s">
        <v>32</v>
      </c>
      <c r="H45" s="79"/>
      <c r="I45" s="22"/>
      <c r="J45" s="22"/>
      <c r="K45" s="25">
        <f>SUM(K12:K44)</f>
        <v>1546395.5</v>
      </c>
    </row>
    <row r="46" spans="1:11" ht="12.75">
      <c r="A46" s="22"/>
      <c r="B46" s="22"/>
      <c r="C46" s="22"/>
      <c r="D46" s="22"/>
      <c r="E46" s="22"/>
      <c r="F46" s="22"/>
      <c r="G46" s="22"/>
      <c r="H46" s="22"/>
      <c r="I46" s="22"/>
      <c r="J46" s="22"/>
      <c r="K46" s="22"/>
    </row>
    <row r="47" ht="12.75">
      <c r="B47" s="80"/>
    </row>
    <row r="48" spans="2:9" ht="115.5" customHeight="1">
      <c r="B48" s="308" t="s">
        <v>149</v>
      </c>
      <c r="C48" s="308"/>
      <c r="D48" s="308"/>
      <c r="E48" s="308"/>
      <c r="F48" s="308"/>
      <c r="G48" s="308"/>
      <c r="H48" s="308"/>
      <c r="I48" s="308"/>
    </row>
  </sheetData>
  <sheetProtection selectLockedCells="1" selectUnlockedCells="1"/>
  <mergeCells count="6">
    <mergeCell ref="E2:K2"/>
    <mergeCell ref="E3:K3"/>
    <mergeCell ref="A4:B4"/>
    <mergeCell ref="A7:K7"/>
    <mergeCell ref="A8:K8"/>
    <mergeCell ref="B48:I48"/>
  </mergeCells>
  <printOptions/>
  <pageMargins left="0.7" right="0.7" top="0.75" bottom="0.75" header="0.5118055555555555" footer="0.5118055555555555"/>
  <pageSetup fitToHeight="0" fitToWidth="1"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9">
      <selection activeCell="G22" sqref="G22"/>
    </sheetView>
  </sheetViews>
  <sheetFormatPr defaultColWidth="9.140625" defaultRowHeight="12.75"/>
  <cols>
    <col min="1" max="1" width="7.00390625" style="26" customWidth="1"/>
    <col min="2" max="2" width="20.421875" style="26" customWidth="1"/>
    <col min="3" max="3" width="9.140625" style="26" customWidth="1"/>
    <col min="4" max="4" width="11.57421875" style="26" customWidth="1"/>
    <col min="5" max="5" width="16.57421875" style="26" customWidth="1"/>
    <col min="6" max="6" width="13.57421875" style="26" customWidth="1"/>
    <col min="7" max="7" width="29.00390625" style="26" customWidth="1"/>
    <col min="8" max="8" width="14.7109375" style="26" customWidth="1"/>
    <col min="9" max="9" width="15.140625" style="26" customWidth="1"/>
    <col min="10" max="11" width="9.140625" style="26" customWidth="1"/>
    <col min="12" max="12" width="11.57421875" style="26" customWidth="1"/>
    <col min="13" max="13" width="15.421875" style="26" customWidth="1"/>
    <col min="14" max="16384" width="9.140625" style="26" customWidth="1"/>
  </cols>
  <sheetData>
    <row r="1" spans="1:13" ht="30.75" customHeight="1">
      <c r="A1" s="27"/>
      <c r="B1" s="305" t="s">
        <v>33</v>
      </c>
      <c r="C1" s="305"/>
      <c r="D1" s="305"/>
      <c r="E1" s="305"/>
      <c r="F1" s="305"/>
      <c r="G1" s="305"/>
      <c r="H1" s="306" t="s">
        <v>34</v>
      </c>
      <c r="I1" s="306"/>
      <c r="J1" s="29"/>
      <c r="K1" s="307" t="s">
        <v>35</v>
      </c>
      <c r="L1" s="307"/>
      <c r="M1" s="307"/>
    </row>
    <row r="2" spans="1:15"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row>
    <row r="3" spans="1:15" ht="15">
      <c r="A3" s="81" t="s">
        <v>150</v>
      </c>
      <c r="B3" s="40" t="s">
        <v>151</v>
      </c>
      <c r="C3" s="41">
        <v>400</v>
      </c>
      <c r="D3" s="42">
        <v>410.4</v>
      </c>
      <c r="E3" s="37">
        <f aca="true" t="shared" si="0" ref="E3:E24">C3*D3</f>
        <v>164160</v>
      </c>
      <c r="F3" s="82" t="s">
        <v>152</v>
      </c>
      <c r="G3" s="41" t="s">
        <v>153</v>
      </c>
      <c r="H3" s="43">
        <v>380</v>
      </c>
      <c r="I3" s="38">
        <f aca="true" t="shared" si="1" ref="I3:I32">D3*H3</f>
        <v>155952</v>
      </c>
      <c r="J3" s="39">
        <f aca="true" t="shared" si="2" ref="J3:J24">I3/E3</f>
        <v>0.95</v>
      </c>
      <c r="K3" s="44">
        <f>'p.2'!F12</f>
        <v>400</v>
      </c>
      <c r="L3" s="42">
        <f>'p.2'!J12</f>
        <v>410.4</v>
      </c>
      <c r="M3" s="42">
        <f aca="true" t="shared" si="3" ref="M3:M24">K3*L3</f>
        <v>164160</v>
      </c>
      <c r="N3" s="42"/>
      <c r="O3" s="44"/>
    </row>
    <row r="4" spans="1:15" ht="38.25">
      <c r="A4" s="83" t="s">
        <v>154</v>
      </c>
      <c r="B4" s="48" t="s">
        <v>155</v>
      </c>
      <c r="C4" s="41">
        <v>10</v>
      </c>
      <c r="D4" s="37">
        <v>648</v>
      </c>
      <c r="E4" s="37">
        <f t="shared" si="0"/>
        <v>6480</v>
      </c>
      <c r="F4" s="82" t="s">
        <v>152</v>
      </c>
      <c r="G4" s="41" t="s">
        <v>153</v>
      </c>
      <c r="H4" s="43">
        <v>4</v>
      </c>
      <c r="I4" s="38">
        <f t="shared" si="1"/>
        <v>2592</v>
      </c>
      <c r="J4" s="39">
        <f t="shared" si="2"/>
        <v>0.4</v>
      </c>
      <c r="K4" s="44">
        <f>'p.2'!F13</f>
        <v>20</v>
      </c>
      <c r="L4" s="42">
        <f>'p.2'!J13</f>
        <v>648</v>
      </c>
      <c r="M4" s="42">
        <f t="shared" si="3"/>
        <v>12960</v>
      </c>
      <c r="N4" s="42"/>
      <c r="O4" s="44"/>
    </row>
    <row r="5" spans="1:15" ht="25.5">
      <c r="A5" s="83" t="s">
        <v>156</v>
      </c>
      <c r="B5" s="48" t="s">
        <v>157</v>
      </c>
      <c r="C5" s="41">
        <v>60</v>
      </c>
      <c r="D5" s="37">
        <v>4536</v>
      </c>
      <c r="E5" s="37">
        <f t="shared" si="0"/>
        <v>272160</v>
      </c>
      <c r="F5" s="82" t="s">
        <v>152</v>
      </c>
      <c r="G5" s="41" t="s">
        <v>153</v>
      </c>
      <c r="H5" s="43">
        <v>60</v>
      </c>
      <c r="I5" s="38">
        <f t="shared" si="1"/>
        <v>272160</v>
      </c>
      <c r="J5" s="39">
        <f t="shared" si="2"/>
        <v>1</v>
      </c>
      <c r="K5" s="44">
        <f>'p.2'!F14</f>
        <v>100</v>
      </c>
      <c r="L5" s="42">
        <f>'p.2'!J14</f>
        <v>4536</v>
      </c>
      <c r="M5" s="42">
        <f t="shared" si="3"/>
        <v>453600</v>
      </c>
      <c r="N5" s="42"/>
      <c r="O5" s="44"/>
    </row>
    <row r="6" spans="1:15" ht="25.5">
      <c r="A6" s="83" t="s">
        <v>158</v>
      </c>
      <c r="B6" s="48" t="s">
        <v>159</v>
      </c>
      <c r="C6" s="41">
        <v>90</v>
      </c>
      <c r="D6" s="37">
        <v>972</v>
      </c>
      <c r="E6" s="37">
        <f t="shared" si="0"/>
        <v>87480</v>
      </c>
      <c r="F6" s="82" t="s">
        <v>152</v>
      </c>
      <c r="G6" s="41" t="s">
        <v>153</v>
      </c>
      <c r="H6" s="43">
        <v>90</v>
      </c>
      <c r="I6" s="38">
        <f t="shared" si="1"/>
        <v>87480</v>
      </c>
      <c r="J6" s="39">
        <f t="shared" si="2"/>
        <v>1</v>
      </c>
      <c r="K6" s="44">
        <f>'p.2'!F15</f>
        <v>90</v>
      </c>
      <c r="L6" s="42">
        <f>'p.2'!J15</f>
        <v>972</v>
      </c>
      <c r="M6" s="42">
        <f t="shared" si="3"/>
        <v>87480</v>
      </c>
      <c r="N6" s="42"/>
      <c r="O6" s="44"/>
    </row>
    <row r="7" spans="1:15" ht="25.5">
      <c r="A7" s="83" t="s">
        <v>160</v>
      </c>
      <c r="B7" s="48" t="s">
        <v>161</v>
      </c>
      <c r="C7" s="41">
        <v>20</v>
      </c>
      <c r="D7" s="37">
        <v>756</v>
      </c>
      <c r="E7" s="37">
        <f t="shared" si="0"/>
        <v>15120</v>
      </c>
      <c r="F7" s="82" t="s">
        <v>152</v>
      </c>
      <c r="G7" s="41" t="s">
        <v>153</v>
      </c>
      <c r="H7" s="43">
        <v>7</v>
      </c>
      <c r="I7" s="38">
        <f t="shared" si="1"/>
        <v>5292</v>
      </c>
      <c r="J7" s="39">
        <f t="shared" si="2"/>
        <v>0.35</v>
      </c>
      <c r="K7" s="44">
        <f>'p.2'!F16</f>
        <v>25</v>
      </c>
      <c r="L7" s="42">
        <f>'p.2'!J16</f>
        <v>756</v>
      </c>
      <c r="M7" s="42">
        <f t="shared" si="3"/>
        <v>18900</v>
      </c>
      <c r="N7" s="42"/>
      <c r="O7" s="44"/>
    </row>
    <row r="8" spans="1:15" ht="15">
      <c r="A8" s="83" t="s">
        <v>162</v>
      </c>
      <c r="B8" s="48" t="s">
        <v>163</v>
      </c>
      <c r="C8" s="41">
        <v>1</v>
      </c>
      <c r="D8" s="37">
        <v>1836</v>
      </c>
      <c r="E8" s="37">
        <f t="shared" si="0"/>
        <v>1836</v>
      </c>
      <c r="F8" s="82" t="s">
        <v>152</v>
      </c>
      <c r="G8" s="41" t="s">
        <v>153</v>
      </c>
      <c r="H8" s="43">
        <v>0</v>
      </c>
      <c r="I8" s="38">
        <f t="shared" si="1"/>
        <v>0</v>
      </c>
      <c r="J8" s="39">
        <f t="shared" si="2"/>
        <v>0</v>
      </c>
      <c r="K8" s="44">
        <f>'p.2'!F17</f>
        <v>1</v>
      </c>
      <c r="L8" s="42">
        <f>'p.2'!J17</f>
        <v>1836</v>
      </c>
      <c r="M8" s="42">
        <f t="shared" si="3"/>
        <v>1836</v>
      </c>
      <c r="N8" s="42"/>
      <c r="O8" s="44"/>
    </row>
    <row r="9" spans="1:15" ht="15">
      <c r="A9" s="83" t="s">
        <v>164</v>
      </c>
      <c r="B9" s="48" t="s">
        <v>165</v>
      </c>
      <c r="C9" s="41">
        <v>30</v>
      </c>
      <c r="D9" s="37">
        <v>216</v>
      </c>
      <c r="E9" s="37">
        <f t="shared" si="0"/>
        <v>6480</v>
      </c>
      <c r="F9" s="82" t="s">
        <v>152</v>
      </c>
      <c r="G9" s="41" t="s">
        <v>153</v>
      </c>
      <c r="H9" s="43">
        <v>0</v>
      </c>
      <c r="I9" s="38">
        <f t="shared" si="1"/>
        <v>0</v>
      </c>
      <c r="J9" s="39">
        <f t="shared" si="2"/>
        <v>0</v>
      </c>
      <c r="K9" s="44">
        <f>'p.2'!F18</f>
        <v>30</v>
      </c>
      <c r="L9" s="42">
        <f>'p.2'!J18</f>
        <v>216</v>
      </c>
      <c r="M9" s="42">
        <f t="shared" si="3"/>
        <v>6480</v>
      </c>
      <c r="N9" s="42"/>
      <c r="O9" s="44"/>
    </row>
    <row r="10" spans="1:15" ht="12.75">
      <c r="A10" s="83" t="s">
        <v>166</v>
      </c>
      <c r="B10" s="48" t="s">
        <v>167</v>
      </c>
      <c r="C10" s="41">
        <v>50</v>
      </c>
      <c r="D10" s="37">
        <v>486</v>
      </c>
      <c r="E10" s="37">
        <f t="shared" si="0"/>
        <v>24300</v>
      </c>
      <c r="F10" s="82" t="s">
        <v>152</v>
      </c>
      <c r="G10" s="41" t="s">
        <v>153</v>
      </c>
      <c r="H10" s="45">
        <v>30</v>
      </c>
      <c r="I10" s="46">
        <f t="shared" si="1"/>
        <v>14580</v>
      </c>
      <c r="J10" s="47">
        <f t="shared" si="2"/>
        <v>0.6</v>
      </c>
      <c r="K10" s="44">
        <f>'p.2'!F19</f>
        <v>50</v>
      </c>
      <c r="L10" s="42">
        <f>'p.2'!J19</f>
        <v>486</v>
      </c>
      <c r="M10" s="42">
        <f t="shared" si="3"/>
        <v>24300</v>
      </c>
      <c r="N10" s="42"/>
      <c r="O10" s="44"/>
    </row>
    <row r="11" spans="1:15" ht="12.75">
      <c r="A11" s="83" t="s">
        <v>168</v>
      </c>
      <c r="B11" s="48" t="s">
        <v>167</v>
      </c>
      <c r="C11" s="41">
        <v>30</v>
      </c>
      <c r="D11" s="37">
        <v>702</v>
      </c>
      <c r="E11" s="37">
        <f t="shared" si="0"/>
        <v>21060</v>
      </c>
      <c r="F11" s="82" t="s">
        <v>152</v>
      </c>
      <c r="G11" s="41" t="s">
        <v>153</v>
      </c>
      <c r="H11" s="45">
        <v>12</v>
      </c>
      <c r="I11" s="46">
        <f t="shared" si="1"/>
        <v>8424</v>
      </c>
      <c r="J11" s="47">
        <f t="shared" si="2"/>
        <v>0.4</v>
      </c>
      <c r="K11" s="44">
        <f>'p.2'!F20</f>
        <v>30</v>
      </c>
      <c r="L11" s="42">
        <f>'p.2'!J20</f>
        <v>702</v>
      </c>
      <c r="M11" s="42">
        <f t="shared" si="3"/>
        <v>21060</v>
      </c>
      <c r="N11" s="42"/>
      <c r="O11" s="44"/>
    </row>
    <row r="12" spans="1:15" ht="12.75">
      <c r="A12" s="83" t="s">
        <v>169</v>
      </c>
      <c r="B12" s="48" t="s">
        <v>89</v>
      </c>
      <c r="C12" s="41">
        <v>10</v>
      </c>
      <c r="D12" s="37">
        <v>648</v>
      </c>
      <c r="E12" s="37">
        <f t="shared" si="0"/>
        <v>6480</v>
      </c>
      <c r="F12" s="82" t="s">
        <v>152</v>
      </c>
      <c r="G12" s="41" t="s">
        <v>153</v>
      </c>
      <c r="H12" s="45">
        <v>10</v>
      </c>
      <c r="I12" s="46">
        <f t="shared" si="1"/>
        <v>6480</v>
      </c>
      <c r="J12" s="47">
        <f t="shared" si="2"/>
        <v>1</v>
      </c>
      <c r="K12" s="44">
        <f>'p.2'!F21</f>
        <v>30</v>
      </c>
      <c r="L12" s="42">
        <f>'p.2'!J21</f>
        <v>648</v>
      </c>
      <c r="M12" s="42">
        <f t="shared" si="3"/>
        <v>19440</v>
      </c>
      <c r="N12" s="42"/>
      <c r="O12" s="44"/>
    </row>
    <row r="13" spans="1:15" ht="12.75">
      <c r="A13" s="83" t="s">
        <v>170</v>
      </c>
      <c r="B13" s="48" t="s">
        <v>171</v>
      </c>
      <c r="C13" s="41">
        <v>30</v>
      </c>
      <c r="D13" s="37">
        <v>950.4</v>
      </c>
      <c r="E13" s="37">
        <f t="shared" si="0"/>
        <v>28512</v>
      </c>
      <c r="F13" s="82" t="s">
        <v>152</v>
      </c>
      <c r="G13" s="41" t="s">
        <v>153</v>
      </c>
      <c r="H13" s="45">
        <v>10</v>
      </c>
      <c r="I13" s="46">
        <f t="shared" si="1"/>
        <v>9504</v>
      </c>
      <c r="J13" s="47">
        <f t="shared" si="2"/>
        <v>0.3333333333333333</v>
      </c>
      <c r="K13" s="44">
        <f>'p.2'!F22</f>
        <v>100</v>
      </c>
      <c r="L13" s="42">
        <f>'p.2'!J22</f>
        <v>950.4</v>
      </c>
      <c r="M13" s="42">
        <f t="shared" si="3"/>
        <v>95040</v>
      </c>
      <c r="N13" s="42"/>
      <c r="O13" s="44"/>
    </row>
    <row r="14" spans="1:15" ht="25.5">
      <c r="A14" s="83" t="s">
        <v>172</v>
      </c>
      <c r="B14" s="48" t="s">
        <v>664</v>
      </c>
      <c r="C14" s="41">
        <v>50</v>
      </c>
      <c r="D14" s="37">
        <v>486</v>
      </c>
      <c r="E14" s="37">
        <f t="shared" si="0"/>
        <v>24300</v>
      </c>
      <c r="F14" s="82" t="s">
        <v>152</v>
      </c>
      <c r="G14" s="41" t="s">
        <v>153</v>
      </c>
      <c r="H14" s="45">
        <v>6</v>
      </c>
      <c r="I14" s="46">
        <f t="shared" si="1"/>
        <v>2916</v>
      </c>
      <c r="J14" s="47">
        <f t="shared" si="2"/>
        <v>0.12</v>
      </c>
      <c r="K14" s="44">
        <f>'p.2'!F23</f>
        <v>75</v>
      </c>
      <c r="L14" s="42">
        <f>'p.2'!J23</f>
        <v>486</v>
      </c>
      <c r="M14" s="42">
        <f t="shared" si="3"/>
        <v>36450</v>
      </c>
      <c r="N14" s="42"/>
      <c r="O14" s="44"/>
    </row>
    <row r="15" spans="1:15" ht="12.75">
      <c r="A15" s="83" t="s">
        <v>173</v>
      </c>
      <c r="B15" s="48" t="s">
        <v>174</v>
      </c>
      <c r="C15" s="41">
        <v>20</v>
      </c>
      <c r="D15" s="37">
        <v>297</v>
      </c>
      <c r="E15" s="37">
        <f t="shared" si="0"/>
        <v>5940</v>
      </c>
      <c r="F15" s="82" t="s">
        <v>152</v>
      </c>
      <c r="G15" s="41" t="s">
        <v>153</v>
      </c>
      <c r="H15" s="45">
        <v>0</v>
      </c>
      <c r="I15" s="46">
        <f t="shared" si="1"/>
        <v>0</v>
      </c>
      <c r="J15" s="47">
        <f t="shared" si="2"/>
        <v>0</v>
      </c>
      <c r="K15" s="44">
        <f>'p.2'!F24</f>
        <v>20</v>
      </c>
      <c r="L15" s="42">
        <f>'p.2'!J24</f>
        <v>297</v>
      </c>
      <c r="M15" s="42">
        <f t="shared" si="3"/>
        <v>5940</v>
      </c>
      <c r="N15" s="42"/>
      <c r="O15" s="44"/>
    </row>
    <row r="16" spans="1:15" ht="38.25">
      <c r="A16" s="83" t="s">
        <v>175</v>
      </c>
      <c r="B16" s="48" t="s">
        <v>176</v>
      </c>
      <c r="C16" s="41">
        <v>20</v>
      </c>
      <c r="D16" s="37">
        <v>216</v>
      </c>
      <c r="E16" s="37">
        <f t="shared" si="0"/>
        <v>4320</v>
      </c>
      <c r="F16" s="82" t="s">
        <v>152</v>
      </c>
      <c r="G16" s="41" t="s">
        <v>153</v>
      </c>
      <c r="H16" s="45">
        <v>10</v>
      </c>
      <c r="I16" s="46">
        <f t="shared" si="1"/>
        <v>2160</v>
      </c>
      <c r="J16" s="47">
        <f t="shared" si="2"/>
        <v>0.5</v>
      </c>
      <c r="K16" s="44">
        <f>'p.2'!F25</f>
        <v>20</v>
      </c>
      <c r="L16" s="42">
        <f>'p.2'!J25</f>
        <v>216</v>
      </c>
      <c r="M16" s="42">
        <f t="shared" si="3"/>
        <v>4320</v>
      </c>
      <c r="N16" s="42"/>
      <c r="O16" s="44"/>
    </row>
    <row r="17" spans="1:15" ht="38.25">
      <c r="A17" s="83" t="s">
        <v>177</v>
      </c>
      <c r="B17" s="48" t="s">
        <v>178</v>
      </c>
      <c r="C17" s="41">
        <v>10</v>
      </c>
      <c r="D17" s="37">
        <v>486</v>
      </c>
      <c r="E17" s="37">
        <f t="shared" si="0"/>
        <v>4860</v>
      </c>
      <c r="F17" s="82" t="s">
        <v>152</v>
      </c>
      <c r="G17" s="41" t="s">
        <v>153</v>
      </c>
      <c r="H17" s="45">
        <v>0</v>
      </c>
      <c r="I17" s="46">
        <f t="shared" si="1"/>
        <v>0</v>
      </c>
      <c r="J17" s="47">
        <f t="shared" si="2"/>
        <v>0</v>
      </c>
      <c r="K17" s="44">
        <f>'p.2'!F26</f>
        <v>50</v>
      </c>
      <c r="L17" s="42">
        <f>'p.2'!J26</f>
        <v>486</v>
      </c>
      <c r="M17" s="42">
        <f t="shared" si="3"/>
        <v>24300</v>
      </c>
      <c r="N17" s="42"/>
      <c r="O17" s="44"/>
    </row>
    <row r="18" spans="1:15" ht="12.75">
      <c r="A18" s="83" t="s">
        <v>179</v>
      </c>
      <c r="B18" s="48" t="s">
        <v>78</v>
      </c>
      <c r="C18" s="41">
        <v>100</v>
      </c>
      <c r="D18" s="37">
        <v>302.4</v>
      </c>
      <c r="E18" s="37">
        <f t="shared" si="0"/>
        <v>30239.999999999996</v>
      </c>
      <c r="F18" s="82" t="s">
        <v>152</v>
      </c>
      <c r="G18" s="41" t="s">
        <v>153</v>
      </c>
      <c r="H18" s="45">
        <v>100</v>
      </c>
      <c r="I18" s="46">
        <f t="shared" si="1"/>
        <v>30239.999999999996</v>
      </c>
      <c r="J18" s="47">
        <f t="shared" si="2"/>
        <v>1</v>
      </c>
      <c r="K18" s="44">
        <f>'p.2'!F27</f>
        <v>150</v>
      </c>
      <c r="L18" s="42">
        <f>'p.2'!J27</f>
        <v>302.4</v>
      </c>
      <c r="M18" s="42">
        <f t="shared" si="3"/>
        <v>45360</v>
      </c>
      <c r="N18" s="42"/>
      <c r="O18" s="44"/>
    </row>
    <row r="19" spans="1:15" ht="12.75">
      <c r="A19" s="83" t="s">
        <v>180</v>
      </c>
      <c r="B19" s="48" t="s">
        <v>181</v>
      </c>
      <c r="C19" s="41">
        <v>200</v>
      </c>
      <c r="D19" s="37">
        <v>48.6</v>
      </c>
      <c r="E19" s="37">
        <f t="shared" si="0"/>
        <v>9720</v>
      </c>
      <c r="F19" s="82" t="s">
        <v>152</v>
      </c>
      <c r="G19" s="41" t="s">
        <v>153</v>
      </c>
      <c r="H19" s="45">
        <v>180</v>
      </c>
      <c r="I19" s="46">
        <f t="shared" si="1"/>
        <v>8748</v>
      </c>
      <c r="J19" s="47">
        <f t="shared" si="2"/>
        <v>0.9</v>
      </c>
      <c r="K19" s="44">
        <f>'p.2'!F28</f>
        <v>400</v>
      </c>
      <c r="L19" s="42">
        <f>'p.2'!J28</f>
        <v>48.6</v>
      </c>
      <c r="M19" s="42">
        <f t="shared" si="3"/>
        <v>19440</v>
      </c>
      <c r="N19" s="42"/>
      <c r="O19" s="44"/>
    </row>
    <row r="20" spans="1:15" ht="12.75">
      <c r="A20" s="83" t="s">
        <v>182</v>
      </c>
      <c r="B20" s="48" t="s">
        <v>183</v>
      </c>
      <c r="C20" s="41">
        <v>100</v>
      </c>
      <c r="D20" s="37">
        <v>48.6</v>
      </c>
      <c r="E20" s="37">
        <f t="shared" si="0"/>
        <v>4860</v>
      </c>
      <c r="F20" s="82" t="s">
        <v>152</v>
      </c>
      <c r="G20" s="41" t="s">
        <v>153</v>
      </c>
      <c r="H20" s="45">
        <v>100</v>
      </c>
      <c r="I20" s="46">
        <f t="shared" si="1"/>
        <v>4860</v>
      </c>
      <c r="J20" s="47">
        <f t="shared" si="2"/>
        <v>1</v>
      </c>
      <c r="K20" s="44">
        <f>'p.2'!F29</f>
        <v>100</v>
      </c>
      <c r="L20" s="42">
        <f>'p.2'!J29</f>
        <v>48.6</v>
      </c>
      <c r="M20" s="42">
        <f t="shared" si="3"/>
        <v>4860</v>
      </c>
      <c r="N20" s="42"/>
      <c r="O20" s="44"/>
    </row>
    <row r="21" spans="1:15" ht="12.75">
      <c r="A21" s="83" t="s">
        <v>184</v>
      </c>
      <c r="B21" s="48" t="s">
        <v>185</v>
      </c>
      <c r="C21" s="41">
        <v>24</v>
      </c>
      <c r="D21" s="37">
        <v>324</v>
      </c>
      <c r="E21" s="37">
        <f t="shared" si="0"/>
        <v>7776</v>
      </c>
      <c r="F21" s="82" t="s">
        <v>152</v>
      </c>
      <c r="G21" s="41" t="s">
        <v>153</v>
      </c>
      <c r="H21" s="45">
        <v>13</v>
      </c>
      <c r="I21" s="46">
        <f t="shared" si="1"/>
        <v>4212</v>
      </c>
      <c r="J21" s="47">
        <f t="shared" si="2"/>
        <v>0.5416666666666666</v>
      </c>
      <c r="K21" s="44">
        <f>'p.2'!F30</f>
        <v>24</v>
      </c>
      <c r="L21" s="42">
        <f>'p.2'!J30</f>
        <v>324</v>
      </c>
      <c r="M21" s="42">
        <f t="shared" si="3"/>
        <v>7776</v>
      </c>
      <c r="N21" s="42"/>
      <c r="O21" s="44"/>
    </row>
    <row r="22" spans="1:15" ht="25.5">
      <c r="A22" s="83" t="s">
        <v>186</v>
      </c>
      <c r="B22" s="48" t="s">
        <v>187</v>
      </c>
      <c r="C22" s="41">
        <v>24</v>
      </c>
      <c r="D22" s="37">
        <v>324</v>
      </c>
      <c r="E22" s="37">
        <f t="shared" si="0"/>
        <v>7776</v>
      </c>
      <c r="F22" s="82" t="s">
        <v>152</v>
      </c>
      <c r="G22" s="41" t="s">
        <v>153</v>
      </c>
      <c r="H22" s="45">
        <v>0</v>
      </c>
      <c r="I22" s="46">
        <f t="shared" si="1"/>
        <v>0</v>
      </c>
      <c r="J22" s="47">
        <f t="shared" si="2"/>
        <v>0</v>
      </c>
      <c r="K22" s="44">
        <f>'p.2'!F31</f>
        <v>24</v>
      </c>
      <c r="L22" s="42">
        <f>'p.2'!J31</f>
        <v>324</v>
      </c>
      <c r="M22" s="42">
        <f t="shared" si="3"/>
        <v>7776</v>
      </c>
      <c r="N22" s="42"/>
      <c r="O22" s="44"/>
    </row>
    <row r="23" spans="1:15" ht="12.75">
      <c r="A23" s="83" t="s">
        <v>188</v>
      </c>
      <c r="B23" s="48" t="s">
        <v>189</v>
      </c>
      <c r="C23" s="41">
        <v>20</v>
      </c>
      <c r="D23" s="37">
        <v>270</v>
      </c>
      <c r="E23" s="37">
        <f t="shared" si="0"/>
        <v>5400</v>
      </c>
      <c r="F23" s="82" t="s">
        <v>152</v>
      </c>
      <c r="G23" s="41" t="s">
        <v>153</v>
      </c>
      <c r="H23" s="45">
        <v>0</v>
      </c>
      <c r="I23" s="46">
        <f t="shared" si="1"/>
        <v>0</v>
      </c>
      <c r="J23" s="47">
        <f t="shared" si="2"/>
        <v>0</v>
      </c>
      <c r="K23" s="44">
        <f>'p.2'!F32</f>
        <v>50</v>
      </c>
      <c r="L23" s="42">
        <f>'p.2'!J32</f>
        <v>270</v>
      </c>
      <c r="M23" s="42">
        <f t="shared" si="3"/>
        <v>13500</v>
      </c>
      <c r="N23" s="42"/>
      <c r="O23" s="44"/>
    </row>
    <row r="24" spans="1:15" ht="12.75">
      <c r="A24" s="83" t="s">
        <v>190</v>
      </c>
      <c r="B24" s="48" t="s">
        <v>112</v>
      </c>
      <c r="C24" s="41">
        <v>1000</v>
      </c>
      <c r="D24" s="37">
        <v>27</v>
      </c>
      <c r="E24" s="37">
        <f t="shared" si="0"/>
        <v>27000</v>
      </c>
      <c r="F24" s="82" t="s">
        <v>152</v>
      </c>
      <c r="G24" s="41" t="s">
        <v>153</v>
      </c>
      <c r="H24" s="45">
        <v>400</v>
      </c>
      <c r="I24" s="46">
        <f t="shared" si="1"/>
        <v>10800</v>
      </c>
      <c r="J24" s="47">
        <f t="shared" si="2"/>
        <v>0.4</v>
      </c>
      <c r="K24" s="44">
        <f>'p.2'!F33</f>
        <v>3000</v>
      </c>
      <c r="L24" s="42">
        <f>'p.2'!J33</f>
        <v>27</v>
      </c>
      <c r="M24" s="42">
        <f t="shared" si="3"/>
        <v>81000</v>
      </c>
      <c r="N24" s="42"/>
      <c r="O24" s="44"/>
    </row>
    <row r="25" spans="1:15" ht="25.5">
      <c r="A25" s="83" t="s">
        <v>191</v>
      </c>
      <c r="B25" s="48" t="s">
        <v>192</v>
      </c>
      <c r="C25" s="41">
        <v>10</v>
      </c>
      <c r="D25" s="37">
        <v>410.4</v>
      </c>
      <c r="E25" s="37">
        <v>4104</v>
      </c>
      <c r="F25" s="82" t="s">
        <v>152</v>
      </c>
      <c r="G25" s="41" t="s">
        <v>153</v>
      </c>
      <c r="H25" s="45">
        <v>0</v>
      </c>
      <c r="I25" s="46">
        <f t="shared" si="1"/>
        <v>0</v>
      </c>
      <c r="J25" s="47">
        <v>0</v>
      </c>
      <c r="K25" s="44"/>
      <c r="L25" s="42"/>
      <c r="M25" s="42"/>
      <c r="N25" s="42"/>
      <c r="O25" s="44"/>
    </row>
    <row r="26" spans="1:15" ht="12.75">
      <c r="A26" s="83" t="s">
        <v>193</v>
      </c>
      <c r="B26" s="48" t="s">
        <v>194</v>
      </c>
      <c r="C26" s="41">
        <v>5</v>
      </c>
      <c r="D26" s="37">
        <v>1080</v>
      </c>
      <c r="E26" s="37">
        <f aca="true" t="shared" si="4" ref="E26:E32">C26*D26</f>
        <v>5400</v>
      </c>
      <c r="F26" s="82" t="s">
        <v>152</v>
      </c>
      <c r="G26" s="41" t="s">
        <v>153</v>
      </c>
      <c r="H26" s="45">
        <v>0</v>
      </c>
      <c r="I26" s="46">
        <f t="shared" si="1"/>
        <v>0</v>
      </c>
      <c r="J26" s="47">
        <f aca="true" t="shared" si="5" ref="J26:J32">I26/E26</f>
        <v>0</v>
      </c>
      <c r="K26" s="44">
        <f>'p.2'!F34</f>
        <v>5</v>
      </c>
      <c r="L26" s="42">
        <f>'p.2'!J34</f>
        <v>1080</v>
      </c>
      <c r="M26" s="42">
        <f aca="true" t="shared" si="6" ref="M26:M36">K26*L26</f>
        <v>5400</v>
      </c>
      <c r="N26" s="42"/>
      <c r="O26" s="44"/>
    </row>
    <row r="27" spans="1:15" ht="15">
      <c r="A27" s="83" t="s">
        <v>195</v>
      </c>
      <c r="B27" s="48" t="s">
        <v>196</v>
      </c>
      <c r="C27" s="41">
        <v>10</v>
      </c>
      <c r="D27" s="37">
        <v>2700</v>
      </c>
      <c r="E27" s="37">
        <f t="shared" si="4"/>
        <v>27000</v>
      </c>
      <c r="F27" s="82" t="s">
        <v>152</v>
      </c>
      <c r="G27" s="41" t="s">
        <v>153</v>
      </c>
      <c r="H27" s="43">
        <v>4</v>
      </c>
      <c r="I27" s="38">
        <f t="shared" si="1"/>
        <v>10800</v>
      </c>
      <c r="J27" s="39">
        <f t="shared" si="5"/>
        <v>0.4</v>
      </c>
      <c r="K27" s="44">
        <f>'p.2'!F35</f>
        <v>20</v>
      </c>
      <c r="L27" s="42">
        <f>'p.2'!J35</f>
        <v>2700</v>
      </c>
      <c r="M27" s="42">
        <f t="shared" si="6"/>
        <v>54000</v>
      </c>
      <c r="N27" s="42"/>
      <c r="O27" s="44"/>
    </row>
    <row r="28" spans="1:15" ht="15">
      <c r="A28" s="83" t="s">
        <v>197</v>
      </c>
      <c r="B28" s="48" t="s">
        <v>198</v>
      </c>
      <c r="C28" s="41">
        <v>14</v>
      </c>
      <c r="D28" s="37">
        <v>8640</v>
      </c>
      <c r="E28" s="37">
        <f t="shared" si="4"/>
        <v>120960</v>
      </c>
      <c r="F28" s="82" t="s">
        <v>152</v>
      </c>
      <c r="G28" s="41" t="s">
        <v>153</v>
      </c>
      <c r="H28" s="43">
        <v>7</v>
      </c>
      <c r="I28" s="38">
        <f t="shared" si="1"/>
        <v>60480</v>
      </c>
      <c r="J28" s="39">
        <f t="shared" si="5"/>
        <v>0.5</v>
      </c>
      <c r="K28" s="44">
        <f>'p.2'!F36</f>
        <v>20</v>
      </c>
      <c r="L28" s="42">
        <f>'p.2'!J36</f>
        <v>8640</v>
      </c>
      <c r="M28" s="42">
        <f t="shared" si="6"/>
        <v>172800</v>
      </c>
      <c r="N28" s="42"/>
      <c r="O28" s="44"/>
    </row>
    <row r="29" spans="1:15" ht="15">
      <c r="A29" s="83" t="s">
        <v>199</v>
      </c>
      <c r="B29" s="48" t="s">
        <v>200</v>
      </c>
      <c r="C29" s="41">
        <v>14</v>
      </c>
      <c r="D29" s="37">
        <v>1296</v>
      </c>
      <c r="E29" s="37">
        <f t="shared" si="4"/>
        <v>18144</v>
      </c>
      <c r="F29" s="82" t="s">
        <v>152</v>
      </c>
      <c r="G29" s="41" t="s">
        <v>153</v>
      </c>
      <c r="H29" s="43">
        <v>1</v>
      </c>
      <c r="I29" s="38">
        <f t="shared" si="1"/>
        <v>1296</v>
      </c>
      <c r="J29" s="39">
        <f t="shared" si="5"/>
        <v>0.07142857142857142</v>
      </c>
      <c r="K29" s="44">
        <f>'p.2'!F37</f>
        <v>20</v>
      </c>
      <c r="L29" s="42">
        <f>'p.2'!J37</f>
        <v>1296</v>
      </c>
      <c r="M29" s="42">
        <f t="shared" si="6"/>
        <v>25920</v>
      </c>
      <c r="N29" s="42"/>
      <c r="O29" s="44"/>
    </row>
    <row r="30" spans="1:15" ht="15">
      <c r="A30" s="83" t="s">
        <v>201</v>
      </c>
      <c r="B30" s="48" t="s">
        <v>202</v>
      </c>
      <c r="C30" s="41">
        <v>6</v>
      </c>
      <c r="D30" s="37">
        <v>1296</v>
      </c>
      <c r="E30" s="37">
        <f t="shared" si="4"/>
        <v>7776</v>
      </c>
      <c r="F30" s="82" t="s">
        <v>152</v>
      </c>
      <c r="G30" s="41" t="s">
        <v>153</v>
      </c>
      <c r="H30" s="43">
        <v>4</v>
      </c>
      <c r="I30" s="38">
        <f t="shared" si="1"/>
        <v>5184</v>
      </c>
      <c r="J30" s="39">
        <f t="shared" si="5"/>
        <v>0.6666666666666666</v>
      </c>
      <c r="K30" s="44">
        <v>15</v>
      </c>
      <c r="L30" s="42">
        <f>'p.2'!J38</f>
        <v>1296</v>
      </c>
      <c r="M30" s="42">
        <f t="shared" si="6"/>
        <v>19440</v>
      </c>
      <c r="N30" s="42"/>
      <c r="O30" s="44"/>
    </row>
    <row r="31" spans="1:15" ht="15">
      <c r="A31" s="83" t="s">
        <v>203</v>
      </c>
      <c r="B31" s="48" t="s">
        <v>204</v>
      </c>
      <c r="C31" s="41">
        <v>5</v>
      </c>
      <c r="D31" s="37">
        <v>1296</v>
      </c>
      <c r="E31" s="37">
        <f t="shared" si="4"/>
        <v>6480</v>
      </c>
      <c r="F31" s="82" t="s">
        <v>152</v>
      </c>
      <c r="G31" s="41" t="s">
        <v>153</v>
      </c>
      <c r="H31" s="43">
        <v>2</v>
      </c>
      <c r="I31" s="38">
        <f t="shared" si="1"/>
        <v>2592</v>
      </c>
      <c r="J31" s="39">
        <f t="shared" si="5"/>
        <v>0.4</v>
      </c>
      <c r="K31" s="44">
        <f>'p.2'!F39</f>
        <v>5</v>
      </c>
      <c r="L31" s="42">
        <f>'p.2'!J39</f>
        <v>1296</v>
      </c>
      <c r="M31" s="42">
        <f t="shared" si="6"/>
        <v>6480</v>
      </c>
      <c r="N31" s="42"/>
      <c r="O31" s="44"/>
    </row>
    <row r="32" spans="1:15" ht="15">
      <c r="A32" s="83" t="s">
        <v>205</v>
      </c>
      <c r="B32" s="48" t="s">
        <v>206</v>
      </c>
      <c r="C32" s="41">
        <v>14</v>
      </c>
      <c r="D32" s="37">
        <v>1251.29</v>
      </c>
      <c r="E32" s="37">
        <f t="shared" si="4"/>
        <v>17518.059999999998</v>
      </c>
      <c r="F32" s="82" t="s">
        <v>152</v>
      </c>
      <c r="G32" s="41" t="s">
        <v>153</v>
      </c>
      <c r="H32" s="43">
        <v>1</v>
      </c>
      <c r="I32" s="38">
        <f t="shared" si="1"/>
        <v>1251.29</v>
      </c>
      <c r="J32" s="39">
        <f t="shared" si="5"/>
        <v>0.07142857142857144</v>
      </c>
      <c r="K32" s="44">
        <f>'p.2'!F40</f>
        <v>25</v>
      </c>
      <c r="L32" s="42">
        <f>'p.2'!J40</f>
        <v>1251.3</v>
      </c>
      <c r="M32" s="42">
        <f t="shared" si="6"/>
        <v>31282.5</v>
      </c>
      <c r="N32" s="42"/>
      <c r="O32" s="44"/>
    </row>
    <row r="33" spans="1:15" ht="15">
      <c r="A33" s="83"/>
      <c r="B33" s="48" t="s">
        <v>207</v>
      </c>
      <c r="C33" s="41"/>
      <c r="D33" s="37"/>
      <c r="E33" s="37"/>
      <c r="F33" s="41"/>
      <c r="G33" s="41"/>
      <c r="H33" s="43"/>
      <c r="I33" s="38" t="s">
        <v>208</v>
      </c>
      <c r="J33" s="39"/>
      <c r="K33" s="44">
        <f>'p.2'!F41</f>
        <v>10</v>
      </c>
      <c r="L33" s="42">
        <f>'p.2'!J41</f>
        <v>6480</v>
      </c>
      <c r="M33" s="42">
        <f t="shared" si="6"/>
        <v>64800</v>
      </c>
      <c r="N33" s="42"/>
      <c r="O33" s="44"/>
    </row>
    <row r="34" spans="1:15" ht="25.5">
      <c r="A34" s="83"/>
      <c r="B34" s="48" t="s">
        <v>209</v>
      </c>
      <c r="C34" s="41"/>
      <c r="D34" s="37"/>
      <c r="E34" s="37"/>
      <c r="F34" s="41"/>
      <c r="G34" s="41"/>
      <c r="H34" s="43"/>
      <c r="I34" s="38"/>
      <c r="J34" s="39"/>
      <c r="K34" s="44">
        <f>'p.2'!F42</f>
        <v>1000</v>
      </c>
      <c r="L34" s="42">
        <f>'p.2'!J42</f>
        <v>3.24</v>
      </c>
      <c r="M34" s="42">
        <f t="shared" si="6"/>
        <v>3240</v>
      </c>
      <c r="N34" s="42"/>
      <c r="O34" s="44"/>
    </row>
    <row r="35" spans="1:15" ht="25.5">
      <c r="A35" s="83"/>
      <c r="B35" s="48" t="s">
        <v>210</v>
      </c>
      <c r="C35" s="41"/>
      <c r="D35" s="37"/>
      <c r="E35" s="37"/>
      <c r="F35" s="41"/>
      <c r="G35" s="41"/>
      <c r="H35" s="43"/>
      <c r="I35" s="38"/>
      <c r="J35" s="39"/>
      <c r="K35" s="44">
        <f>'p.2'!F43</f>
        <v>500</v>
      </c>
      <c r="L35" s="42">
        <f>'p.2'!J43</f>
        <v>8.17</v>
      </c>
      <c r="M35" s="42">
        <f t="shared" si="6"/>
        <v>4085</v>
      </c>
      <c r="N35" s="37"/>
      <c r="O35" s="41"/>
    </row>
    <row r="36" spans="1:15" ht="15">
      <c r="A36" s="83"/>
      <c r="B36" s="48" t="s">
        <v>211</v>
      </c>
      <c r="C36" s="41"/>
      <c r="D36" s="37"/>
      <c r="E36" s="37"/>
      <c r="F36" s="41"/>
      <c r="G36" s="41"/>
      <c r="H36" s="43"/>
      <c r="I36" s="38"/>
      <c r="J36" s="39"/>
      <c r="K36" s="44">
        <f>'p.2'!F44</f>
        <v>50</v>
      </c>
      <c r="L36" s="42">
        <f>'p.2'!J44</f>
        <v>59.4</v>
      </c>
      <c r="M36" s="42">
        <f t="shared" si="6"/>
        <v>2970</v>
      </c>
      <c r="N36" s="37"/>
      <c r="O36" s="41"/>
    </row>
    <row r="37" spans="1:15" ht="15">
      <c r="A37" s="49"/>
      <c r="B37" s="50"/>
      <c r="C37" s="51"/>
      <c r="D37" s="52"/>
      <c r="E37" s="53">
        <f>SUM(E3:E36)</f>
        <v>973642.06</v>
      </c>
      <c r="F37" s="52"/>
      <c r="G37" s="52"/>
      <c r="H37" s="28"/>
      <c r="I37" s="54">
        <v>708003.29</v>
      </c>
      <c r="J37" s="54"/>
      <c r="K37" s="44"/>
      <c r="L37" s="42"/>
      <c r="M37" s="84">
        <f>SUM(M3:M36)</f>
        <v>1546395.5</v>
      </c>
      <c r="N37" s="56"/>
      <c r="O37"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31">
      <selection activeCell="G22" sqref="G22"/>
    </sheetView>
  </sheetViews>
  <sheetFormatPr defaultColWidth="9.140625" defaultRowHeight="12.75"/>
  <cols>
    <col min="1" max="1" width="3.421875" style="1" customWidth="1"/>
    <col min="2" max="2" width="53.57421875" style="1" customWidth="1"/>
    <col min="3" max="3" width="13.421875" style="1" customWidth="1"/>
    <col min="4" max="4" width="12.8515625" style="1" customWidth="1"/>
    <col min="5" max="5" width="5.8515625" style="1" customWidth="1"/>
    <col min="6" max="6" width="5.7109375" style="1" customWidth="1"/>
    <col min="7" max="8" width="14.8515625" style="1" customWidth="1"/>
    <col min="9" max="9" width="6.421875" style="1" customWidth="1"/>
    <col min="10" max="10" width="12.57421875" style="1" customWidth="1"/>
    <col min="11" max="11" width="15.7109375" style="1" customWidth="1"/>
    <col min="12" max="16384" width="9.140625" style="1" customWidth="1"/>
  </cols>
  <sheetData>
    <row r="1" ht="12.75">
      <c r="K1" s="2" t="s">
        <v>212</v>
      </c>
    </row>
    <row r="2" spans="5:11" ht="12.75" customHeight="1">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213</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57">
        <v>1</v>
      </c>
      <c r="B11" s="57">
        <v>2</v>
      </c>
      <c r="C11" s="58">
        <v>3</v>
      </c>
      <c r="D11" s="57">
        <v>4</v>
      </c>
      <c r="E11" s="57">
        <v>5</v>
      </c>
      <c r="F11" s="57">
        <v>6</v>
      </c>
      <c r="G11" s="57">
        <v>7</v>
      </c>
      <c r="H11" s="57">
        <v>8</v>
      </c>
      <c r="I11" s="57">
        <v>9</v>
      </c>
      <c r="J11" s="57">
        <v>10</v>
      </c>
      <c r="K11" s="57">
        <v>11</v>
      </c>
    </row>
    <row r="12" spans="1:11" s="11" customFormat="1" ht="63.75">
      <c r="A12" s="12">
        <v>1</v>
      </c>
      <c r="B12" s="85" t="s">
        <v>214</v>
      </c>
      <c r="C12" s="62"/>
      <c r="D12" s="63"/>
      <c r="E12" s="86" t="s">
        <v>215</v>
      </c>
      <c r="F12" s="86">
        <v>5</v>
      </c>
      <c r="G12" s="87"/>
      <c r="H12" s="87"/>
      <c r="I12" s="64"/>
      <c r="J12" s="65">
        <v>594</v>
      </c>
      <c r="K12" s="65">
        <f aca="true" t="shared" si="0" ref="K12:K37">F12*J12</f>
        <v>2970</v>
      </c>
    </row>
    <row r="13" spans="1:13" ht="153">
      <c r="A13" s="12">
        <v>2</v>
      </c>
      <c r="B13" s="85" t="s">
        <v>216</v>
      </c>
      <c r="C13" s="66"/>
      <c r="D13" s="66"/>
      <c r="E13" s="86" t="s">
        <v>215</v>
      </c>
      <c r="F13" s="86">
        <v>100</v>
      </c>
      <c r="G13" s="87"/>
      <c r="H13" s="87"/>
      <c r="I13" s="88"/>
      <c r="J13" s="15">
        <v>529.2</v>
      </c>
      <c r="K13" s="65">
        <f t="shared" si="0"/>
        <v>52920.00000000001</v>
      </c>
      <c r="L13" s="68"/>
      <c r="M13" s="22"/>
    </row>
    <row r="14" spans="1:13" ht="59.25" customHeight="1">
      <c r="A14" s="12">
        <v>3</v>
      </c>
      <c r="B14" s="85" t="s">
        <v>217</v>
      </c>
      <c r="C14" s="66"/>
      <c r="D14" s="66"/>
      <c r="E14" s="86" t="s">
        <v>215</v>
      </c>
      <c r="F14" s="86">
        <v>200</v>
      </c>
      <c r="G14" s="87"/>
      <c r="H14" s="87"/>
      <c r="I14" s="88"/>
      <c r="J14" s="15">
        <v>421.2</v>
      </c>
      <c r="K14" s="65">
        <f t="shared" si="0"/>
        <v>84240</v>
      </c>
      <c r="L14" s="68"/>
      <c r="M14" s="22"/>
    </row>
    <row r="15" spans="1:13" ht="76.5">
      <c r="A15" s="12">
        <v>4</v>
      </c>
      <c r="B15" s="85" t="s">
        <v>218</v>
      </c>
      <c r="C15" s="66"/>
      <c r="D15" s="66"/>
      <c r="E15" s="86" t="s">
        <v>215</v>
      </c>
      <c r="F15" s="86">
        <v>1</v>
      </c>
      <c r="G15" s="87"/>
      <c r="H15" s="87"/>
      <c r="I15" s="66"/>
      <c r="J15" s="89">
        <v>2160</v>
      </c>
      <c r="K15" s="65">
        <f t="shared" si="0"/>
        <v>2160</v>
      </c>
      <c r="L15" s="68"/>
      <c r="M15" s="22"/>
    </row>
    <row r="16" spans="1:13" ht="63.75">
      <c r="A16" s="12">
        <v>5</v>
      </c>
      <c r="B16" s="85" t="s">
        <v>219</v>
      </c>
      <c r="C16" s="66"/>
      <c r="D16" s="66"/>
      <c r="E16" s="86" t="s">
        <v>215</v>
      </c>
      <c r="F16" s="86">
        <v>50</v>
      </c>
      <c r="G16" s="87"/>
      <c r="H16" s="87"/>
      <c r="I16" s="60"/>
      <c r="J16" s="89">
        <v>507.6</v>
      </c>
      <c r="K16" s="65">
        <f t="shared" si="0"/>
        <v>25380</v>
      </c>
      <c r="L16" s="68"/>
      <c r="M16" s="22"/>
    </row>
    <row r="17" spans="1:11" ht="127.5">
      <c r="A17" s="12">
        <v>6</v>
      </c>
      <c r="B17" s="85" t="s">
        <v>220</v>
      </c>
      <c r="C17" s="17"/>
      <c r="D17" s="17"/>
      <c r="E17" s="86" t="s">
        <v>215</v>
      </c>
      <c r="F17" s="86">
        <v>25</v>
      </c>
      <c r="G17" s="87"/>
      <c r="H17" s="87"/>
      <c r="I17" s="17"/>
      <c r="J17" s="89">
        <v>970.92</v>
      </c>
      <c r="K17" s="65">
        <f t="shared" si="0"/>
        <v>24273</v>
      </c>
    </row>
    <row r="18" spans="1:11" ht="25.5">
      <c r="A18" s="12">
        <v>7</v>
      </c>
      <c r="B18" s="85" t="s">
        <v>221</v>
      </c>
      <c r="C18" s="17"/>
      <c r="D18" s="17"/>
      <c r="E18" s="86" t="s">
        <v>222</v>
      </c>
      <c r="F18" s="86">
        <v>150</v>
      </c>
      <c r="G18" s="87"/>
      <c r="H18" s="87"/>
      <c r="I18" s="17"/>
      <c r="J18" s="15">
        <v>378</v>
      </c>
      <c r="K18" s="65">
        <f t="shared" si="0"/>
        <v>56700</v>
      </c>
    </row>
    <row r="19" spans="1:11" ht="51">
      <c r="A19" s="12">
        <v>8</v>
      </c>
      <c r="B19" s="85" t="s">
        <v>223</v>
      </c>
      <c r="C19" s="17"/>
      <c r="D19" s="17"/>
      <c r="E19" s="86" t="s">
        <v>215</v>
      </c>
      <c r="F19" s="86">
        <v>5</v>
      </c>
      <c r="G19" s="87"/>
      <c r="H19" s="87"/>
      <c r="I19" s="17"/>
      <c r="J19" s="15">
        <v>702</v>
      </c>
      <c r="K19" s="65">
        <f t="shared" si="0"/>
        <v>3510</v>
      </c>
    </row>
    <row r="20" spans="1:11" ht="38.25">
      <c r="A20" s="12">
        <v>9</v>
      </c>
      <c r="B20" s="85" t="s">
        <v>224</v>
      </c>
      <c r="C20" s="17"/>
      <c r="D20" s="17"/>
      <c r="E20" s="86" t="s">
        <v>215</v>
      </c>
      <c r="F20" s="86">
        <v>40</v>
      </c>
      <c r="G20" s="87"/>
      <c r="H20" s="87"/>
      <c r="I20" s="17"/>
      <c r="J20" s="15">
        <v>538.92</v>
      </c>
      <c r="K20" s="65">
        <f t="shared" si="0"/>
        <v>21556.8</v>
      </c>
    </row>
    <row r="21" spans="1:11" ht="51">
      <c r="A21" s="12">
        <v>10</v>
      </c>
      <c r="B21" s="85" t="s">
        <v>225</v>
      </c>
      <c r="C21" s="17"/>
      <c r="D21" s="17"/>
      <c r="E21" s="86" t="s">
        <v>215</v>
      </c>
      <c r="F21" s="86">
        <v>40</v>
      </c>
      <c r="G21" s="87"/>
      <c r="H21" s="87"/>
      <c r="I21" s="17"/>
      <c r="J21" s="15">
        <v>1188</v>
      </c>
      <c r="K21" s="65">
        <f t="shared" si="0"/>
        <v>47520</v>
      </c>
    </row>
    <row r="22" spans="1:11" ht="38.25">
      <c r="A22" s="12">
        <v>11</v>
      </c>
      <c r="B22" s="85" t="s">
        <v>226</v>
      </c>
      <c r="C22" s="17"/>
      <c r="D22" s="17"/>
      <c r="E22" s="86" t="s">
        <v>215</v>
      </c>
      <c r="F22" s="86">
        <v>30</v>
      </c>
      <c r="G22" s="87"/>
      <c r="H22" s="87"/>
      <c r="I22" s="17"/>
      <c r="J22" s="15">
        <v>2332.8</v>
      </c>
      <c r="K22" s="65">
        <f t="shared" si="0"/>
        <v>69984</v>
      </c>
    </row>
    <row r="23" spans="1:11" ht="76.5">
      <c r="A23" s="12">
        <v>12</v>
      </c>
      <c r="B23" s="85" t="s">
        <v>227</v>
      </c>
      <c r="C23" s="17"/>
      <c r="D23" s="17"/>
      <c r="E23" s="86" t="s">
        <v>215</v>
      </c>
      <c r="F23" s="86">
        <v>20</v>
      </c>
      <c r="G23" s="87"/>
      <c r="H23" s="87"/>
      <c r="I23" s="17"/>
      <c r="J23" s="15">
        <v>4320</v>
      </c>
      <c r="K23" s="65">
        <f t="shared" si="0"/>
        <v>86400</v>
      </c>
    </row>
    <row r="24" spans="1:11" ht="267.75">
      <c r="A24" s="12">
        <v>13</v>
      </c>
      <c r="B24" s="85" t="s">
        <v>228</v>
      </c>
      <c r="C24" s="17"/>
      <c r="D24" s="17"/>
      <c r="E24" s="86" t="s">
        <v>215</v>
      </c>
      <c r="F24" s="86">
        <v>40</v>
      </c>
      <c r="G24" s="87"/>
      <c r="H24" s="87"/>
      <c r="I24" s="17"/>
      <c r="J24" s="15">
        <v>4320</v>
      </c>
      <c r="K24" s="65">
        <f t="shared" si="0"/>
        <v>172800</v>
      </c>
    </row>
    <row r="25" spans="1:11" ht="89.25">
      <c r="A25" s="12">
        <v>14</v>
      </c>
      <c r="B25" s="85" t="s">
        <v>229</v>
      </c>
      <c r="C25" s="17"/>
      <c r="D25" s="17"/>
      <c r="E25" s="86" t="s">
        <v>215</v>
      </c>
      <c r="F25" s="86">
        <v>20</v>
      </c>
      <c r="G25" s="87"/>
      <c r="H25" s="87"/>
      <c r="I25" s="17"/>
      <c r="J25" s="15">
        <v>4320</v>
      </c>
      <c r="K25" s="65">
        <f t="shared" si="0"/>
        <v>86400</v>
      </c>
    </row>
    <row r="26" spans="1:11" ht="114.75">
      <c r="A26" s="12">
        <v>15</v>
      </c>
      <c r="B26" s="85" t="s">
        <v>230</v>
      </c>
      <c r="C26" s="17"/>
      <c r="D26" s="17"/>
      <c r="E26" s="86" t="s">
        <v>215</v>
      </c>
      <c r="F26" s="86">
        <v>20</v>
      </c>
      <c r="G26" s="87"/>
      <c r="H26" s="87"/>
      <c r="I26" s="17"/>
      <c r="J26" s="15">
        <v>1047.6</v>
      </c>
      <c r="K26" s="65">
        <f t="shared" si="0"/>
        <v>20952</v>
      </c>
    </row>
    <row r="27" spans="1:11" ht="127.5">
      <c r="A27" s="12">
        <v>16</v>
      </c>
      <c r="B27" s="90" t="s">
        <v>231</v>
      </c>
      <c r="C27" s="17"/>
      <c r="D27" s="17"/>
      <c r="E27" s="41" t="s">
        <v>215</v>
      </c>
      <c r="F27" s="41">
        <v>20</v>
      </c>
      <c r="G27" s="91"/>
      <c r="H27" s="87"/>
      <c r="I27" s="17"/>
      <c r="J27" s="15">
        <v>702</v>
      </c>
      <c r="K27" s="65">
        <f t="shared" si="0"/>
        <v>14040</v>
      </c>
    </row>
    <row r="28" spans="1:11" ht="127.5">
      <c r="A28" s="12">
        <v>17</v>
      </c>
      <c r="B28" s="90" t="s">
        <v>232</v>
      </c>
      <c r="C28" s="17"/>
      <c r="D28" s="17"/>
      <c r="E28" s="41" t="s">
        <v>215</v>
      </c>
      <c r="F28" s="41">
        <v>20</v>
      </c>
      <c r="G28" s="91"/>
      <c r="H28" s="87"/>
      <c r="I28" s="17"/>
      <c r="J28" s="15">
        <v>1134</v>
      </c>
      <c r="K28" s="65">
        <f t="shared" si="0"/>
        <v>22680</v>
      </c>
    </row>
    <row r="29" spans="1:11" ht="25.5">
      <c r="A29" s="12">
        <v>18</v>
      </c>
      <c r="B29" s="90" t="str">
        <f>'[1]Arkusz1'!$B$7</f>
        <v>Endoskopowy węglowy marker do oznaczenia miejsc przed lub po wycięciu polipów, 5cm3.</v>
      </c>
      <c r="C29" s="17"/>
      <c r="D29" s="17"/>
      <c r="E29" s="41" t="s">
        <v>215</v>
      </c>
      <c r="F29" s="41">
        <v>10</v>
      </c>
      <c r="G29" s="91"/>
      <c r="H29" s="87"/>
      <c r="I29" s="17"/>
      <c r="J29" s="15">
        <v>1188</v>
      </c>
      <c r="K29" s="65">
        <f t="shared" si="0"/>
        <v>11880</v>
      </c>
    </row>
    <row r="30" spans="1:11" ht="76.5">
      <c r="A30" s="12">
        <v>19</v>
      </c>
      <c r="B30" s="90" t="s">
        <v>233</v>
      </c>
      <c r="C30" s="17"/>
      <c r="D30" s="17"/>
      <c r="E30" s="41" t="s">
        <v>215</v>
      </c>
      <c r="F30" s="41">
        <v>5</v>
      </c>
      <c r="G30" s="92"/>
      <c r="H30" s="87"/>
      <c r="I30" s="17"/>
      <c r="J30" s="15">
        <v>918</v>
      </c>
      <c r="K30" s="65">
        <f t="shared" si="0"/>
        <v>4590</v>
      </c>
    </row>
    <row r="31" spans="1:11" ht="102">
      <c r="A31" s="12">
        <v>20</v>
      </c>
      <c r="B31" s="90" t="s">
        <v>234</v>
      </c>
      <c r="C31" s="17"/>
      <c r="D31" s="17"/>
      <c r="E31" s="41" t="s">
        <v>215</v>
      </c>
      <c r="F31" s="41">
        <v>1</v>
      </c>
      <c r="G31" s="91"/>
      <c r="H31" s="87"/>
      <c r="I31" s="17"/>
      <c r="J31" s="15">
        <v>5000</v>
      </c>
      <c r="K31" s="65">
        <f t="shared" si="0"/>
        <v>5000</v>
      </c>
    </row>
    <row r="32" spans="1:11" ht="38.25">
      <c r="A32" s="93">
        <v>21</v>
      </c>
      <c r="B32" s="94" t="s">
        <v>235</v>
      </c>
      <c r="C32" s="95"/>
      <c r="D32" s="95"/>
      <c r="E32" s="96" t="s">
        <v>215</v>
      </c>
      <c r="F32" s="96">
        <v>50</v>
      </c>
      <c r="G32" s="97"/>
      <c r="H32" s="98"/>
      <c r="I32" s="95"/>
      <c r="J32" s="21">
        <v>367.2</v>
      </c>
      <c r="K32" s="65">
        <f t="shared" si="0"/>
        <v>18360</v>
      </c>
    </row>
    <row r="33" spans="1:11" ht="41.25" customHeight="1">
      <c r="A33" s="93">
        <v>22</v>
      </c>
      <c r="B33" s="99" t="s">
        <v>236</v>
      </c>
      <c r="C33" s="95"/>
      <c r="D33" s="95"/>
      <c r="E33" s="96" t="s">
        <v>215</v>
      </c>
      <c r="F33" s="96">
        <v>20</v>
      </c>
      <c r="G33" s="97"/>
      <c r="H33" s="98"/>
      <c r="I33" s="95"/>
      <c r="J33" s="21">
        <v>486</v>
      </c>
      <c r="K33" s="65">
        <f t="shared" si="0"/>
        <v>9720</v>
      </c>
    </row>
    <row r="34" spans="1:11" s="104" customFormat="1" ht="51">
      <c r="A34" s="44">
        <v>23</v>
      </c>
      <c r="B34" s="100" t="s">
        <v>237</v>
      </c>
      <c r="C34" s="44"/>
      <c r="D34" s="101"/>
      <c r="E34" s="101" t="s">
        <v>215</v>
      </c>
      <c r="F34" s="102">
        <v>5</v>
      </c>
      <c r="G34" s="101"/>
      <c r="H34" s="103"/>
      <c r="I34" s="44"/>
      <c r="J34" s="89">
        <v>961.2</v>
      </c>
      <c r="K34" s="65">
        <f t="shared" si="0"/>
        <v>4806</v>
      </c>
    </row>
    <row r="35" spans="1:11" ht="2.25" customHeight="1">
      <c r="A35" s="17"/>
      <c r="B35" s="105"/>
      <c r="C35" s="17"/>
      <c r="D35" s="17"/>
      <c r="E35" s="17"/>
      <c r="F35" s="17"/>
      <c r="G35" s="17"/>
      <c r="H35" s="17"/>
      <c r="I35" s="17"/>
      <c r="J35" s="15"/>
      <c r="K35" s="65">
        <f t="shared" si="0"/>
        <v>0</v>
      </c>
    </row>
    <row r="36" spans="1:11" s="104" customFormat="1" ht="51">
      <c r="A36" s="44">
        <v>24</v>
      </c>
      <c r="B36" s="100" t="s">
        <v>238</v>
      </c>
      <c r="C36" s="44"/>
      <c r="D36" s="101"/>
      <c r="E36" s="102" t="s">
        <v>18</v>
      </c>
      <c r="F36" s="102">
        <v>3</v>
      </c>
      <c r="G36" s="101"/>
      <c r="H36" s="103"/>
      <c r="I36" s="44"/>
      <c r="J36" s="89">
        <v>1134</v>
      </c>
      <c r="K36" s="65">
        <f t="shared" si="0"/>
        <v>3402</v>
      </c>
    </row>
    <row r="37" spans="1:11" s="104" customFormat="1" ht="38.25">
      <c r="A37" s="44">
        <v>25</v>
      </c>
      <c r="B37" s="100" t="s">
        <v>239</v>
      </c>
      <c r="C37" s="44"/>
      <c r="D37" s="101"/>
      <c r="E37" s="102" t="s">
        <v>18</v>
      </c>
      <c r="F37" s="102">
        <v>15</v>
      </c>
      <c r="G37" s="101"/>
      <c r="H37" s="103"/>
      <c r="I37" s="44"/>
      <c r="J37" s="89">
        <v>324</v>
      </c>
      <c r="K37" s="106">
        <f t="shared" si="0"/>
        <v>4860</v>
      </c>
    </row>
    <row r="38" spans="2:11" ht="12.75">
      <c r="B38" s="22"/>
      <c r="C38" s="22"/>
      <c r="D38" s="22"/>
      <c r="E38" s="22"/>
      <c r="F38" s="22"/>
      <c r="J38" s="22"/>
      <c r="K38" s="25">
        <f>SUM(K12:K37)</f>
        <v>857103.8</v>
      </c>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0">
      <selection activeCell="G22" sqref="G22"/>
    </sheetView>
  </sheetViews>
  <sheetFormatPr defaultColWidth="9.140625" defaultRowHeight="12.75"/>
  <cols>
    <col min="1" max="1" width="7.00390625" style="26" customWidth="1"/>
    <col min="2" max="2" width="15.7109375" style="26" customWidth="1"/>
    <col min="3" max="3" width="9.140625" style="26" customWidth="1"/>
    <col min="4" max="4" width="11.8515625" style="26" customWidth="1"/>
    <col min="5" max="5" width="15.140625" style="26" customWidth="1"/>
    <col min="6" max="6" width="13.421875" style="26" customWidth="1"/>
    <col min="7" max="7" width="10.421875" style="26" customWidth="1"/>
    <col min="8" max="8" width="13.57421875" style="26" customWidth="1"/>
    <col min="9" max="9" width="16.140625" style="26" customWidth="1"/>
    <col min="10" max="11" width="9.140625" style="26" customWidth="1"/>
    <col min="12" max="12" width="11.140625" style="26" customWidth="1"/>
    <col min="13" max="13" width="15.28125" style="26" customWidth="1"/>
    <col min="14" max="16384" width="9.140625" style="26" customWidth="1"/>
  </cols>
  <sheetData>
    <row r="1" spans="1:13" ht="33" customHeight="1">
      <c r="A1" s="27"/>
      <c r="B1" s="305" t="s">
        <v>33</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25.5">
      <c r="A3" s="81" t="s">
        <v>240</v>
      </c>
      <c r="B3" s="40" t="s">
        <v>241</v>
      </c>
      <c r="C3" s="41">
        <v>5</v>
      </c>
      <c r="D3" s="42">
        <v>594</v>
      </c>
      <c r="E3" s="37">
        <f>C3*D3</f>
        <v>2970</v>
      </c>
      <c r="F3" s="82" t="s">
        <v>242</v>
      </c>
      <c r="G3" s="41" t="s">
        <v>243</v>
      </c>
      <c r="H3" s="43">
        <v>0</v>
      </c>
      <c r="I3" s="38">
        <f aca="true" t="shared" si="0" ref="I3:I28">D3*H3</f>
        <v>0</v>
      </c>
      <c r="J3" s="39">
        <f>I3/E3</f>
        <v>0</v>
      </c>
      <c r="K3" s="44">
        <f>'p.3'!F12</f>
        <v>5</v>
      </c>
      <c r="L3" s="42">
        <f>'p.3'!J12</f>
        <v>594</v>
      </c>
      <c r="M3" s="42">
        <f>K3*L3</f>
        <v>2970</v>
      </c>
      <c r="N3" s="42"/>
      <c r="O3" s="44"/>
    </row>
    <row r="4" spans="1:15" ht="15">
      <c r="A4" s="81" t="s">
        <v>244</v>
      </c>
      <c r="B4" s="40" t="s">
        <v>89</v>
      </c>
      <c r="C4" s="41">
        <v>5</v>
      </c>
      <c r="D4" s="42">
        <v>538.92</v>
      </c>
      <c r="E4" s="37">
        <v>2694.6</v>
      </c>
      <c r="F4" s="82" t="s">
        <v>242</v>
      </c>
      <c r="G4" s="41" t="s">
        <v>243</v>
      </c>
      <c r="H4" s="43">
        <v>0</v>
      </c>
      <c r="I4" s="38">
        <f t="shared" si="0"/>
        <v>0</v>
      </c>
      <c r="J4" s="39">
        <v>0</v>
      </c>
      <c r="K4" s="44"/>
      <c r="L4" s="42"/>
      <c r="M4" s="42"/>
      <c r="N4" s="42"/>
      <c r="O4" s="44"/>
    </row>
    <row r="5" spans="1:15" ht="25.5">
      <c r="A5" s="83" t="s">
        <v>245</v>
      </c>
      <c r="B5" s="48" t="s">
        <v>246</v>
      </c>
      <c r="C5" s="41">
        <v>50</v>
      </c>
      <c r="D5" s="37">
        <v>529.2</v>
      </c>
      <c r="E5" s="37">
        <f aca="true" t="shared" si="1" ref="E5:E28">C5*D5</f>
        <v>26460.000000000004</v>
      </c>
      <c r="F5" s="82" t="s">
        <v>242</v>
      </c>
      <c r="G5" s="41" t="s">
        <v>243</v>
      </c>
      <c r="H5" s="43">
        <v>40</v>
      </c>
      <c r="I5" s="38">
        <f t="shared" si="0"/>
        <v>21168</v>
      </c>
      <c r="J5" s="39">
        <f aca="true" t="shared" si="2" ref="J5:J28">I5/E5</f>
        <v>0.7999999999999999</v>
      </c>
      <c r="K5" s="44">
        <f>'p.3'!F13</f>
        <v>100</v>
      </c>
      <c r="L5" s="42">
        <f>'p.3'!J13</f>
        <v>529.2</v>
      </c>
      <c r="M5" s="42">
        <f>K5*L5</f>
        <v>52920.00000000001</v>
      </c>
      <c r="N5" s="42"/>
      <c r="O5" s="44"/>
    </row>
    <row r="6" spans="1:15" ht="15">
      <c r="A6" s="83" t="s">
        <v>247</v>
      </c>
      <c r="B6" s="48" t="s">
        <v>248</v>
      </c>
      <c r="C6" s="41">
        <v>200</v>
      </c>
      <c r="D6" s="37">
        <v>421.2</v>
      </c>
      <c r="E6" s="37">
        <f t="shared" si="1"/>
        <v>84240</v>
      </c>
      <c r="F6" s="82" t="s">
        <v>242</v>
      </c>
      <c r="G6" s="41" t="s">
        <v>243</v>
      </c>
      <c r="H6" s="43">
        <v>40</v>
      </c>
      <c r="I6" s="38">
        <f t="shared" si="0"/>
        <v>16848</v>
      </c>
      <c r="J6" s="39">
        <f t="shared" si="2"/>
        <v>0.2</v>
      </c>
      <c r="K6" s="44">
        <f>'p.3'!F14</f>
        <v>200</v>
      </c>
      <c r="L6" s="42">
        <f>'p.3'!J14</f>
        <v>421.2</v>
      </c>
      <c r="M6" s="42">
        <f>K6*L6</f>
        <v>84240</v>
      </c>
      <c r="N6" s="42"/>
      <c r="O6" s="44"/>
    </row>
    <row r="7" spans="1:15" ht="25.5">
      <c r="A7" s="83" t="s">
        <v>249</v>
      </c>
      <c r="B7" s="48" t="s">
        <v>250</v>
      </c>
      <c r="C7" s="41">
        <v>3</v>
      </c>
      <c r="D7" s="37">
        <v>2160</v>
      </c>
      <c r="E7" s="37">
        <f t="shared" si="1"/>
        <v>6480</v>
      </c>
      <c r="F7" s="82" t="s">
        <v>242</v>
      </c>
      <c r="G7" s="41" t="s">
        <v>243</v>
      </c>
      <c r="H7" s="43">
        <v>0</v>
      </c>
      <c r="I7" s="38">
        <f t="shared" si="0"/>
        <v>0</v>
      </c>
      <c r="J7" s="39">
        <f t="shared" si="2"/>
        <v>0</v>
      </c>
      <c r="K7" s="44">
        <v>1</v>
      </c>
      <c r="L7" s="42">
        <f>'p.3'!J15</f>
        <v>2160</v>
      </c>
      <c r="M7" s="42">
        <f>K7*L7</f>
        <v>2160</v>
      </c>
      <c r="N7" s="42"/>
      <c r="O7" s="44"/>
    </row>
    <row r="8" spans="1:15" ht="15">
      <c r="A8" s="83" t="s">
        <v>251</v>
      </c>
      <c r="B8" s="48" t="s">
        <v>252</v>
      </c>
      <c r="C8" s="41">
        <v>25</v>
      </c>
      <c r="D8" s="37">
        <v>507.6</v>
      </c>
      <c r="E8" s="37">
        <f t="shared" si="1"/>
        <v>12690</v>
      </c>
      <c r="F8" s="82" t="s">
        <v>242</v>
      </c>
      <c r="G8" s="41" t="s">
        <v>243</v>
      </c>
      <c r="H8" s="43">
        <v>0</v>
      </c>
      <c r="I8" s="38">
        <f t="shared" si="0"/>
        <v>0</v>
      </c>
      <c r="J8" s="39">
        <f t="shared" si="2"/>
        <v>0</v>
      </c>
      <c r="K8" s="44">
        <f>'p.3'!F16</f>
        <v>50</v>
      </c>
      <c r="L8" s="42">
        <f>'p.3'!J16</f>
        <v>507.6</v>
      </c>
      <c r="M8" s="42">
        <f>K8*L8</f>
        <v>25380</v>
      </c>
      <c r="N8" s="42"/>
      <c r="O8" s="44"/>
    </row>
    <row r="9" spans="1:15" ht="15">
      <c r="A9" s="83" t="s">
        <v>253</v>
      </c>
      <c r="B9" s="48" t="s">
        <v>254</v>
      </c>
      <c r="C9" s="41">
        <v>25</v>
      </c>
      <c r="D9" s="37">
        <v>970.92</v>
      </c>
      <c r="E9" s="37">
        <f t="shared" si="1"/>
        <v>24273</v>
      </c>
      <c r="F9" s="82" t="s">
        <v>242</v>
      </c>
      <c r="G9" s="41" t="s">
        <v>243</v>
      </c>
      <c r="H9" s="43">
        <v>0</v>
      </c>
      <c r="I9" s="38">
        <f t="shared" si="0"/>
        <v>0</v>
      </c>
      <c r="J9" s="39">
        <f t="shared" si="2"/>
        <v>0</v>
      </c>
      <c r="K9" s="44">
        <f>'p.3'!F17</f>
        <v>25</v>
      </c>
      <c r="L9" s="42">
        <f>'p.3'!J17</f>
        <v>970.92</v>
      </c>
      <c r="M9" s="42">
        <f>K9*L9</f>
        <v>24273</v>
      </c>
      <c r="N9" s="42"/>
      <c r="O9" s="44"/>
    </row>
    <row r="10" spans="1:15" ht="25.5">
      <c r="A10" s="83" t="s">
        <v>255</v>
      </c>
      <c r="B10" s="48" t="s">
        <v>256</v>
      </c>
      <c r="C10" s="41">
        <v>40</v>
      </c>
      <c r="D10" s="37">
        <v>1134</v>
      </c>
      <c r="E10" s="37">
        <f t="shared" si="1"/>
        <v>45360</v>
      </c>
      <c r="F10" s="82" t="s">
        <v>242</v>
      </c>
      <c r="G10" s="41" t="s">
        <v>243</v>
      </c>
      <c r="H10" s="45">
        <v>36</v>
      </c>
      <c r="I10" s="46">
        <f t="shared" si="0"/>
        <v>40824</v>
      </c>
      <c r="J10" s="47">
        <f t="shared" si="2"/>
        <v>0.9</v>
      </c>
      <c r="K10" s="44"/>
      <c r="L10" s="42"/>
      <c r="M10" s="42"/>
      <c r="N10" s="42"/>
      <c r="O10" s="44"/>
    </row>
    <row r="11" spans="1:15" ht="25.5">
      <c r="A11" s="83" t="s">
        <v>257</v>
      </c>
      <c r="B11" s="48" t="s">
        <v>185</v>
      </c>
      <c r="C11" s="41">
        <v>100</v>
      </c>
      <c r="D11" s="37">
        <v>378</v>
      </c>
      <c r="E11" s="37">
        <f t="shared" si="1"/>
        <v>37800</v>
      </c>
      <c r="F11" s="82" t="s">
        <v>242</v>
      </c>
      <c r="G11" s="41" t="s">
        <v>243</v>
      </c>
      <c r="H11" s="45">
        <v>99</v>
      </c>
      <c r="I11" s="46">
        <f t="shared" si="0"/>
        <v>37422</v>
      </c>
      <c r="J11" s="47">
        <f t="shared" si="2"/>
        <v>0.99</v>
      </c>
      <c r="K11" s="44">
        <f>'p.3'!F18</f>
        <v>150</v>
      </c>
      <c r="L11" s="42">
        <f>'p.3'!J18</f>
        <v>378</v>
      </c>
      <c r="M11" s="42">
        <f>K11*L11</f>
        <v>56700</v>
      </c>
      <c r="N11" s="42"/>
      <c r="O11" s="44"/>
    </row>
    <row r="12" spans="1:15" ht="12.75">
      <c r="A12" s="83" t="s">
        <v>258</v>
      </c>
      <c r="B12" s="48" t="s">
        <v>259</v>
      </c>
      <c r="C12" s="41">
        <v>10</v>
      </c>
      <c r="D12" s="37">
        <v>702</v>
      </c>
      <c r="E12" s="37">
        <f t="shared" si="1"/>
        <v>7020</v>
      </c>
      <c r="F12" s="82" t="s">
        <v>242</v>
      </c>
      <c r="G12" s="41" t="s">
        <v>243</v>
      </c>
      <c r="H12" s="45">
        <v>0</v>
      </c>
      <c r="I12" s="46">
        <f t="shared" si="0"/>
        <v>0</v>
      </c>
      <c r="J12" s="47">
        <f t="shared" si="2"/>
        <v>0</v>
      </c>
      <c r="K12" s="44">
        <v>5</v>
      </c>
      <c r="L12" s="42">
        <f>'p.3'!J19</f>
        <v>702</v>
      </c>
      <c r="M12" s="42">
        <f>K12*L12</f>
        <v>3510</v>
      </c>
      <c r="N12" s="42"/>
      <c r="O12" s="44"/>
    </row>
    <row r="13" spans="1:15" ht="12.75">
      <c r="A13" s="83" t="s">
        <v>260</v>
      </c>
      <c r="B13" s="48" t="s">
        <v>261</v>
      </c>
      <c r="C13" s="41">
        <v>20</v>
      </c>
      <c r="D13" s="37">
        <v>604.8</v>
      </c>
      <c r="E13" s="37">
        <f t="shared" si="1"/>
        <v>12096</v>
      </c>
      <c r="F13" s="82" t="s">
        <v>242</v>
      </c>
      <c r="G13" s="41" t="s">
        <v>243</v>
      </c>
      <c r="H13" s="45">
        <v>5</v>
      </c>
      <c r="I13" s="46">
        <f t="shared" si="0"/>
        <v>3024</v>
      </c>
      <c r="J13" s="47">
        <f t="shared" si="2"/>
        <v>0.25</v>
      </c>
      <c r="K13" s="44"/>
      <c r="L13" s="42"/>
      <c r="M13" s="42"/>
      <c r="N13" s="42"/>
      <c r="O13" s="44"/>
    </row>
    <row r="14" spans="1:15" ht="25.5">
      <c r="A14" s="83" t="s">
        <v>262</v>
      </c>
      <c r="B14" s="48" t="s">
        <v>263</v>
      </c>
      <c r="C14" s="41">
        <v>40</v>
      </c>
      <c r="D14" s="37">
        <v>538.92</v>
      </c>
      <c r="E14" s="37">
        <f t="shared" si="1"/>
        <v>21556.8</v>
      </c>
      <c r="F14" s="82" t="s">
        <v>242</v>
      </c>
      <c r="G14" s="41" t="s">
        <v>243</v>
      </c>
      <c r="H14" s="45">
        <v>20</v>
      </c>
      <c r="I14" s="46">
        <f t="shared" si="0"/>
        <v>10778.4</v>
      </c>
      <c r="J14" s="47">
        <f t="shared" si="2"/>
        <v>0.5</v>
      </c>
      <c r="K14" s="44">
        <v>40</v>
      </c>
      <c r="L14" s="42">
        <f>'p.3'!J20</f>
        <v>538.92</v>
      </c>
      <c r="M14" s="42">
        <f aca="true" t="shared" si="3" ref="M14:M19">K14*L14</f>
        <v>21556.8</v>
      </c>
      <c r="N14" s="42"/>
      <c r="O14" s="44"/>
    </row>
    <row r="15" spans="1:15" ht="25.5">
      <c r="A15" s="83" t="s">
        <v>264</v>
      </c>
      <c r="B15" s="48" t="s">
        <v>265</v>
      </c>
      <c r="C15" s="41">
        <v>40</v>
      </c>
      <c r="D15" s="37">
        <v>1188</v>
      </c>
      <c r="E15" s="37">
        <f t="shared" si="1"/>
        <v>47520</v>
      </c>
      <c r="F15" s="82" t="s">
        <v>242</v>
      </c>
      <c r="G15" s="41" t="s">
        <v>243</v>
      </c>
      <c r="H15" s="45">
        <v>0</v>
      </c>
      <c r="I15" s="46">
        <f t="shared" si="0"/>
        <v>0</v>
      </c>
      <c r="J15" s="47">
        <f t="shared" si="2"/>
        <v>0</v>
      </c>
      <c r="K15" s="44">
        <f>'p.3'!F21</f>
        <v>40</v>
      </c>
      <c r="L15" s="42">
        <f>'p.3'!J21</f>
        <v>1188</v>
      </c>
      <c r="M15" s="42">
        <f t="shared" si="3"/>
        <v>47520</v>
      </c>
      <c r="N15" s="42"/>
      <c r="O15" s="44"/>
    </row>
    <row r="16" spans="1:15" ht="12.75">
      <c r="A16" s="83" t="s">
        <v>266</v>
      </c>
      <c r="B16" s="48" t="s">
        <v>267</v>
      </c>
      <c r="C16" s="41">
        <v>15</v>
      </c>
      <c r="D16" s="37">
        <v>2332.8</v>
      </c>
      <c r="E16" s="37">
        <f t="shared" si="1"/>
        <v>34992</v>
      </c>
      <c r="F16" s="82" t="s">
        <v>242</v>
      </c>
      <c r="G16" s="41" t="s">
        <v>243</v>
      </c>
      <c r="H16" s="45">
        <v>15</v>
      </c>
      <c r="I16" s="46">
        <f t="shared" si="0"/>
        <v>34992</v>
      </c>
      <c r="J16" s="47">
        <f t="shared" si="2"/>
        <v>1</v>
      </c>
      <c r="K16" s="44">
        <v>30</v>
      </c>
      <c r="L16" s="42">
        <f>'p.3'!J22</f>
        <v>2332.8</v>
      </c>
      <c r="M16" s="42">
        <f t="shared" si="3"/>
        <v>69984</v>
      </c>
      <c r="N16" s="42"/>
      <c r="O16" s="44"/>
    </row>
    <row r="17" spans="1:15" ht="25.5">
      <c r="A17" s="83" t="s">
        <v>268</v>
      </c>
      <c r="B17" s="48" t="s">
        <v>269</v>
      </c>
      <c r="C17" s="41">
        <v>10</v>
      </c>
      <c r="D17" s="37">
        <v>4320</v>
      </c>
      <c r="E17" s="37">
        <f t="shared" si="1"/>
        <v>43200</v>
      </c>
      <c r="F17" s="82" t="s">
        <v>242</v>
      </c>
      <c r="G17" s="41" t="s">
        <v>243</v>
      </c>
      <c r="H17" s="45">
        <v>6</v>
      </c>
      <c r="I17" s="46">
        <f t="shared" si="0"/>
        <v>25920</v>
      </c>
      <c r="J17" s="47">
        <f t="shared" si="2"/>
        <v>0.6</v>
      </c>
      <c r="K17" s="44">
        <f>'p.3'!F23</f>
        <v>20</v>
      </c>
      <c r="L17" s="42">
        <f>'p.3'!J23</f>
        <v>4320</v>
      </c>
      <c r="M17" s="42">
        <f t="shared" si="3"/>
        <v>86400</v>
      </c>
      <c r="N17" s="42"/>
      <c r="O17" s="44"/>
    </row>
    <row r="18" spans="1:15" ht="25.5">
      <c r="A18" s="83" t="s">
        <v>270</v>
      </c>
      <c r="B18" s="48" t="s">
        <v>271</v>
      </c>
      <c r="C18" s="41">
        <v>30</v>
      </c>
      <c r="D18" s="37">
        <v>4320</v>
      </c>
      <c r="E18" s="37">
        <f t="shared" si="1"/>
        <v>129600</v>
      </c>
      <c r="F18" s="82" t="s">
        <v>242</v>
      </c>
      <c r="G18" s="41" t="s">
        <v>243</v>
      </c>
      <c r="H18" s="45">
        <v>26</v>
      </c>
      <c r="I18" s="46">
        <f t="shared" si="0"/>
        <v>112320</v>
      </c>
      <c r="J18" s="47">
        <f t="shared" si="2"/>
        <v>0.8666666666666667</v>
      </c>
      <c r="K18" s="44">
        <f>'p.3'!F24</f>
        <v>40</v>
      </c>
      <c r="L18" s="42">
        <f>'p.3'!J24</f>
        <v>4320</v>
      </c>
      <c r="M18" s="42">
        <f t="shared" si="3"/>
        <v>172800</v>
      </c>
      <c r="N18" s="37"/>
      <c r="O18" s="41"/>
    </row>
    <row r="19" spans="1:15" ht="25.5">
      <c r="A19" s="83" t="s">
        <v>272</v>
      </c>
      <c r="B19" s="48" t="s">
        <v>273</v>
      </c>
      <c r="C19" s="41">
        <v>20</v>
      </c>
      <c r="D19" s="37">
        <v>4320</v>
      </c>
      <c r="E19" s="37">
        <f t="shared" si="1"/>
        <v>86400</v>
      </c>
      <c r="F19" s="82" t="s">
        <v>242</v>
      </c>
      <c r="G19" s="41" t="s">
        <v>243</v>
      </c>
      <c r="H19" s="45">
        <v>0</v>
      </c>
      <c r="I19" s="46">
        <f t="shared" si="0"/>
        <v>0</v>
      </c>
      <c r="J19" s="47">
        <f t="shared" si="2"/>
        <v>0</v>
      </c>
      <c r="K19" s="44">
        <v>20</v>
      </c>
      <c r="L19" s="42">
        <f>'p.3'!J25</f>
        <v>4320</v>
      </c>
      <c r="M19" s="42">
        <f t="shared" si="3"/>
        <v>86400</v>
      </c>
      <c r="N19" s="37"/>
      <c r="O19" s="41"/>
    </row>
    <row r="20" spans="1:15" ht="12.75">
      <c r="A20" s="83" t="s">
        <v>274</v>
      </c>
      <c r="B20" s="48" t="s">
        <v>275</v>
      </c>
      <c r="C20" s="41">
        <v>50</v>
      </c>
      <c r="D20" s="37">
        <v>594</v>
      </c>
      <c r="E20" s="37">
        <f t="shared" si="1"/>
        <v>29700</v>
      </c>
      <c r="F20" s="82" t="s">
        <v>242</v>
      </c>
      <c r="G20" s="41" t="s">
        <v>243</v>
      </c>
      <c r="H20" s="45">
        <v>0</v>
      </c>
      <c r="I20" s="46">
        <f t="shared" si="0"/>
        <v>0</v>
      </c>
      <c r="J20" s="47">
        <f t="shared" si="2"/>
        <v>0</v>
      </c>
      <c r="K20" s="44"/>
      <c r="L20" s="42"/>
      <c r="M20" s="42"/>
      <c r="N20" s="37"/>
      <c r="O20" s="41"/>
    </row>
    <row r="21" spans="1:15" ht="12.75">
      <c r="A21" s="83" t="s">
        <v>276</v>
      </c>
      <c r="B21" s="48" t="s">
        <v>277</v>
      </c>
      <c r="C21" s="41">
        <v>10</v>
      </c>
      <c r="D21" s="37">
        <v>1047.6</v>
      </c>
      <c r="E21" s="37">
        <f t="shared" si="1"/>
        <v>10476</v>
      </c>
      <c r="F21" s="82" t="s">
        <v>242</v>
      </c>
      <c r="G21" s="41" t="s">
        <v>243</v>
      </c>
      <c r="H21" s="45">
        <v>6</v>
      </c>
      <c r="I21" s="46">
        <f t="shared" si="0"/>
        <v>6285.599999999999</v>
      </c>
      <c r="J21" s="47">
        <f t="shared" si="2"/>
        <v>0.6</v>
      </c>
      <c r="K21" s="44">
        <f>'p.3'!F27</f>
        <v>20</v>
      </c>
      <c r="L21" s="42">
        <v>1047.6</v>
      </c>
      <c r="M21" s="42">
        <f aca="true" t="shared" si="4" ref="M21:M31">K21*L21</f>
        <v>20952</v>
      </c>
      <c r="N21" s="37"/>
      <c r="O21" s="41"/>
    </row>
    <row r="22" spans="1:15" ht="25.5">
      <c r="A22" s="83" t="s">
        <v>278</v>
      </c>
      <c r="B22" s="48" t="s">
        <v>279</v>
      </c>
      <c r="C22" s="41">
        <v>20</v>
      </c>
      <c r="D22" s="37">
        <v>702</v>
      </c>
      <c r="E22" s="37">
        <f t="shared" si="1"/>
        <v>14040</v>
      </c>
      <c r="F22" s="82" t="s">
        <v>242</v>
      </c>
      <c r="G22" s="41" t="s">
        <v>243</v>
      </c>
      <c r="H22" s="45">
        <v>9</v>
      </c>
      <c r="I22" s="46">
        <f t="shared" si="0"/>
        <v>6318</v>
      </c>
      <c r="J22" s="47">
        <f t="shared" si="2"/>
        <v>0.45</v>
      </c>
      <c r="K22" s="44">
        <f>'p.3'!F28</f>
        <v>20</v>
      </c>
      <c r="L22" s="42">
        <v>702</v>
      </c>
      <c r="M22" s="42">
        <f t="shared" si="4"/>
        <v>14040</v>
      </c>
      <c r="N22" s="37"/>
      <c r="O22" s="41"/>
    </row>
    <row r="23" spans="1:15" ht="25.5">
      <c r="A23" s="83" t="s">
        <v>280</v>
      </c>
      <c r="B23" s="48" t="s">
        <v>281</v>
      </c>
      <c r="C23" s="41">
        <v>20</v>
      </c>
      <c r="D23" s="37">
        <v>1134</v>
      </c>
      <c r="E23" s="37">
        <f t="shared" si="1"/>
        <v>22680</v>
      </c>
      <c r="F23" s="82" t="s">
        <v>242</v>
      </c>
      <c r="G23" s="41" t="s">
        <v>243</v>
      </c>
      <c r="H23" s="45">
        <v>2</v>
      </c>
      <c r="I23" s="46">
        <f t="shared" si="0"/>
        <v>2268</v>
      </c>
      <c r="J23" s="47">
        <f t="shared" si="2"/>
        <v>0.1</v>
      </c>
      <c r="K23" s="44">
        <v>20</v>
      </c>
      <c r="L23" s="42">
        <v>1134</v>
      </c>
      <c r="M23" s="42">
        <f t="shared" si="4"/>
        <v>22680</v>
      </c>
      <c r="N23" s="37"/>
      <c r="O23" s="41"/>
    </row>
    <row r="24" spans="1:15" ht="25.5">
      <c r="A24" s="83" t="s">
        <v>282</v>
      </c>
      <c r="B24" s="48" t="s">
        <v>283</v>
      </c>
      <c r="C24" s="41">
        <v>10</v>
      </c>
      <c r="D24" s="37">
        <v>1188</v>
      </c>
      <c r="E24" s="37">
        <f t="shared" si="1"/>
        <v>11880</v>
      </c>
      <c r="F24" s="82" t="s">
        <v>242</v>
      </c>
      <c r="G24" s="41" t="s">
        <v>243</v>
      </c>
      <c r="H24" s="45">
        <v>1</v>
      </c>
      <c r="I24" s="46">
        <f t="shared" si="0"/>
        <v>1188</v>
      </c>
      <c r="J24" s="47">
        <f t="shared" si="2"/>
        <v>0.1</v>
      </c>
      <c r="K24" s="44">
        <v>10</v>
      </c>
      <c r="L24" s="42">
        <v>1188</v>
      </c>
      <c r="M24" s="42">
        <f t="shared" si="4"/>
        <v>11880</v>
      </c>
      <c r="N24" s="37"/>
      <c r="O24" s="41"/>
    </row>
    <row r="25" spans="1:15" ht="12.75">
      <c r="A25" s="83" t="s">
        <v>284</v>
      </c>
      <c r="B25" s="48" t="s">
        <v>285</v>
      </c>
      <c r="C25" s="41">
        <v>20</v>
      </c>
      <c r="D25" s="37">
        <v>918</v>
      </c>
      <c r="E25" s="37">
        <f t="shared" si="1"/>
        <v>18360</v>
      </c>
      <c r="F25" s="82" t="s">
        <v>242</v>
      </c>
      <c r="G25" s="41" t="s">
        <v>243</v>
      </c>
      <c r="H25" s="45">
        <v>0</v>
      </c>
      <c r="I25" s="46">
        <f t="shared" si="0"/>
        <v>0</v>
      </c>
      <c r="J25" s="47">
        <f t="shared" si="2"/>
        <v>0</v>
      </c>
      <c r="K25" s="44">
        <v>5</v>
      </c>
      <c r="L25" s="42">
        <v>918</v>
      </c>
      <c r="M25" s="42">
        <f t="shared" si="4"/>
        <v>4590</v>
      </c>
      <c r="N25" s="37"/>
      <c r="O25" s="41"/>
    </row>
    <row r="26" spans="1:15" ht="12.75">
      <c r="A26" s="83" t="s">
        <v>286</v>
      </c>
      <c r="B26" s="48" t="s">
        <v>287</v>
      </c>
      <c r="C26" s="41">
        <v>1</v>
      </c>
      <c r="D26" s="37">
        <v>5000</v>
      </c>
      <c r="E26" s="37">
        <f t="shared" si="1"/>
        <v>5000</v>
      </c>
      <c r="F26" s="82" t="s">
        <v>242</v>
      </c>
      <c r="G26" s="41" t="s">
        <v>243</v>
      </c>
      <c r="H26" s="45">
        <v>0</v>
      </c>
      <c r="I26" s="46">
        <f t="shared" si="0"/>
        <v>0</v>
      </c>
      <c r="J26" s="47">
        <f t="shared" si="2"/>
        <v>0</v>
      </c>
      <c r="K26" s="44">
        <v>1</v>
      </c>
      <c r="L26" s="42">
        <v>5000</v>
      </c>
      <c r="M26" s="42">
        <f t="shared" si="4"/>
        <v>5000</v>
      </c>
      <c r="N26" s="37"/>
      <c r="O26" s="41"/>
    </row>
    <row r="27" spans="1:15" ht="25.5">
      <c r="A27" s="83" t="s">
        <v>288</v>
      </c>
      <c r="B27" s="48" t="s">
        <v>289</v>
      </c>
      <c r="C27" s="41">
        <v>50</v>
      </c>
      <c r="D27" s="37">
        <v>367.2</v>
      </c>
      <c r="E27" s="37">
        <f t="shared" si="1"/>
        <v>18360</v>
      </c>
      <c r="F27" s="82" t="s">
        <v>242</v>
      </c>
      <c r="G27" s="41" t="s">
        <v>243</v>
      </c>
      <c r="H27" s="43">
        <v>25</v>
      </c>
      <c r="I27" s="38">
        <f t="shared" si="0"/>
        <v>9180</v>
      </c>
      <c r="J27" s="39">
        <f t="shared" si="2"/>
        <v>0.5</v>
      </c>
      <c r="K27" s="44">
        <v>50</v>
      </c>
      <c r="L27" s="42">
        <v>367.2</v>
      </c>
      <c r="M27" s="42">
        <f t="shared" si="4"/>
        <v>18360</v>
      </c>
      <c r="N27" s="37"/>
      <c r="O27" s="41"/>
    </row>
    <row r="28" spans="1:15" ht="15">
      <c r="A28" s="83" t="s">
        <v>290</v>
      </c>
      <c r="B28" s="48" t="s">
        <v>291</v>
      </c>
      <c r="C28" s="41">
        <v>20</v>
      </c>
      <c r="D28" s="37">
        <v>486</v>
      </c>
      <c r="E28" s="37">
        <f t="shared" si="1"/>
        <v>9720</v>
      </c>
      <c r="F28" s="82" t="s">
        <v>242</v>
      </c>
      <c r="G28" s="41" t="s">
        <v>243</v>
      </c>
      <c r="H28" s="43">
        <v>20</v>
      </c>
      <c r="I28" s="38">
        <f t="shared" si="0"/>
        <v>9720</v>
      </c>
      <c r="J28" s="39">
        <f t="shared" si="2"/>
        <v>1</v>
      </c>
      <c r="K28" s="44">
        <v>20</v>
      </c>
      <c r="L28" s="42">
        <v>486</v>
      </c>
      <c r="M28" s="42">
        <f t="shared" si="4"/>
        <v>9720</v>
      </c>
      <c r="N28" s="37"/>
      <c r="O28" s="41"/>
    </row>
    <row r="29" spans="1:15" ht="15">
      <c r="A29" s="83" t="s">
        <v>292</v>
      </c>
      <c r="B29" s="48" t="s">
        <v>167</v>
      </c>
      <c r="C29" s="41"/>
      <c r="D29" s="37"/>
      <c r="E29" s="37"/>
      <c r="F29" s="41"/>
      <c r="G29" s="41"/>
      <c r="H29" s="43"/>
      <c r="I29" s="38"/>
      <c r="J29" s="39"/>
      <c r="K29" s="44">
        <v>5</v>
      </c>
      <c r="L29" s="42">
        <v>961.2</v>
      </c>
      <c r="M29" s="42">
        <f t="shared" si="4"/>
        <v>4806</v>
      </c>
      <c r="N29" s="37"/>
      <c r="O29" s="41"/>
    </row>
    <row r="30" spans="1:15" ht="25.5">
      <c r="A30" s="83" t="s">
        <v>293</v>
      </c>
      <c r="B30" s="48" t="s">
        <v>294</v>
      </c>
      <c r="C30" s="41"/>
      <c r="D30" s="37"/>
      <c r="E30" s="37"/>
      <c r="F30" s="41"/>
      <c r="G30" s="41"/>
      <c r="H30" s="43"/>
      <c r="I30" s="38"/>
      <c r="J30" s="39"/>
      <c r="K30" s="44">
        <v>3</v>
      </c>
      <c r="L30" s="42">
        <v>1134</v>
      </c>
      <c r="M30" s="42">
        <f t="shared" si="4"/>
        <v>3402</v>
      </c>
      <c r="N30" s="37"/>
      <c r="O30" s="41"/>
    </row>
    <row r="31" spans="1:15" ht="25.5">
      <c r="A31" s="83" t="s">
        <v>295</v>
      </c>
      <c r="B31" s="48" t="s">
        <v>185</v>
      </c>
      <c r="C31" s="41"/>
      <c r="D31" s="37"/>
      <c r="E31" s="37"/>
      <c r="F31" s="41"/>
      <c r="G31" s="41"/>
      <c r="H31" s="43"/>
      <c r="I31" s="38"/>
      <c r="J31" s="39"/>
      <c r="K31" s="44">
        <f>'p.3'!F37</f>
        <v>15</v>
      </c>
      <c r="L31" s="42">
        <f>'p.3'!J37</f>
        <v>324</v>
      </c>
      <c r="M31" s="42">
        <f t="shared" si="4"/>
        <v>4860</v>
      </c>
      <c r="N31" s="37"/>
      <c r="O31" s="41"/>
    </row>
    <row r="32" spans="1:15" ht="15">
      <c r="A32" s="49"/>
      <c r="B32" s="50"/>
      <c r="C32" s="51"/>
      <c r="D32" s="52"/>
      <c r="E32" s="53">
        <v>754790</v>
      </c>
      <c r="F32" s="52"/>
      <c r="G32" s="52"/>
      <c r="H32" s="28"/>
      <c r="I32" s="54">
        <f>SUM(I5:I31)</f>
        <v>338256</v>
      </c>
      <c r="J32" s="54"/>
      <c r="K32" s="30"/>
      <c r="L32" s="49"/>
      <c r="M32" s="55">
        <f>SUM(M3:M31)</f>
        <v>857103.8</v>
      </c>
      <c r="N32" s="56"/>
      <c r="O32"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38">
      <selection activeCell="G22" sqref="G22"/>
    </sheetView>
  </sheetViews>
  <sheetFormatPr defaultColWidth="9.140625" defaultRowHeight="12.75"/>
  <cols>
    <col min="1" max="1" width="3.421875" style="1" customWidth="1"/>
    <col min="2" max="2" width="52.421875" style="1" customWidth="1"/>
    <col min="3" max="3" width="13.421875" style="1" customWidth="1"/>
    <col min="4" max="4" width="11.421875" style="1" customWidth="1"/>
    <col min="5" max="5" width="7.28125" style="1" customWidth="1"/>
    <col min="6" max="6" width="8.8515625" style="1" customWidth="1"/>
    <col min="7" max="8" width="13.28125" style="1" customWidth="1"/>
    <col min="9" max="9" width="5.8515625" style="1" customWidth="1"/>
    <col min="10" max="10" width="13.7109375" style="1" customWidth="1"/>
    <col min="11" max="11" width="15.7109375" style="1" customWidth="1"/>
    <col min="12" max="16384" width="9.140625" style="1" customWidth="1"/>
  </cols>
  <sheetData>
    <row r="1" ht="12.75">
      <c r="K1" s="2" t="s">
        <v>296</v>
      </c>
    </row>
    <row r="2" spans="5:11" ht="12.75">
      <c r="E2" s="302" t="s">
        <v>1</v>
      </c>
      <c r="F2" s="302"/>
      <c r="G2" s="302"/>
      <c r="H2" s="302"/>
      <c r="I2" s="302"/>
      <c r="J2" s="302"/>
      <c r="K2" s="302"/>
    </row>
    <row r="3" spans="5:11" ht="12.75">
      <c r="E3" s="302" t="s">
        <v>2</v>
      </c>
      <c r="F3" s="302"/>
      <c r="G3" s="302"/>
      <c r="H3" s="302"/>
      <c r="I3" s="302"/>
      <c r="J3" s="302"/>
      <c r="K3" s="302"/>
    </row>
    <row r="4" spans="1:11" ht="12.75">
      <c r="A4" s="303"/>
      <c r="B4" s="303"/>
      <c r="K4" s="5" t="s">
        <v>3</v>
      </c>
    </row>
    <row r="5" ht="12.75">
      <c r="K5" s="2"/>
    </row>
    <row r="6" ht="12.75">
      <c r="K6" s="5"/>
    </row>
    <row r="7" spans="1:11" ht="12.75">
      <c r="A7" s="304" t="s">
        <v>4</v>
      </c>
      <c r="B7" s="304"/>
      <c r="C7" s="304"/>
      <c r="D7" s="304"/>
      <c r="E7" s="304"/>
      <c r="F7" s="304"/>
      <c r="G7" s="304"/>
      <c r="H7" s="304"/>
      <c r="I7" s="304"/>
      <c r="J7" s="304"/>
      <c r="K7" s="304"/>
    </row>
    <row r="8" spans="1:11" ht="12.75">
      <c r="A8" s="304" t="s">
        <v>297</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57">
        <v>1</v>
      </c>
      <c r="B11" s="57">
        <v>2</v>
      </c>
      <c r="C11" s="58">
        <v>3</v>
      </c>
      <c r="D11" s="57">
        <v>4</v>
      </c>
      <c r="E11" s="57">
        <v>5</v>
      </c>
      <c r="F11" s="57">
        <v>6</v>
      </c>
      <c r="G11" s="57">
        <v>7</v>
      </c>
      <c r="H11" s="57">
        <v>8</v>
      </c>
      <c r="I11" s="57">
        <v>9</v>
      </c>
      <c r="J11" s="57">
        <v>10</v>
      </c>
      <c r="K11" s="9">
        <v>11</v>
      </c>
    </row>
    <row r="12" spans="1:11" s="11" customFormat="1" ht="216.75">
      <c r="A12" s="12">
        <v>1</v>
      </c>
      <c r="B12" s="107" t="s">
        <v>298</v>
      </c>
      <c r="C12" s="62"/>
      <c r="D12" s="63"/>
      <c r="E12" s="108" t="s">
        <v>215</v>
      </c>
      <c r="F12" s="109">
        <v>14</v>
      </c>
      <c r="G12" s="110"/>
      <c r="H12" s="110"/>
      <c r="I12" s="64"/>
      <c r="J12" s="65">
        <v>2880</v>
      </c>
      <c r="K12" s="111">
        <f aca="true" t="shared" si="0" ref="K12:K43">F12*J12</f>
        <v>40320</v>
      </c>
    </row>
    <row r="13" spans="1:13" ht="165.75">
      <c r="A13" s="12">
        <v>2</v>
      </c>
      <c r="B13" s="107" t="s">
        <v>299</v>
      </c>
      <c r="C13" s="66"/>
      <c r="D13" s="66"/>
      <c r="E13" s="12" t="s">
        <v>215</v>
      </c>
      <c r="F13" s="109">
        <v>20</v>
      </c>
      <c r="G13" s="110"/>
      <c r="H13" s="110"/>
      <c r="I13" s="88"/>
      <c r="J13" s="15">
        <v>3737.15</v>
      </c>
      <c r="K13" s="111">
        <f t="shared" si="0"/>
        <v>74743</v>
      </c>
      <c r="L13" s="68"/>
      <c r="M13" s="22"/>
    </row>
    <row r="14" spans="1:13" ht="153">
      <c r="A14" s="12">
        <v>3</v>
      </c>
      <c r="B14" s="107" t="s">
        <v>300</v>
      </c>
      <c r="C14" s="66"/>
      <c r="D14" s="66"/>
      <c r="E14" s="12" t="s">
        <v>215</v>
      </c>
      <c r="F14" s="109">
        <v>5</v>
      </c>
      <c r="G14" s="110"/>
      <c r="H14" s="110"/>
      <c r="I14" s="88"/>
      <c r="J14" s="15">
        <v>3737.15</v>
      </c>
      <c r="K14" s="111">
        <f t="shared" si="0"/>
        <v>18685.75</v>
      </c>
      <c r="L14" s="68"/>
      <c r="M14" s="22"/>
    </row>
    <row r="15" spans="1:13" ht="114.75">
      <c r="A15" s="12">
        <v>4</v>
      </c>
      <c r="B15" s="107" t="s">
        <v>301</v>
      </c>
      <c r="C15" s="66"/>
      <c r="D15" s="66"/>
      <c r="E15" s="12" t="s">
        <v>215</v>
      </c>
      <c r="F15" s="109">
        <v>10</v>
      </c>
      <c r="G15" s="110"/>
      <c r="H15" s="110"/>
      <c r="I15" s="66"/>
      <c r="J15" s="15">
        <v>4212</v>
      </c>
      <c r="K15" s="111">
        <f t="shared" si="0"/>
        <v>42120</v>
      </c>
      <c r="L15" s="68"/>
      <c r="M15" s="22"/>
    </row>
    <row r="16" spans="1:11" ht="127.5">
      <c r="A16" s="12">
        <v>5</v>
      </c>
      <c r="B16" s="107" t="s">
        <v>302</v>
      </c>
      <c r="C16" s="17"/>
      <c r="D16" s="17"/>
      <c r="E16" s="12" t="s">
        <v>215</v>
      </c>
      <c r="F16" s="109">
        <v>10</v>
      </c>
      <c r="G16" s="110"/>
      <c r="H16" s="110"/>
      <c r="I16" s="17"/>
      <c r="J16" s="15">
        <v>4567.62</v>
      </c>
      <c r="K16" s="111">
        <f t="shared" si="0"/>
        <v>45676.2</v>
      </c>
    </row>
    <row r="17" spans="1:11" ht="76.5">
      <c r="A17" s="12">
        <v>6</v>
      </c>
      <c r="B17" s="107" t="s">
        <v>303</v>
      </c>
      <c r="C17" s="17"/>
      <c r="D17" s="17"/>
      <c r="E17" s="12" t="s">
        <v>215</v>
      </c>
      <c r="F17" s="109">
        <v>10</v>
      </c>
      <c r="G17" s="110"/>
      <c r="H17" s="110"/>
      <c r="I17" s="17"/>
      <c r="J17" s="15">
        <v>5076</v>
      </c>
      <c r="K17" s="111">
        <f t="shared" si="0"/>
        <v>50760</v>
      </c>
    </row>
    <row r="18" spans="1:11" ht="102">
      <c r="A18" s="12">
        <v>7</v>
      </c>
      <c r="B18" s="107" t="s">
        <v>304</v>
      </c>
      <c r="C18" s="17"/>
      <c r="D18" s="17"/>
      <c r="E18" s="12" t="s">
        <v>215</v>
      </c>
      <c r="F18" s="109">
        <v>10</v>
      </c>
      <c r="G18" s="110"/>
      <c r="H18" s="110"/>
      <c r="I18" s="17"/>
      <c r="J18" s="15">
        <v>5652.43</v>
      </c>
      <c r="K18" s="111">
        <f t="shared" si="0"/>
        <v>56524.3</v>
      </c>
    </row>
    <row r="19" spans="1:11" ht="127.5">
      <c r="A19" s="12">
        <v>8</v>
      </c>
      <c r="B19" s="107" t="s">
        <v>305</v>
      </c>
      <c r="C19" s="17"/>
      <c r="D19" s="17"/>
      <c r="E19" s="12" t="s">
        <v>215</v>
      </c>
      <c r="F19" s="109">
        <v>5</v>
      </c>
      <c r="G19" s="110"/>
      <c r="H19" s="110"/>
      <c r="I19" s="17"/>
      <c r="J19" s="15">
        <v>3633.34</v>
      </c>
      <c r="K19" s="111">
        <f t="shared" si="0"/>
        <v>18166.7</v>
      </c>
    </row>
    <row r="20" spans="1:11" ht="114.75">
      <c r="A20" s="12">
        <v>9</v>
      </c>
      <c r="B20" s="107" t="s">
        <v>306</v>
      </c>
      <c r="C20" s="17"/>
      <c r="D20" s="17"/>
      <c r="E20" s="12" t="s">
        <v>215</v>
      </c>
      <c r="F20" s="109">
        <v>5</v>
      </c>
      <c r="G20" s="110"/>
      <c r="H20" s="110"/>
      <c r="I20" s="17"/>
      <c r="J20" s="15">
        <v>3900</v>
      </c>
      <c r="K20" s="111">
        <f t="shared" si="0"/>
        <v>19500</v>
      </c>
    </row>
    <row r="21" spans="1:11" ht="140.25">
      <c r="A21" s="12">
        <v>10</v>
      </c>
      <c r="B21" s="107" t="s">
        <v>307</v>
      </c>
      <c r="C21" s="17"/>
      <c r="D21" s="17"/>
      <c r="E21" s="12" t="s">
        <v>215</v>
      </c>
      <c r="F21" s="109">
        <v>5</v>
      </c>
      <c r="G21" s="110"/>
      <c r="H21" s="110"/>
      <c r="I21" s="17"/>
      <c r="J21" s="15">
        <v>4775.24</v>
      </c>
      <c r="K21" s="111">
        <f t="shared" si="0"/>
        <v>23876.199999999997</v>
      </c>
    </row>
    <row r="22" spans="1:11" ht="89.25">
      <c r="A22" s="12">
        <v>11</v>
      </c>
      <c r="B22" s="107" t="s">
        <v>308</v>
      </c>
      <c r="C22" s="17"/>
      <c r="D22" s="17"/>
      <c r="E22" s="12" t="s">
        <v>215</v>
      </c>
      <c r="F22" s="109">
        <v>3</v>
      </c>
      <c r="G22" s="110"/>
      <c r="H22" s="110"/>
      <c r="I22" s="17"/>
      <c r="J22" s="15">
        <v>4775.24</v>
      </c>
      <c r="K22" s="111">
        <f t="shared" si="0"/>
        <v>14325.72</v>
      </c>
    </row>
    <row r="23" spans="1:11" ht="89.25">
      <c r="A23" s="12">
        <v>12</v>
      </c>
      <c r="B23" s="107" t="s">
        <v>309</v>
      </c>
      <c r="C23" s="17"/>
      <c r="D23" s="17"/>
      <c r="E23" s="12" t="s">
        <v>215</v>
      </c>
      <c r="F23" s="109">
        <v>5</v>
      </c>
      <c r="G23" s="110"/>
      <c r="H23" s="110"/>
      <c r="I23" s="17"/>
      <c r="J23" s="15">
        <v>5850</v>
      </c>
      <c r="K23" s="111">
        <f t="shared" si="0"/>
        <v>29250</v>
      </c>
    </row>
    <row r="24" spans="1:11" ht="89.25">
      <c r="A24" s="12">
        <v>13</v>
      </c>
      <c r="B24" s="107" t="s">
        <v>310</v>
      </c>
      <c r="C24" s="17"/>
      <c r="D24" s="17"/>
      <c r="E24" s="12" t="s">
        <v>215</v>
      </c>
      <c r="F24" s="109">
        <v>11</v>
      </c>
      <c r="G24" s="110"/>
      <c r="H24" s="110"/>
      <c r="I24" s="17"/>
      <c r="J24" s="15">
        <v>5850</v>
      </c>
      <c r="K24" s="111">
        <f t="shared" si="0"/>
        <v>64350</v>
      </c>
    </row>
    <row r="25" spans="1:11" ht="89.25">
      <c r="A25" s="12">
        <v>14</v>
      </c>
      <c r="B25" s="107" t="s">
        <v>311</v>
      </c>
      <c r="C25" s="17"/>
      <c r="D25" s="17"/>
      <c r="E25" s="12" t="s">
        <v>215</v>
      </c>
      <c r="F25" s="109">
        <v>2</v>
      </c>
      <c r="G25" s="110"/>
      <c r="H25" s="110"/>
      <c r="I25" s="17"/>
      <c r="J25" s="15">
        <v>3229.2</v>
      </c>
      <c r="K25" s="111">
        <f t="shared" si="0"/>
        <v>6458.4</v>
      </c>
    </row>
    <row r="26" spans="1:11" ht="76.5">
      <c r="A26" s="12">
        <v>15</v>
      </c>
      <c r="B26" s="107" t="s">
        <v>312</v>
      </c>
      <c r="C26" s="17"/>
      <c r="D26" s="17"/>
      <c r="E26" s="12" t="s">
        <v>215</v>
      </c>
      <c r="F26" s="109">
        <v>2</v>
      </c>
      <c r="G26" s="110"/>
      <c r="H26" s="110"/>
      <c r="I26" s="17"/>
      <c r="J26" s="15">
        <v>3542.4</v>
      </c>
      <c r="K26" s="111">
        <f t="shared" si="0"/>
        <v>7084.8</v>
      </c>
    </row>
    <row r="27" spans="1:11" ht="76.5">
      <c r="A27" s="12">
        <v>16</v>
      </c>
      <c r="B27" s="59" t="s">
        <v>313</v>
      </c>
      <c r="C27" s="17"/>
      <c r="D27" s="17"/>
      <c r="E27" s="12" t="s">
        <v>215</v>
      </c>
      <c r="F27" s="27">
        <v>3</v>
      </c>
      <c r="G27" s="89"/>
      <c r="H27" s="110"/>
      <c r="I27" s="17"/>
      <c r="J27" s="15">
        <v>1485</v>
      </c>
      <c r="K27" s="111">
        <f t="shared" si="0"/>
        <v>4455</v>
      </c>
    </row>
    <row r="28" spans="1:11" ht="102" customHeight="1">
      <c r="A28" s="12">
        <v>17</v>
      </c>
      <c r="B28" s="59" t="s">
        <v>314</v>
      </c>
      <c r="C28" s="17"/>
      <c r="D28" s="17"/>
      <c r="E28" s="12" t="s">
        <v>215</v>
      </c>
      <c r="F28" s="27">
        <v>3</v>
      </c>
      <c r="G28" s="89"/>
      <c r="H28" s="110"/>
      <c r="I28" s="17"/>
      <c r="J28" s="15">
        <v>2579.04</v>
      </c>
      <c r="K28" s="111">
        <f t="shared" si="0"/>
        <v>7737.12</v>
      </c>
    </row>
    <row r="29" spans="1:11" ht="25.5">
      <c r="A29" s="12">
        <v>18</v>
      </c>
      <c r="B29" s="59" t="s">
        <v>315</v>
      </c>
      <c r="C29" s="17"/>
      <c r="D29" s="17"/>
      <c r="E29" s="12" t="s">
        <v>215</v>
      </c>
      <c r="F29" s="27">
        <v>3</v>
      </c>
      <c r="G29" s="89"/>
      <c r="H29" s="110"/>
      <c r="I29" s="17"/>
      <c r="J29" s="15">
        <v>2325.24</v>
      </c>
      <c r="K29" s="111">
        <f t="shared" si="0"/>
        <v>6975.719999999999</v>
      </c>
    </row>
    <row r="30" spans="1:11" ht="25.5">
      <c r="A30" s="12">
        <v>19</v>
      </c>
      <c r="B30" s="59" t="s">
        <v>316</v>
      </c>
      <c r="C30" s="17"/>
      <c r="D30" s="17"/>
      <c r="E30" s="12" t="s">
        <v>215</v>
      </c>
      <c r="F30" s="27">
        <v>3</v>
      </c>
      <c r="G30" s="89"/>
      <c r="H30" s="110"/>
      <c r="I30" s="17"/>
      <c r="J30" s="15">
        <v>2698.92</v>
      </c>
      <c r="K30" s="111">
        <f t="shared" si="0"/>
        <v>8096.76</v>
      </c>
    </row>
    <row r="31" spans="1:11" ht="89.25">
      <c r="A31" s="12">
        <v>20</v>
      </c>
      <c r="B31" s="59" t="s">
        <v>317</v>
      </c>
      <c r="C31" s="17"/>
      <c r="D31" s="17"/>
      <c r="E31" s="12" t="s">
        <v>215</v>
      </c>
      <c r="F31" s="27">
        <v>3</v>
      </c>
      <c r="G31" s="89"/>
      <c r="H31" s="110"/>
      <c r="I31" s="17"/>
      <c r="J31" s="15">
        <v>879.47</v>
      </c>
      <c r="K31" s="111">
        <f t="shared" si="0"/>
        <v>2638.41</v>
      </c>
    </row>
    <row r="32" spans="1:11" ht="12.75">
      <c r="A32" s="12">
        <v>21</v>
      </c>
      <c r="B32" s="59" t="s">
        <v>318</v>
      </c>
      <c r="C32" s="17"/>
      <c r="D32" s="17"/>
      <c r="E32" s="12" t="s">
        <v>215</v>
      </c>
      <c r="F32" s="27">
        <v>3</v>
      </c>
      <c r="G32" s="89"/>
      <c r="H32" s="110"/>
      <c r="I32" s="17"/>
      <c r="J32" s="15">
        <v>3128.76</v>
      </c>
      <c r="K32" s="111">
        <f t="shared" si="0"/>
        <v>9386.28</v>
      </c>
    </row>
    <row r="33" spans="1:11" ht="12.75">
      <c r="A33" s="12">
        <v>22</v>
      </c>
      <c r="B33" s="59" t="s">
        <v>319</v>
      </c>
      <c r="C33" s="17"/>
      <c r="D33" s="17"/>
      <c r="E33" s="12" t="s">
        <v>215</v>
      </c>
      <c r="F33" s="27">
        <v>5</v>
      </c>
      <c r="G33" s="89"/>
      <c r="H33" s="110"/>
      <c r="I33" s="17"/>
      <c r="J33" s="15">
        <v>109.94</v>
      </c>
      <c r="K33" s="111">
        <f t="shared" si="0"/>
        <v>549.7</v>
      </c>
    </row>
    <row r="34" spans="1:11" ht="102">
      <c r="A34" s="12">
        <v>23</v>
      </c>
      <c r="B34" s="59" t="s">
        <v>320</v>
      </c>
      <c r="C34" s="17"/>
      <c r="D34" s="17"/>
      <c r="E34" s="12" t="s">
        <v>215</v>
      </c>
      <c r="F34" s="27">
        <v>5</v>
      </c>
      <c r="G34" s="89"/>
      <c r="H34" s="110"/>
      <c r="I34" s="17"/>
      <c r="J34" s="15">
        <v>5336.28</v>
      </c>
      <c r="K34" s="111">
        <f t="shared" si="0"/>
        <v>26681.399999999998</v>
      </c>
    </row>
    <row r="35" spans="1:11" ht="76.5">
      <c r="A35" s="12">
        <v>24</v>
      </c>
      <c r="B35" s="112" t="s">
        <v>321</v>
      </c>
      <c r="C35" s="17"/>
      <c r="D35" s="17"/>
      <c r="E35" s="12" t="s">
        <v>215</v>
      </c>
      <c r="F35" s="113">
        <v>20</v>
      </c>
      <c r="G35" s="114"/>
      <c r="H35" s="110"/>
      <c r="I35" s="17"/>
      <c r="J35" s="15">
        <v>129.43</v>
      </c>
      <c r="K35" s="111">
        <f t="shared" si="0"/>
        <v>2588.6000000000004</v>
      </c>
    </row>
    <row r="36" spans="1:11" ht="76.5">
      <c r="A36" s="12">
        <v>25</v>
      </c>
      <c r="B36" s="107" t="s">
        <v>322</v>
      </c>
      <c r="C36" s="17"/>
      <c r="D36" s="17"/>
      <c r="E36" s="12" t="s">
        <v>215</v>
      </c>
      <c r="F36" s="115">
        <v>20</v>
      </c>
      <c r="G36" s="110"/>
      <c r="H36" s="110"/>
      <c r="I36" s="17"/>
      <c r="J36" s="15">
        <v>86.4</v>
      </c>
      <c r="K36" s="111">
        <f t="shared" si="0"/>
        <v>1728</v>
      </c>
    </row>
    <row r="37" spans="1:11" ht="63.75">
      <c r="A37" s="12">
        <v>26</v>
      </c>
      <c r="B37" s="107" t="s">
        <v>323</v>
      </c>
      <c r="C37" s="17"/>
      <c r="D37" s="17"/>
      <c r="E37" s="12" t="s">
        <v>215</v>
      </c>
      <c r="F37" s="115">
        <v>5</v>
      </c>
      <c r="G37" s="110"/>
      <c r="H37" s="110"/>
      <c r="I37" s="17"/>
      <c r="J37" s="15">
        <v>253.36</v>
      </c>
      <c r="K37" s="111">
        <f t="shared" si="0"/>
        <v>1266.8000000000002</v>
      </c>
    </row>
    <row r="38" spans="1:11" ht="89.25">
      <c r="A38" s="12">
        <v>27</v>
      </c>
      <c r="B38" s="116" t="s">
        <v>324</v>
      </c>
      <c r="C38" s="17"/>
      <c r="D38" s="17"/>
      <c r="E38" s="12" t="s">
        <v>215</v>
      </c>
      <c r="F38" s="117">
        <v>50</v>
      </c>
      <c r="G38" s="110"/>
      <c r="H38" s="110"/>
      <c r="I38" s="17"/>
      <c r="J38" s="15">
        <v>638.41</v>
      </c>
      <c r="K38" s="111">
        <f t="shared" si="0"/>
        <v>31920.5</v>
      </c>
    </row>
    <row r="39" spans="1:11" ht="76.5">
      <c r="A39" s="12">
        <v>28</v>
      </c>
      <c r="B39" s="116" t="s">
        <v>325</v>
      </c>
      <c r="C39" s="17"/>
      <c r="D39" s="17"/>
      <c r="E39" s="12" t="s">
        <v>215</v>
      </c>
      <c r="F39" s="117">
        <v>75</v>
      </c>
      <c r="G39" s="110"/>
      <c r="H39" s="118"/>
      <c r="I39" s="95"/>
      <c r="J39" s="15">
        <v>638.41</v>
      </c>
      <c r="K39" s="111">
        <f t="shared" si="0"/>
        <v>47880.75</v>
      </c>
    </row>
    <row r="40" spans="1:11" ht="76.5">
      <c r="A40" s="93">
        <v>29</v>
      </c>
      <c r="B40" s="119" t="s">
        <v>326</v>
      </c>
      <c r="C40" s="95"/>
      <c r="D40" s="95"/>
      <c r="E40" s="93" t="s">
        <v>215</v>
      </c>
      <c r="F40" s="71">
        <v>5</v>
      </c>
      <c r="G40" s="120"/>
      <c r="H40" s="118"/>
      <c r="I40" s="95"/>
      <c r="J40" s="121">
        <v>1428.84</v>
      </c>
      <c r="K40" s="111">
        <f t="shared" si="0"/>
        <v>7144.2</v>
      </c>
    </row>
    <row r="41" spans="1:11" s="104" customFormat="1" ht="51" customHeight="1">
      <c r="A41" s="44">
        <v>30</v>
      </c>
      <c r="B41" s="122" t="s">
        <v>327</v>
      </c>
      <c r="C41" s="59"/>
      <c r="D41" s="27"/>
      <c r="E41" s="224" t="s">
        <v>215</v>
      </c>
      <c r="F41" s="124">
        <v>5</v>
      </c>
      <c r="G41" s="123"/>
      <c r="H41" s="44"/>
      <c r="I41" s="44"/>
      <c r="J41" s="89">
        <v>1937.6</v>
      </c>
      <c r="K41" s="111">
        <f t="shared" si="0"/>
        <v>9688</v>
      </c>
    </row>
    <row r="42" spans="1:18" s="127" customFormat="1" ht="127.5">
      <c r="A42" s="44">
        <v>31</v>
      </c>
      <c r="B42" s="125" t="s">
        <v>328</v>
      </c>
      <c r="C42" s="125"/>
      <c r="D42" s="27"/>
      <c r="E42" s="126" t="s">
        <v>215</v>
      </c>
      <c r="F42" s="124">
        <v>2</v>
      </c>
      <c r="G42" s="126"/>
      <c r="H42" s="115"/>
      <c r="I42" s="115"/>
      <c r="J42" s="110">
        <v>8715.1</v>
      </c>
      <c r="K42" s="111">
        <f t="shared" si="0"/>
        <v>17430.2</v>
      </c>
      <c r="R42" s="128"/>
    </row>
    <row r="43" spans="1:18" s="127" customFormat="1" ht="102">
      <c r="A43" s="44">
        <v>32</v>
      </c>
      <c r="B43" s="125" t="s">
        <v>329</v>
      </c>
      <c r="C43" s="125"/>
      <c r="D43" s="27"/>
      <c r="E43" s="126" t="s">
        <v>215</v>
      </c>
      <c r="F43" s="124">
        <v>2</v>
      </c>
      <c r="G43" s="126"/>
      <c r="H43" s="115"/>
      <c r="I43" s="115"/>
      <c r="J43" s="110">
        <v>5639.19</v>
      </c>
      <c r="K43" s="111">
        <f t="shared" si="0"/>
        <v>11278.38</v>
      </c>
      <c r="R43" s="128"/>
    </row>
    <row r="44" spans="7:11" ht="12.75">
      <c r="G44" s="129" t="s">
        <v>32</v>
      </c>
      <c r="H44" s="130"/>
      <c r="I44" s="22"/>
      <c r="J44" s="131"/>
      <c r="K44" s="130">
        <f>SUM(K12:K43)</f>
        <v>709286.89</v>
      </c>
    </row>
  </sheetData>
  <sheetProtection selectLockedCells="1" selectUnlockedCells="1"/>
  <mergeCells count="5">
    <mergeCell ref="E2:K2"/>
    <mergeCell ref="E3:K3"/>
    <mergeCell ref="A4:B4"/>
    <mergeCell ref="A7:K7"/>
    <mergeCell ref="A8:K8"/>
  </mergeCells>
  <printOptions/>
  <pageMargins left="0.7" right="0.7" top="0.75" bottom="0.75" header="0.5118055555555555" footer="0.5118055555555555"/>
  <pageSetup fitToHeight="0" fitToWidth="1" horizontalDpi="300" verticalDpi="300"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2">
      <selection activeCell="G22" sqref="G22"/>
    </sheetView>
  </sheetViews>
  <sheetFormatPr defaultColWidth="9.140625" defaultRowHeight="12.75"/>
  <cols>
    <col min="1" max="1" width="6.7109375" style="26" customWidth="1"/>
    <col min="2" max="2" width="18.8515625" style="26" customWidth="1"/>
    <col min="3" max="3" width="9.140625" style="26" customWidth="1"/>
    <col min="4" max="4" width="13.7109375" style="26" customWidth="1"/>
    <col min="5" max="5" width="16.00390625" style="26" customWidth="1"/>
    <col min="6" max="6" width="12.00390625" style="26" customWidth="1"/>
    <col min="7" max="7" width="9.140625" style="26" customWidth="1"/>
    <col min="8" max="8" width="13.57421875" style="26" customWidth="1"/>
    <col min="9" max="9" width="15.140625" style="26" customWidth="1"/>
    <col min="10" max="11" width="9.140625" style="26" customWidth="1"/>
    <col min="12" max="12" width="14.28125" style="26" customWidth="1"/>
    <col min="13" max="13" width="16.57421875" style="26" customWidth="1"/>
    <col min="14" max="16384" width="9.140625" style="26" customWidth="1"/>
  </cols>
  <sheetData>
    <row r="1" spans="1:13" ht="33" customHeight="1">
      <c r="A1" s="27"/>
      <c r="B1" s="305" t="s">
        <v>330</v>
      </c>
      <c r="C1" s="305"/>
      <c r="D1" s="305"/>
      <c r="E1" s="305"/>
      <c r="F1" s="305"/>
      <c r="G1" s="305"/>
      <c r="H1" s="306" t="s">
        <v>34</v>
      </c>
      <c r="I1" s="306"/>
      <c r="J1" s="29"/>
      <c r="K1" s="307" t="s">
        <v>35</v>
      </c>
      <c r="L1" s="307"/>
      <c r="M1" s="307"/>
    </row>
    <row r="2" spans="1:16" ht="71.25">
      <c r="A2" s="27" t="s">
        <v>36</v>
      </c>
      <c r="B2" s="27" t="s">
        <v>37</v>
      </c>
      <c r="C2" s="31" t="s">
        <v>38</v>
      </c>
      <c r="D2" s="31" t="s">
        <v>15</v>
      </c>
      <c r="E2" s="31" t="s">
        <v>39</v>
      </c>
      <c r="F2" s="31" t="s">
        <v>40</v>
      </c>
      <c r="G2" s="31" t="s">
        <v>41</v>
      </c>
      <c r="H2" s="32" t="s">
        <v>42</v>
      </c>
      <c r="I2" s="32" t="s">
        <v>43</v>
      </c>
      <c r="J2" s="33" t="s">
        <v>44</v>
      </c>
      <c r="K2" s="27" t="s">
        <v>45</v>
      </c>
      <c r="L2" s="27" t="s">
        <v>46</v>
      </c>
      <c r="M2" s="27" t="s">
        <v>47</v>
      </c>
      <c r="N2" s="27" t="s">
        <v>48</v>
      </c>
      <c r="O2" s="27" t="s">
        <v>49</v>
      </c>
      <c r="P2" s="34"/>
    </row>
    <row r="3" spans="1:15" ht="25.5">
      <c r="A3" s="81" t="s">
        <v>331</v>
      </c>
      <c r="B3" s="40" t="s">
        <v>332</v>
      </c>
      <c r="C3" s="41">
        <v>18</v>
      </c>
      <c r="D3" s="42">
        <v>2880</v>
      </c>
      <c r="E3" s="37">
        <f aca="true" t="shared" si="0" ref="E3:E31">C3*D3</f>
        <v>51840</v>
      </c>
      <c r="F3" s="82" t="s">
        <v>665</v>
      </c>
      <c r="G3" s="41" t="s">
        <v>666</v>
      </c>
      <c r="H3" s="43">
        <v>14</v>
      </c>
      <c r="I3" s="38">
        <f aca="true" t="shared" si="1" ref="I3:I31">D3*H3</f>
        <v>40320</v>
      </c>
      <c r="J3" s="39">
        <f aca="true" t="shared" si="2" ref="J3:J31">I3/E3</f>
        <v>0.7777777777777778</v>
      </c>
      <c r="K3" s="44">
        <f>'p.4'!F12</f>
        <v>14</v>
      </c>
      <c r="L3" s="42">
        <f>'p.4'!J12</f>
        <v>2880</v>
      </c>
      <c r="M3" s="42">
        <f aca="true" t="shared" si="3" ref="M3:M34">K3*L3</f>
        <v>40320</v>
      </c>
      <c r="N3" s="42"/>
      <c r="O3" s="44"/>
    </row>
    <row r="4" spans="1:15" ht="25.5">
      <c r="A4" s="81" t="s">
        <v>333</v>
      </c>
      <c r="B4" s="48" t="s">
        <v>334</v>
      </c>
      <c r="C4" s="41">
        <v>60</v>
      </c>
      <c r="D4" s="37">
        <v>3737.15</v>
      </c>
      <c r="E4" s="37">
        <f t="shared" si="0"/>
        <v>224229</v>
      </c>
      <c r="F4" s="82" t="s">
        <v>665</v>
      </c>
      <c r="G4" s="41" t="s">
        <v>666</v>
      </c>
      <c r="H4" s="43">
        <v>6</v>
      </c>
      <c r="I4" s="38">
        <f t="shared" si="1"/>
        <v>22422.9</v>
      </c>
      <c r="J4" s="39">
        <f t="shared" si="2"/>
        <v>0.1</v>
      </c>
      <c r="K4" s="44">
        <f>'p.4'!F13</f>
        <v>20</v>
      </c>
      <c r="L4" s="42">
        <f>'p.4'!J13</f>
        <v>3737.15</v>
      </c>
      <c r="M4" s="42">
        <f t="shared" si="3"/>
        <v>74743</v>
      </c>
      <c r="N4" s="42"/>
      <c r="O4" s="44"/>
    </row>
    <row r="5" spans="1:15" ht="25.5">
      <c r="A5" s="81" t="s">
        <v>335</v>
      </c>
      <c r="B5" s="48" t="s">
        <v>334</v>
      </c>
      <c r="C5" s="41">
        <v>20</v>
      </c>
      <c r="D5" s="37">
        <v>3737.15</v>
      </c>
      <c r="E5" s="37">
        <f t="shared" si="0"/>
        <v>74743</v>
      </c>
      <c r="F5" s="82" t="s">
        <v>665</v>
      </c>
      <c r="G5" s="41" t="s">
        <v>666</v>
      </c>
      <c r="H5" s="43">
        <v>2</v>
      </c>
      <c r="I5" s="38">
        <f t="shared" si="1"/>
        <v>7474.3</v>
      </c>
      <c r="J5" s="39">
        <f t="shared" si="2"/>
        <v>0.1</v>
      </c>
      <c r="K5" s="44">
        <f>'p.4'!F14</f>
        <v>5</v>
      </c>
      <c r="L5" s="42">
        <f>'p.4'!J14</f>
        <v>3737.15</v>
      </c>
      <c r="M5" s="42">
        <f t="shared" si="3"/>
        <v>18685.75</v>
      </c>
      <c r="N5" s="42"/>
      <c r="O5" s="44"/>
    </row>
    <row r="6" spans="1:15" ht="25.5">
      <c r="A6" s="81" t="s">
        <v>336</v>
      </c>
      <c r="B6" s="48" t="s">
        <v>337</v>
      </c>
      <c r="C6" s="41">
        <v>40</v>
      </c>
      <c r="D6" s="37">
        <v>4212</v>
      </c>
      <c r="E6" s="37">
        <f t="shared" si="0"/>
        <v>168480</v>
      </c>
      <c r="F6" s="82" t="s">
        <v>665</v>
      </c>
      <c r="G6" s="41" t="s">
        <v>666</v>
      </c>
      <c r="H6" s="43">
        <v>0</v>
      </c>
      <c r="I6" s="38">
        <f t="shared" si="1"/>
        <v>0</v>
      </c>
      <c r="J6" s="39">
        <f t="shared" si="2"/>
        <v>0</v>
      </c>
      <c r="K6" s="44">
        <f>'p.4'!F15</f>
        <v>10</v>
      </c>
      <c r="L6" s="42">
        <f>'p.4'!J15</f>
        <v>4212</v>
      </c>
      <c r="M6" s="42">
        <f t="shared" si="3"/>
        <v>42120</v>
      </c>
      <c r="N6" s="42"/>
      <c r="O6" s="44"/>
    </row>
    <row r="7" spans="1:15" ht="15">
      <c r="A7" s="81" t="s">
        <v>338</v>
      </c>
      <c r="B7" s="48" t="s">
        <v>339</v>
      </c>
      <c r="C7" s="41">
        <v>10</v>
      </c>
      <c r="D7" s="37">
        <v>4567.62</v>
      </c>
      <c r="E7" s="37">
        <f t="shared" si="0"/>
        <v>45676.2</v>
      </c>
      <c r="F7" s="82" t="s">
        <v>665</v>
      </c>
      <c r="G7" s="41" t="s">
        <v>666</v>
      </c>
      <c r="H7" s="43">
        <v>0</v>
      </c>
      <c r="I7" s="38">
        <f t="shared" si="1"/>
        <v>0</v>
      </c>
      <c r="J7" s="39">
        <f t="shared" si="2"/>
        <v>0</v>
      </c>
      <c r="K7" s="44">
        <f>'p.4'!F16</f>
        <v>10</v>
      </c>
      <c r="L7" s="42">
        <f>'p.4'!J16</f>
        <v>4567.62</v>
      </c>
      <c r="M7" s="42">
        <f t="shared" si="3"/>
        <v>45676.2</v>
      </c>
      <c r="N7" s="42"/>
      <c r="O7" s="44"/>
    </row>
    <row r="8" spans="1:15" ht="15">
      <c r="A8" s="81" t="s">
        <v>340</v>
      </c>
      <c r="B8" s="48" t="s">
        <v>341</v>
      </c>
      <c r="C8" s="41">
        <v>10</v>
      </c>
      <c r="D8" s="37">
        <v>5076</v>
      </c>
      <c r="E8" s="37">
        <f t="shared" si="0"/>
        <v>50760</v>
      </c>
      <c r="F8" s="82" t="s">
        <v>665</v>
      </c>
      <c r="G8" s="41" t="s">
        <v>666</v>
      </c>
      <c r="H8" s="43">
        <v>0</v>
      </c>
      <c r="I8" s="38">
        <f t="shared" si="1"/>
        <v>0</v>
      </c>
      <c r="J8" s="39">
        <f t="shared" si="2"/>
        <v>0</v>
      </c>
      <c r="K8" s="44">
        <f>'p.4'!F17</f>
        <v>10</v>
      </c>
      <c r="L8" s="42">
        <f>'p.4'!J17</f>
        <v>5076</v>
      </c>
      <c r="M8" s="42">
        <f t="shared" si="3"/>
        <v>50760</v>
      </c>
      <c r="N8" s="42"/>
      <c r="O8" s="44"/>
    </row>
    <row r="9" spans="1:15" ht="25.5">
      <c r="A9" s="81" t="s">
        <v>342</v>
      </c>
      <c r="B9" s="48" t="s">
        <v>343</v>
      </c>
      <c r="C9" s="41">
        <v>10</v>
      </c>
      <c r="D9" s="37">
        <v>5652.43</v>
      </c>
      <c r="E9" s="37">
        <f t="shared" si="0"/>
        <v>56524.3</v>
      </c>
      <c r="F9" s="82" t="s">
        <v>665</v>
      </c>
      <c r="G9" s="41" t="s">
        <v>666</v>
      </c>
      <c r="H9" s="43">
        <v>0</v>
      </c>
      <c r="I9" s="38">
        <f t="shared" si="1"/>
        <v>0</v>
      </c>
      <c r="J9" s="39">
        <f t="shared" si="2"/>
        <v>0</v>
      </c>
      <c r="K9" s="44">
        <f>'p.4'!F18</f>
        <v>10</v>
      </c>
      <c r="L9" s="42">
        <f>'p.4'!J18</f>
        <v>5652.43</v>
      </c>
      <c r="M9" s="42">
        <f t="shared" si="3"/>
        <v>56524.3</v>
      </c>
      <c r="N9" s="42"/>
      <c r="O9" s="44"/>
    </row>
    <row r="10" spans="1:15" ht="12.75">
      <c r="A10" s="81" t="s">
        <v>344</v>
      </c>
      <c r="B10" s="48" t="s">
        <v>345</v>
      </c>
      <c r="C10" s="41">
        <v>5</v>
      </c>
      <c r="D10" s="37">
        <v>3633.34</v>
      </c>
      <c r="E10" s="37">
        <f t="shared" si="0"/>
        <v>18166.7</v>
      </c>
      <c r="F10" s="82" t="s">
        <v>665</v>
      </c>
      <c r="G10" s="41" t="s">
        <v>666</v>
      </c>
      <c r="H10" s="45">
        <v>0</v>
      </c>
      <c r="I10" s="46">
        <f t="shared" si="1"/>
        <v>0</v>
      </c>
      <c r="J10" s="47">
        <f t="shared" si="2"/>
        <v>0</v>
      </c>
      <c r="K10" s="44">
        <f>'p.4'!F19</f>
        <v>5</v>
      </c>
      <c r="L10" s="42">
        <f>'p.4'!J19</f>
        <v>3633.34</v>
      </c>
      <c r="M10" s="42">
        <f t="shared" si="3"/>
        <v>18166.7</v>
      </c>
      <c r="N10" s="42"/>
      <c r="O10" s="44"/>
    </row>
    <row r="11" spans="1:15" ht="25.5">
      <c r="A11" s="81" t="s">
        <v>346</v>
      </c>
      <c r="B11" s="48" t="s">
        <v>347</v>
      </c>
      <c r="C11" s="41">
        <v>5</v>
      </c>
      <c r="D11" s="37">
        <v>3900</v>
      </c>
      <c r="E11" s="37">
        <f t="shared" si="0"/>
        <v>19500</v>
      </c>
      <c r="F11" s="82" t="s">
        <v>665</v>
      </c>
      <c r="G11" s="41" t="s">
        <v>666</v>
      </c>
      <c r="H11" s="45">
        <v>1</v>
      </c>
      <c r="I11" s="46">
        <f t="shared" si="1"/>
        <v>3900</v>
      </c>
      <c r="J11" s="47">
        <f t="shared" si="2"/>
        <v>0.2</v>
      </c>
      <c r="K11" s="44">
        <f>'p.4'!F20</f>
        <v>5</v>
      </c>
      <c r="L11" s="42">
        <f>'p.4'!J20</f>
        <v>3900</v>
      </c>
      <c r="M11" s="42">
        <f t="shared" si="3"/>
        <v>19500</v>
      </c>
      <c r="N11" s="42"/>
      <c r="O11" s="44"/>
    </row>
    <row r="12" spans="1:15" ht="12.75">
      <c r="A12" s="81" t="s">
        <v>348</v>
      </c>
      <c r="B12" s="48" t="s">
        <v>349</v>
      </c>
      <c r="C12" s="41">
        <v>5</v>
      </c>
      <c r="D12" s="37">
        <v>4775.24</v>
      </c>
      <c r="E12" s="37">
        <f t="shared" si="0"/>
        <v>23876.199999999997</v>
      </c>
      <c r="F12" s="82" t="s">
        <v>665</v>
      </c>
      <c r="G12" s="41" t="s">
        <v>666</v>
      </c>
      <c r="H12" s="45">
        <v>3</v>
      </c>
      <c r="I12" s="46">
        <f t="shared" si="1"/>
        <v>14325.72</v>
      </c>
      <c r="J12" s="47">
        <f t="shared" si="2"/>
        <v>0.6000000000000001</v>
      </c>
      <c r="K12" s="44">
        <f>'p.4'!F21</f>
        <v>5</v>
      </c>
      <c r="L12" s="42">
        <f>'p.4'!J21</f>
        <v>4775.24</v>
      </c>
      <c r="M12" s="42">
        <f t="shared" si="3"/>
        <v>23876.199999999997</v>
      </c>
      <c r="N12" s="42"/>
      <c r="O12" s="44"/>
    </row>
    <row r="13" spans="1:15" ht="38.25">
      <c r="A13" s="81" t="s">
        <v>350</v>
      </c>
      <c r="B13" s="48" t="s">
        <v>351</v>
      </c>
      <c r="C13" s="41">
        <v>3</v>
      </c>
      <c r="D13" s="37">
        <v>4775.24</v>
      </c>
      <c r="E13" s="37">
        <f t="shared" si="0"/>
        <v>14325.72</v>
      </c>
      <c r="F13" s="82" t="s">
        <v>665</v>
      </c>
      <c r="G13" s="41" t="s">
        <v>666</v>
      </c>
      <c r="H13" s="45">
        <v>2</v>
      </c>
      <c r="I13" s="46">
        <f t="shared" si="1"/>
        <v>9550.48</v>
      </c>
      <c r="J13" s="47">
        <f t="shared" si="2"/>
        <v>0.6666666666666666</v>
      </c>
      <c r="K13" s="44">
        <f>'p.4'!F22</f>
        <v>3</v>
      </c>
      <c r="L13" s="42">
        <f>'p.4'!J22</f>
        <v>4775.24</v>
      </c>
      <c r="M13" s="42">
        <f t="shared" si="3"/>
        <v>14325.72</v>
      </c>
      <c r="N13" s="42"/>
      <c r="O13" s="44"/>
    </row>
    <row r="14" spans="1:15" ht="38.25">
      <c r="A14" s="81" t="s">
        <v>352</v>
      </c>
      <c r="B14" s="48" t="s">
        <v>353</v>
      </c>
      <c r="C14" s="41">
        <v>11</v>
      </c>
      <c r="D14" s="37">
        <v>5850</v>
      </c>
      <c r="E14" s="37">
        <f t="shared" si="0"/>
        <v>64350</v>
      </c>
      <c r="F14" s="82" t="s">
        <v>665</v>
      </c>
      <c r="G14" s="41" t="s">
        <v>666</v>
      </c>
      <c r="H14" s="45">
        <v>2</v>
      </c>
      <c r="I14" s="46">
        <f t="shared" si="1"/>
        <v>11700</v>
      </c>
      <c r="J14" s="47">
        <f t="shared" si="2"/>
        <v>0.18181818181818182</v>
      </c>
      <c r="K14" s="44">
        <f>'p.4'!F23</f>
        <v>5</v>
      </c>
      <c r="L14" s="42">
        <f>'p.4'!J23</f>
        <v>5850</v>
      </c>
      <c r="M14" s="42">
        <f t="shared" si="3"/>
        <v>29250</v>
      </c>
      <c r="N14" s="42"/>
      <c r="O14" s="44"/>
    </row>
    <row r="15" spans="1:15" ht="25.5">
      <c r="A15" s="81" t="s">
        <v>354</v>
      </c>
      <c r="B15" s="48" t="s">
        <v>355</v>
      </c>
      <c r="C15" s="41">
        <v>11</v>
      </c>
      <c r="D15" s="37">
        <v>5850</v>
      </c>
      <c r="E15" s="37">
        <f t="shared" si="0"/>
        <v>64350</v>
      </c>
      <c r="F15" s="82" t="s">
        <v>665</v>
      </c>
      <c r="G15" s="41" t="s">
        <v>666</v>
      </c>
      <c r="H15" s="45">
        <v>5</v>
      </c>
      <c r="I15" s="46">
        <f t="shared" si="1"/>
        <v>29250</v>
      </c>
      <c r="J15" s="47">
        <f t="shared" si="2"/>
        <v>0.45454545454545453</v>
      </c>
      <c r="K15" s="44">
        <f>'p.4'!F24</f>
        <v>11</v>
      </c>
      <c r="L15" s="42">
        <f>'p.4'!J24</f>
        <v>5850</v>
      </c>
      <c r="M15" s="42">
        <f t="shared" si="3"/>
        <v>64350</v>
      </c>
      <c r="N15" s="42"/>
      <c r="O15" s="44"/>
    </row>
    <row r="16" spans="1:15" ht="25.5">
      <c r="A16" s="81" t="s">
        <v>356</v>
      </c>
      <c r="B16" s="48" t="s">
        <v>357</v>
      </c>
      <c r="C16" s="41">
        <v>2</v>
      </c>
      <c r="D16" s="37">
        <v>3229.2</v>
      </c>
      <c r="E16" s="37">
        <f t="shared" si="0"/>
        <v>6458.4</v>
      </c>
      <c r="F16" s="82" t="s">
        <v>665</v>
      </c>
      <c r="G16" s="41" t="s">
        <v>666</v>
      </c>
      <c r="H16" s="45">
        <v>0</v>
      </c>
      <c r="I16" s="46">
        <f t="shared" si="1"/>
        <v>0</v>
      </c>
      <c r="J16" s="47">
        <f t="shared" si="2"/>
        <v>0</v>
      </c>
      <c r="K16" s="44">
        <f>'p.4'!F25</f>
        <v>2</v>
      </c>
      <c r="L16" s="42">
        <f>'p.4'!J25</f>
        <v>3229.2</v>
      </c>
      <c r="M16" s="42">
        <f t="shared" si="3"/>
        <v>6458.4</v>
      </c>
      <c r="N16" s="42"/>
      <c r="O16" s="44"/>
    </row>
    <row r="17" spans="1:15" ht="25.5">
      <c r="A17" s="81" t="s">
        <v>358</v>
      </c>
      <c r="B17" s="48" t="s">
        <v>359</v>
      </c>
      <c r="C17" s="41">
        <v>2</v>
      </c>
      <c r="D17" s="37">
        <v>3542.4</v>
      </c>
      <c r="E17" s="37">
        <f t="shared" si="0"/>
        <v>7084.8</v>
      </c>
      <c r="F17" s="82" t="s">
        <v>665</v>
      </c>
      <c r="G17" s="41" t="s">
        <v>666</v>
      </c>
      <c r="H17" s="45">
        <v>0</v>
      </c>
      <c r="I17" s="46">
        <f t="shared" si="1"/>
        <v>0</v>
      </c>
      <c r="J17" s="47">
        <f t="shared" si="2"/>
        <v>0</v>
      </c>
      <c r="K17" s="44">
        <f>'p.4'!F26</f>
        <v>2</v>
      </c>
      <c r="L17" s="42">
        <f>'p.4'!J26</f>
        <v>3542.4</v>
      </c>
      <c r="M17" s="42">
        <f t="shared" si="3"/>
        <v>7084.8</v>
      </c>
      <c r="N17" s="37"/>
      <c r="O17" s="41"/>
    </row>
    <row r="18" spans="1:15" ht="25.5">
      <c r="A18" s="81" t="s">
        <v>360</v>
      </c>
      <c r="B18" s="48" t="s">
        <v>361</v>
      </c>
      <c r="C18" s="41">
        <v>1</v>
      </c>
      <c r="D18" s="37">
        <v>1485</v>
      </c>
      <c r="E18" s="37">
        <f t="shared" si="0"/>
        <v>1485</v>
      </c>
      <c r="F18" s="82" t="s">
        <v>665</v>
      </c>
      <c r="G18" s="41" t="s">
        <v>666</v>
      </c>
      <c r="H18" s="45">
        <v>0</v>
      </c>
      <c r="I18" s="46">
        <f t="shared" si="1"/>
        <v>0</v>
      </c>
      <c r="J18" s="47">
        <f t="shared" si="2"/>
        <v>0</v>
      </c>
      <c r="K18" s="44">
        <f>'p.4'!F27</f>
        <v>3</v>
      </c>
      <c r="L18" s="42">
        <f>'p.4'!J27</f>
        <v>1485</v>
      </c>
      <c r="M18" s="42">
        <f t="shared" si="3"/>
        <v>4455</v>
      </c>
      <c r="N18" s="37"/>
      <c r="O18" s="41"/>
    </row>
    <row r="19" spans="1:15" ht="25.5">
      <c r="A19" s="81" t="s">
        <v>362</v>
      </c>
      <c r="B19" s="48" t="s">
        <v>363</v>
      </c>
      <c r="C19" s="41">
        <v>1</v>
      </c>
      <c r="D19" s="37">
        <v>2579.04</v>
      </c>
      <c r="E19" s="37">
        <f t="shared" si="0"/>
        <v>2579.04</v>
      </c>
      <c r="F19" s="82" t="s">
        <v>665</v>
      </c>
      <c r="G19" s="41" t="s">
        <v>666</v>
      </c>
      <c r="H19" s="45">
        <v>1</v>
      </c>
      <c r="I19" s="46">
        <f t="shared" si="1"/>
        <v>2579.04</v>
      </c>
      <c r="J19" s="47">
        <f t="shared" si="2"/>
        <v>1</v>
      </c>
      <c r="K19" s="44">
        <f>'p.4'!F28</f>
        <v>3</v>
      </c>
      <c r="L19" s="42">
        <f>'p.4'!J28</f>
        <v>2579.04</v>
      </c>
      <c r="M19" s="42">
        <f t="shared" si="3"/>
        <v>7737.12</v>
      </c>
      <c r="N19" s="37"/>
      <c r="O19" s="41"/>
    </row>
    <row r="20" spans="1:15" ht="12.75">
      <c r="A20" s="81" t="s">
        <v>364</v>
      </c>
      <c r="B20" s="48" t="s">
        <v>365</v>
      </c>
      <c r="C20" s="41">
        <v>2</v>
      </c>
      <c r="D20" s="37">
        <v>2325.24</v>
      </c>
      <c r="E20" s="37">
        <f t="shared" si="0"/>
        <v>4650.48</v>
      </c>
      <c r="F20" s="82" t="s">
        <v>665</v>
      </c>
      <c r="G20" s="41" t="s">
        <v>666</v>
      </c>
      <c r="H20" s="45">
        <v>1</v>
      </c>
      <c r="I20" s="46">
        <f t="shared" si="1"/>
        <v>2325.24</v>
      </c>
      <c r="J20" s="47">
        <f t="shared" si="2"/>
        <v>0.5</v>
      </c>
      <c r="K20" s="44">
        <f>'p.4'!F29</f>
        <v>3</v>
      </c>
      <c r="L20" s="42">
        <f>'p.4'!J29</f>
        <v>2325.24</v>
      </c>
      <c r="M20" s="42">
        <f t="shared" si="3"/>
        <v>6975.719999999999</v>
      </c>
      <c r="N20" s="37"/>
      <c r="O20" s="41"/>
    </row>
    <row r="21" spans="1:15" ht="12.75">
      <c r="A21" s="81" t="s">
        <v>366</v>
      </c>
      <c r="B21" s="48" t="s">
        <v>367</v>
      </c>
      <c r="C21" s="41">
        <v>2</v>
      </c>
      <c r="D21" s="37">
        <v>2698.92</v>
      </c>
      <c r="E21" s="37">
        <f t="shared" si="0"/>
        <v>5397.84</v>
      </c>
      <c r="F21" s="82" t="s">
        <v>665</v>
      </c>
      <c r="G21" s="41" t="s">
        <v>666</v>
      </c>
      <c r="H21" s="45">
        <v>0</v>
      </c>
      <c r="I21" s="46">
        <f t="shared" si="1"/>
        <v>0</v>
      </c>
      <c r="J21" s="47">
        <f t="shared" si="2"/>
        <v>0</v>
      </c>
      <c r="K21" s="44">
        <f>'p.4'!F30</f>
        <v>3</v>
      </c>
      <c r="L21" s="42">
        <f>'p.4'!J30</f>
        <v>2698.92</v>
      </c>
      <c r="M21" s="42">
        <f t="shared" si="3"/>
        <v>8096.76</v>
      </c>
      <c r="N21" s="37"/>
      <c r="O21" s="41"/>
    </row>
    <row r="22" spans="1:15" ht="25.5">
      <c r="A22" s="81" t="s">
        <v>368</v>
      </c>
      <c r="B22" s="48" t="s">
        <v>369</v>
      </c>
      <c r="C22" s="41">
        <v>3</v>
      </c>
      <c r="D22" s="37">
        <v>879.47</v>
      </c>
      <c r="E22" s="37">
        <f t="shared" si="0"/>
        <v>2638.41</v>
      </c>
      <c r="F22" s="82" t="s">
        <v>665</v>
      </c>
      <c r="G22" s="41" t="s">
        <v>666</v>
      </c>
      <c r="H22" s="45">
        <v>0</v>
      </c>
      <c r="I22" s="46">
        <f t="shared" si="1"/>
        <v>0</v>
      </c>
      <c r="J22" s="47">
        <f t="shared" si="2"/>
        <v>0</v>
      </c>
      <c r="K22" s="44">
        <f>'p.4'!F31</f>
        <v>3</v>
      </c>
      <c r="L22" s="42">
        <f>'p.4'!J31</f>
        <v>879.47</v>
      </c>
      <c r="M22" s="42">
        <f t="shared" si="3"/>
        <v>2638.41</v>
      </c>
      <c r="N22" s="37"/>
      <c r="O22" s="41"/>
    </row>
    <row r="23" spans="1:15" ht="12.75">
      <c r="A23" s="81" t="s">
        <v>370</v>
      </c>
      <c r="B23" s="48" t="s">
        <v>371</v>
      </c>
      <c r="C23" s="41">
        <v>3</v>
      </c>
      <c r="D23" s="37">
        <v>3128.76</v>
      </c>
      <c r="E23" s="37">
        <f t="shared" si="0"/>
        <v>9386.28</v>
      </c>
      <c r="F23" s="82" t="s">
        <v>665</v>
      </c>
      <c r="G23" s="41" t="s">
        <v>666</v>
      </c>
      <c r="H23" s="45">
        <v>0</v>
      </c>
      <c r="I23" s="46">
        <f t="shared" si="1"/>
        <v>0</v>
      </c>
      <c r="J23" s="47">
        <f t="shared" si="2"/>
        <v>0</v>
      </c>
      <c r="K23" s="44">
        <f>'p.4'!F32</f>
        <v>3</v>
      </c>
      <c r="L23" s="42">
        <f>'p.4'!J32</f>
        <v>3128.76</v>
      </c>
      <c r="M23" s="42">
        <f t="shared" si="3"/>
        <v>9386.28</v>
      </c>
      <c r="N23" s="37"/>
      <c r="O23" s="41"/>
    </row>
    <row r="24" spans="1:15" ht="12.75">
      <c r="A24" s="81" t="s">
        <v>372</v>
      </c>
      <c r="B24" s="48" t="s">
        <v>319</v>
      </c>
      <c r="C24" s="41">
        <v>5</v>
      </c>
      <c r="D24" s="37">
        <v>109.94</v>
      </c>
      <c r="E24" s="37">
        <f t="shared" si="0"/>
        <v>549.7</v>
      </c>
      <c r="F24" s="82" t="s">
        <v>665</v>
      </c>
      <c r="G24" s="41" t="s">
        <v>666</v>
      </c>
      <c r="H24" s="45">
        <v>0</v>
      </c>
      <c r="I24" s="46">
        <f t="shared" si="1"/>
        <v>0</v>
      </c>
      <c r="J24" s="47">
        <f t="shared" si="2"/>
        <v>0</v>
      </c>
      <c r="K24" s="44">
        <f>'p.4'!F33</f>
        <v>5</v>
      </c>
      <c r="L24" s="42">
        <f>'p.4'!J33</f>
        <v>109.94</v>
      </c>
      <c r="M24" s="42">
        <f t="shared" si="3"/>
        <v>549.7</v>
      </c>
      <c r="N24" s="37"/>
      <c r="O24" s="41"/>
    </row>
    <row r="25" spans="1:15" ht="12.75">
      <c r="A25" s="81" t="s">
        <v>373</v>
      </c>
      <c r="B25" s="48" t="s">
        <v>374</v>
      </c>
      <c r="C25" s="41">
        <v>5</v>
      </c>
      <c r="D25" s="37">
        <v>5336.28</v>
      </c>
      <c r="E25" s="37">
        <f t="shared" si="0"/>
        <v>26681.399999999998</v>
      </c>
      <c r="F25" s="82" t="s">
        <v>665</v>
      </c>
      <c r="G25" s="41" t="s">
        <v>666</v>
      </c>
      <c r="H25" s="45">
        <v>0</v>
      </c>
      <c r="I25" s="46">
        <f t="shared" si="1"/>
        <v>0</v>
      </c>
      <c r="J25" s="47">
        <f t="shared" si="2"/>
        <v>0</v>
      </c>
      <c r="K25" s="44">
        <f>'p.4'!F34</f>
        <v>5</v>
      </c>
      <c r="L25" s="42">
        <f>'p.4'!J34</f>
        <v>5336.28</v>
      </c>
      <c r="M25" s="42">
        <f t="shared" si="3"/>
        <v>26681.399999999998</v>
      </c>
      <c r="N25" s="37"/>
      <c r="O25" s="41"/>
    </row>
    <row r="26" spans="1:15" ht="12.75">
      <c r="A26" s="81" t="s">
        <v>375</v>
      </c>
      <c r="B26" s="48" t="s">
        <v>376</v>
      </c>
      <c r="C26" s="41">
        <v>50</v>
      </c>
      <c r="D26" s="37">
        <v>129.43</v>
      </c>
      <c r="E26" s="37">
        <f t="shared" si="0"/>
        <v>6471.5</v>
      </c>
      <c r="F26" s="82" t="s">
        <v>665</v>
      </c>
      <c r="G26" s="41" t="s">
        <v>666</v>
      </c>
      <c r="H26" s="45">
        <v>10</v>
      </c>
      <c r="I26" s="46">
        <f t="shared" si="1"/>
        <v>1294.3000000000002</v>
      </c>
      <c r="J26" s="47">
        <f t="shared" si="2"/>
        <v>0.20000000000000004</v>
      </c>
      <c r="K26" s="44">
        <f>'p.4'!F35</f>
        <v>20</v>
      </c>
      <c r="L26" s="42">
        <f>'p.4'!J35</f>
        <v>129.43</v>
      </c>
      <c r="M26" s="42">
        <f t="shared" si="3"/>
        <v>2588.6000000000004</v>
      </c>
      <c r="N26" s="37"/>
      <c r="O26" s="41"/>
    </row>
    <row r="27" spans="1:15" ht="15">
      <c r="A27" s="81" t="s">
        <v>377</v>
      </c>
      <c r="B27" s="48" t="s">
        <v>378</v>
      </c>
      <c r="C27" s="41">
        <v>50</v>
      </c>
      <c r="D27" s="37">
        <v>86.4</v>
      </c>
      <c r="E27" s="37">
        <f t="shared" si="0"/>
        <v>4320</v>
      </c>
      <c r="F27" s="82" t="s">
        <v>665</v>
      </c>
      <c r="G27" s="41" t="s">
        <v>666</v>
      </c>
      <c r="H27" s="43">
        <v>10</v>
      </c>
      <c r="I27" s="38">
        <f t="shared" si="1"/>
        <v>864</v>
      </c>
      <c r="J27" s="39">
        <f t="shared" si="2"/>
        <v>0.2</v>
      </c>
      <c r="K27" s="44">
        <f>'p.4'!F36</f>
        <v>20</v>
      </c>
      <c r="L27" s="42">
        <f>'p.4'!J36</f>
        <v>86.4</v>
      </c>
      <c r="M27" s="42">
        <f t="shared" si="3"/>
        <v>1728</v>
      </c>
      <c r="N27" s="37"/>
      <c r="O27" s="41"/>
    </row>
    <row r="28" spans="1:15" ht="25.5">
      <c r="A28" s="81" t="s">
        <v>379</v>
      </c>
      <c r="B28" s="48" t="s">
        <v>380</v>
      </c>
      <c r="C28" s="41">
        <v>50</v>
      </c>
      <c r="D28" s="37">
        <v>253.26</v>
      </c>
      <c r="E28" s="37">
        <f t="shared" si="0"/>
        <v>12663</v>
      </c>
      <c r="F28" s="82" t="s">
        <v>665</v>
      </c>
      <c r="G28" s="41" t="s">
        <v>666</v>
      </c>
      <c r="H28" s="43">
        <v>0</v>
      </c>
      <c r="I28" s="38">
        <f t="shared" si="1"/>
        <v>0</v>
      </c>
      <c r="J28" s="39">
        <f t="shared" si="2"/>
        <v>0</v>
      </c>
      <c r="K28" s="44">
        <f>'p.4'!F37</f>
        <v>5</v>
      </c>
      <c r="L28" s="42">
        <f>'p.4'!J37</f>
        <v>253.36</v>
      </c>
      <c r="M28" s="42">
        <f t="shared" si="3"/>
        <v>1266.8000000000002</v>
      </c>
      <c r="N28" s="37"/>
      <c r="O28" s="41"/>
    </row>
    <row r="29" spans="1:15" ht="25.5">
      <c r="A29" s="81" t="s">
        <v>381</v>
      </c>
      <c r="B29" s="48" t="s">
        <v>382</v>
      </c>
      <c r="C29" s="41">
        <v>50</v>
      </c>
      <c r="D29" s="37">
        <v>638.41</v>
      </c>
      <c r="E29" s="37">
        <f t="shared" si="0"/>
        <v>31920.5</v>
      </c>
      <c r="F29" s="82" t="s">
        <v>665</v>
      </c>
      <c r="G29" s="41" t="s">
        <v>666</v>
      </c>
      <c r="H29" s="43">
        <v>15</v>
      </c>
      <c r="I29" s="38">
        <f t="shared" si="1"/>
        <v>9576.15</v>
      </c>
      <c r="J29" s="39">
        <f t="shared" si="2"/>
        <v>0.3</v>
      </c>
      <c r="K29" s="44">
        <f>'p.4'!F38</f>
        <v>50</v>
      </c>
      <c r="L29" s="42">
        <f>'p.4'!J38</f>
        <v>638.41</v>
      </c>
      <c r="M29" s="42">
        <f t="shared" si="3"/>
        <v>31920.5</v>
      </c>
      <c r="N29" s="37"/>
      <c r="O29" s="41"/>
    </row>
    <row r="30" spans="1:15" ht="25.5">
      <c r="A30" s="81" t="s">
        <v>383</v>
      </c>
      <c r="B30" s="48" t="s">
        <v>384</v>
      </c>
      <c r="C30" s="41">
        <v>35</v>
      </c>
      <c r="D30" s="37">
        <v>638.41</v>
      </c>
      <c r="E30" s="37">
        <f t="shared" si="0"/>
        <v>22344.35</v>
      </c>
      <c r="F30" s="82" t="s">
        <v>665</v>
      </c>
      <c r="G30" s="41" t="s">
        <v>666</v>
      </c>
      <c r="H30" s="43">
        <v>0</v>
      </c>
      <c r="I30" s="38">
        <f t="shared" si="1"/>
        <v>0</v>
      </c>
      <c r="J30" s="39">
        <f t="shared" si="2"/>
        <v>0</v>
      </c>
      <c r="K30" s="44">
        <f>'p.4'!F39</f>
        <v>75</v>
      </c>
      <c r="L30" s="42">
        <f>'p.4'!J39</f>
        <v>638.41</v>
      </c>
      <c r="M30" s="42">
        <f t="shared" si="3"/>
        <v>47880.75</v>
      </c>
      <c r="N30" s="37"/>
      <c r="O30" s="41"/>
    </row>
    <row r="31" spans="1:15" ht="15">
      <c r="A31" s="81" t="s">
        <v>385</v>
      </c>
      <c r="B31" s="48" t="s">
        <v>386</v>
      </c>
      <c r="C31" s="41">
        <v>10</v>
      </c>
      <c r="D31" s="37">
        <v>1428.84</v>
      </c>
      <c r="E31" s="37">
        <f t="shared" si="0"/>
        <v>14288.4</v>
      </c>
      <c r="F31" s="82" t="s">
        <v>665</v>
      </c>
      <c r="G31" s="41" t="s">
        <v>666</v>
      </c>
      <c r="H31" s="43">
        <v>0</v>
      </c>
      <c r="I31" s="38">
        <f t="shared" si="1"/>
        <v>0</v>
      </c>
      <c r="J31" s="39">
        <f t="shared" si="2"/>
        <v>0</v>
      </c>
      <c r="K31" s="44">
        <f>'p.4'!F40</f>
        <v>5</v>
      </c>
      <c r="L31" s="42">
        <f>'p.4'!J40</f>
        <v>1428.84</v>
      </c>
      <c r="M31" s="42">
        <f t="shared" si="3"/>
        <v>7144.2</v>
      </c>
      <c r="N31" s="37"/>
      <c r="O31" s="41"/>
    </row>
    <row r="32" spans="1:15" ht="25.5">
      <c r="A32" s="81" t="s">
        <v>387</v>
      </c>
      <c r="B32" s="48" t="s">
        <v>327</v>
      </c>
      <c r="C32" s="41"/>
      <c r="D32" s="37"/>
      <c r="E32" s="37"/>
      <c r="F32" s="82" t="s">
        <v>665</v>
      </c>
      <c r="G32" s="41" t="s">
        <v>666</v>
      </c>
      <c r="H32" s="43"/>
      <c r="I32" s="38"/>
      <c r="J32" s="39"/>
      <c r="K32" s="44">
        <f>'p.4'!F41</f>
        <v>5</v>
      </c>
      <c r="L32" s="42">
        <f>'p.4'!J41</f>
        <v>1937.6</v>
      </c>
      <c r="M32" s="42">
        <f t="shared" si="3"/>
        <v>9688</v>
      </c>
      <c r="N32" s="37"/>
      <c r="O32" s="41"/>
    </row>
    <row r="33" spans="1:15" ht="15">
      <c r="A33" s="81" t="s">
        <v>388</v>
      </c>
      <c r="B33" s="48" t="s">
        <v>389</v>
      </c>
      <c r="C33" s="41"/>
      <c r="D33" s="37"/>
      <c r="E33" s="37"/>
      <c r="F33" s="82" t="s">
        <v>665</v>
      </c>
      <c r="G33" s="41" t="s">
        <v>666</v>
      </c>
      <c r="H33" s="43"/>
      <c r="I33" s="38"/>
      <c r="J33" s="39"/>
      <c r="K33" s="44">
        <f>'p.4'!F42</f>
        <v>2</v>
      </c>
      <c r="L33" s="42">
        <f>'p.4'!J42</f>
        <v>8715.1</v>
      </c>
      <c r="M33" s="42">
        <f t="shared" si="3"/>
        <v>17430.2</v>
      </c>
      <c r="N33" s="37"/>
      <c r="O33" s="41"/>
    </row>
    <row r="34" spans="1:15" ht="15">
      <c r="A34" s="81" t="s">
        <v>390</v>
      </c>
      <c r="B34" s="48" t="s">
        <v>391</v>
      </c>
      <c r="C34" s="41"/>
      <c r="D34" s="37"/>
      <c r="E34" s="37"/>
      <c r="F34" s="82" t="s">
        <v>665</v>
      </c>
      <c r="G34" s="41" t="s">
        <v>666</v>
      </c>
      <c r="H34" s="43"/>
      <c r="I34" s="38"/>
      <c r="J34" s="39"/>
      <c r="K34" s="44">
        <f>'p.4'!F43</f>
        <v>2</v>
      </c>
      <c r="L34" s="42">
        <f>'p.4'!J43</f>
        <v>5639.19</v>
      </c>
      <c r="M34" s="42">
        <f t="shared" si="3"/>
        <v>11278.38</v>
      </c>
      <c r="N34" s="37"/>
      <c r="O34" s="41"/>
    </row>
    <row r="35" spans="1:15" ht="15">
      <c r="A35" s="49"/>
      <c r="B35" s="50"/>
      <c r="C35" s="51"/>
      <c r="D35" s="52"/>
      <c r="E35" s="132">
        <v>1035740.22</v>
      </c>
      <c r="F35" s="52"/>
      <c r="G35" s="52"/>
      <c r="H35" s="28"/>
      <c r="I35" s="54">
        <v>155582.13</v>
      </c>
      <c r="J35" s="54"/>
      <c r="K35" s="30"/>
      <c r="L35" s="49"/>
      <c r="M35" s="55">
        <f>SUM(M3:M34)</f>
        <v>709286.89</v>
      </c>
      <c r="N35" s="56">
        <f>SUM(N3:N34)</f>
        <v>0</v>
      </c>
      <c r="O35" s="49"/>
    </row>
  </sheetData>
  <sheetProtection selectLockedCells="1" selectUnlockedCells="1"/>
  <mergeCells count="3">
    <mergeCell ref="B1:G1"/>
    <mergeCell ref="H1:I1"/>
    <mergeCell ref="K1:M1"/>
  </mergeCells>
  <printOptions/>
  <pageMargins left="0.7" right="0.7" top="0.75" bottom="0.75" header="0.5118055555555555" footer="0.5118055555555555"/>
  <pageSetup fitToHeight="0" fitToWidth="1" horizontalDpi="300" verticalDpi="3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
      <selection activeCell="G22" sqref="G22"/>
    </sheetView>
  </sheetViews>
  <sheetFormatPr defaultColWidth="9.140625" defaultRowHeight="12.75"/>
  <cols>
    <col min="1" max="1" width="3.28125" style="1" customWidth="1"/>
    <col min="2" max="2" width="44.00390625" style="1" customWidth="1"/>
    <col min="3" max="3" width="10.8515625" style="1" customWidth="1"/>
    <col min="4" max="4" width="12.7109375" style="1" customWidth="1"/>
    <col min="5" max="6" width="6.28125" style="1" customWidth="1"/>
    <col min="7" max="8" width="13.57421875" style="1" customWidth="1"/>
    <col min="9" max="9" width="5.8515625" style="1" customWidth="1"/>
    <col min="10" max="10" width="14.28125" style="1" customWidth="1"/>
    <col min="11" max="11" width="18.00390625" style="1" customWidth="1"/>
    <col min="12" max="16384" width="9.140625" style="1" customWidth="1"/>
  </cols>
  <sheetData>
    <row r="1" ht="12.75">
      <c r="K1" s="2" t="s">
        <v>208</v>
      </c>
    </row>
    <row r="2" ht="12.75" customHeight="1">
      <c r="K2" s="2" t="s">
        <v>392</v>
      </c>
    </row>
    <row r="3" spans="5:11" ht="12.75">
      <c r="E3" s="302" t="s">
        <v>1</v>
      </c>
      <c r="F3" s="302"/>
      <c r="G3" s="302"/>
      <c r="H3" s="302"/>
      <c r="I3" s="302"/>
      <c r="J3" s="302"/>
      <c r="K3" s="302"/>
    </row>
    <row r="4" spans="1:11" ht="12.75">
      <c r="A4" s="303"/>
      <c r="B4" s="303"/>
      <c r="E4" s="302" t="s">
        <v>2</v>
      </c>
      <c r="F4" s="302"/>
      <c r="G4" s="302"/>
      <c r="H4" s="302"/>
      <c r="I4" s="302"/>
      <c r="J4" s="302"/>
      <c r="K4" s="302"/>
    </row>
    <row r="5" ht="12.75">
      <c r="K5" s="5" t="s">
        <v>3</v>
      </c>
    </row>
    <row r="6" ht="12.75">
      <c r="K6" s="2"/>
    </row>
    <row r="7" spans="1:11" ht="12.75">
      <c r="A7" s="304" t="s">
        <v>4</v>
      </c>
      <c r="B7" s="304"/>
      <c r="C7" s="304"/>
      <c r="D7" s="304"/>
      <c r="E7" s="304"/>
      <c r="F7" s="304"/>
      <c r="G7" s="304"/>
      <c r="H7" s="304"/>
      <c r="I7" s="304"/>
      <c r="J7" s="304"/>
      <c r="K7" s="304"/>
    </row>
    <row r="8" spans="1:11" ht="12.75">
      <c r="A8" s="304" t="s">
        <v>393</v>
      </c>
      <c r="B8" s="304"/>
      <c r="C8" s="304"/>
      <c r="D8" s="304"/>
      <c r="E8" s="304"/>
      <c r="F8" s="304"/>
      <c r="G8" s="304"/>
      <c r="H8" s="304"/>
      <c r="I8" s="304"/>
      <c r="J8" s="304"/>
      <c r="K8" s="304"/>
    </row>
    <row r="10" spans="1:11" ht="48" customHeight="1">
      <c r="A10" s="6" t="s">
        <v>6</v>
      </c>
      <c r="B10" s="7" t="s">
        <v>7</v>
      </c>
      <c r="C10" s="7" t="s">
        <v>8</v>
      </c>
      <c r="D10" s="7" t="s">
        <v>9</v>
      </c>
      <c r="E10" s="7" t="s">
        <v>10</v>
      </c>
      <c r="F10" s="8" t="s">
        <v>11</v>
      </c>
      <c r="G10" s="7" t="s">
        <v>12</v>
      </c>
      <c r="H10" s="7" t="s">
        <v>13</v>
      </c>
      <c r="I10" s="7" t="s">
        <v>14</v>
      </c>
      <c r="J10" s="7" t="s">
        <v>15</v>
      </c>
      <c r="K10" s="7" t="s">
        <v>16</v>
      </c>
    </row>
    <row r="11" spans="1:11" s="11" customFormat="1" ht="12.75">
      <c r="A11" s="9">
        <v>1</v>
      </c>
      <c r="B11" s="9">
        <v>2</v>
      </c>
      <c r="C11" s="10">
        <v>3</v>
      </c>
      <c r="D11" s="9">
        <v>4</v>
      </c>
      <c r="E11" s="9">
        <v>5</v>
      </c>
      <c r="F11" s="9">
        <v>6</v>
      </c>
      <c r="G11" s="9">
        <v>7</v>
      </c>
      <c r="H11" s="9">
        <v>8</v>
      </c>
      <c r="I11" s="9">
        <v>9</v>
      </c>
      <c r="J11" s="9">
        <v>1</v>
      </c>
      <c r="K11" s="9">
        <v>11</v>
      </c>
    </row>
    <row r="12" spans="1:11" s="11" customFormat="1" ht="44.25" customHeight="1">
      <c r="A12" s="12">
        <v>1</v>
      </c>
      <c r="B12" s="133" t="s">
        <v>394</v>
      </c>
      <c r="C12" s="10"/>
      <c r="D12" s="9"/>
      <c r="E12" s="108" t="s">
        <v>18</v>
      </c>
      <c r="F12" s="108">
        <v>140</v>
      </c>
      <c r="G12" s="134"/>
      <c r="H12" s="134"/>
      <c r="I12" s="9"/>
      <c r="J12" s="15">
        <v>8300</v>
      </c>
      <c r="K12" s="15">
        <f>F12*J12</f>
        <v>1162000</v>
      </c>
    </row>
    <row r="13" spans="1:11" s="11" customFormat="1" ht="127.5">
      <c r="A13" s="12">
        <v>2</v>
      </c>
      <c r="B13" s="70" t="s">
        <v>395</v>
      </c>
      <c r="C13" s="10"/>
      <c r="D13" s="9"/>
      <c r="E13" s="108" t="s">
        <v>18</v>
      </c>
      <c r="F13" s="108">
        <v>8</v>
      </c>
      <c r="G13" s="134"/>
      <c r="H13" s="134"/>
      <c r="I13" s="9"/>
      <c r="J13" s="21">
        <v>850</v>
      </c>
      <c r="K13" s="15">
        <f>F13*J13</f>
        <v>6800</v>
      </c>
    </row>
    <row r="14" spans="1:11" s="11" customFormat="1" ht="89.25" customHeight="1">
      <c r="A14" s="93">
        <v>3</v>
      </c>
      <c r="B14" s="135" t="s">
        <v>396</v>
      </c>
      <c r="C14" s="136"/>
      <c r="D14" s="137"/>
      <c r="E14" s="138" t="s">
        <v>18</v>
      </c>
      <c r="F14" s="138">
        <v>8</v>
      </c>
      <c r="G14" s="139"/>
      <c r="H14" s="139"/>
      <c r="I14" s="140"/>
      <c r="J14" s="106">
        <v>245</v>
      </c>
      <c r="K14" s="15">
        <f>F14*J14</f>
        <v>1960</v>
      </c>
    </row>
    <row r="15" spans="1:11" s="11" customFormat="1" ht="19.5" customHeight="1">
      <c r="A15" s="12">
        <v>4</v>
      </c>
      <c r="B15" s="70" t="s">
        <v>397</v>
      </c>
      <c r="C15" s="62"/>
      <c r="D15" s="63"/>
      <c r="E15" s="108"/>
      <c r="F15" s="108">
        <v>1</v>
      </c>
      <c r="G15" s="134"/>
      <c r="H15" s="134"/>
      <c r="I15" s="64"/>
      <c r="J15" s="141">
        <v>40000</v>
      </c>
      <c r="K15" s="15">
        <f>F15*J15</f>
        <v>40000</v>
      </c>
    </row>
    <row r="16" spans="1:13" ht="12.75">
      <c r="A16" s="22"/>
      <c r="B16" s="142" t="s">
        <v>398</v>
      </c>
      <c r="C16" s="142"/>
      <c r="D16" s="142"/>
      <c r="E16" s="142"/>
      <c r="F16" s="3"/>
      <c r="G16" s="143" t="s">
        <v>32</v>
      </c>
      <c r="H16" s="144"/>
      <c r="I16" s="3"/>
      <c r="J16" s="3"/>
      <c r="K16" s="145">
        <f>SUM(K12:K15)</f>
        <v>1210760</v>
      </c>
      <c r="L16" s="68"/>
      <c r="M16" s="22"/>
    </row>
  </sheetData>
  <sheetProtection selectLockedCells="1" selectUnlockedCells="1"/>
  <mergeCells count="5">
    <mergeCell ref="E3:K3"/>
    <mergeCell ref="A4:B4"/>
    <mergeCell ref="E4:K4"/>
    <mergeCell ref="A7:K7"/>
    <mergeCell ref="A8:K8"/>
  </mergeCells>
  <printOptions/>
  <pageMargins left="0.7" right="0.7" top="0.75" bottom="0.75" header="0.5118055555555555" footer="0.5118055555555555"/>
  <pageSetup fitToHeight="0" fitToWidth="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Suliga Halina</cp:lastModifiedBy>
  <cp:lastPrinted>2022-09-28T05:21:09Z</cp:lastPrinted>
  <dcterms:modified xsi:type="dcterms:W3CDTF">2022-09-28T06:01:58Z</dcterms:modified>
  <cp:category/>
  <cp:version/>
  <cp:contentType/>
  <cp:contentStatus/>
</cp:coreProperties>
</file>