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ielnik.ADM4BIS\Desktop\MICHAŁ\wymiany z rejestru\okna\2024\"/>
    </mc:Choice>
  </mc:AlternateContent>
  <xr:revisionPtr revIDLastSave="0" documentId="13_ncr:1_{77A4D32D-F4DA-4A9A-BC0F-D4FD87F24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w mieszkalne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6" l="1"/>
  <c r="M5" i="6"/>
  <c r="M6" i="6"/>
  <c r="M7" i="6"/>
  <c r="M12" i="6" s="1"/>
  <c r="M13" i="6" s="1"/>
  <c r="M8" i="6"/>
  <c r="M9" i="6"/>
  <c r="M10" i="6"/>
  <c r="M11" i="6"/>
  <c r="G12" i="6"/>
  <c r="J12" i="6"/>
  <c r="J11" i="6"/>
  <c r="I11" i="6"/>
  <c r="H11" i="6"/>
  <c r="J10" i="6"/>
  <c r="I10" i="6"/>
  <c r="H10" i="6"/>
  <c r="J9" i="6"/>
  <c r="I9" i="6"/>
  <c r="J8" i="6"/>
  <c r="I8" i="6"/>
  <c r="H8" i="6"/>
  <c r="J7" i="6"/>
  <c r="I7" i="6"/>
  <c r="H7" i="6"/>
  <c r="J6" i="6"/>
  <c r="I6" i="6"/>
  <c r="H6" i="6"/>
  <c r="J5" i="6"/>
  <c r="I5" i="6"/>
  <c r="H5" i="6"/>
  <c r="J4" i="6"/>
  <c r="I4" i="6"/>
  <c r="I12" i="6" s="1"/>
  <c r="H4" i="6"/>
  <c r="H12" i="6" s="1"/>
  <c r="M14" i="6" l="1"/>
</calcChain>
</file>

<file path=xl/sharedStrings.xml><?xml version="1.0" encoding="utf-8"?>
<sst xmlns="http://schemas.openxmlformats.org/spreadsheetml/2006/main" count="42" uniqueCount="29">
  <si>
    <t>l.p.</t>
  </si>
  <si>
    <t>Adres</t>
  </si>
  <si>
    <t>Typ okna</t>
  </si>
  <si>
    <t>Powierzchnia okien [m2]</t>
  </si>
  <si>
    <t>Schemat</t>
  </si>
  <si>
    <t>dwudzielne ze ślemieniem</t>
  </si>
  <si>
    <t>od ulicy</t>
  </si>
  <si>
    <t>pojedyńcze</t>
  </si>
  <si>
    <t>dwudzielne</t>
  </si>
  <si>
    <t>balkonowe</t>
  </si>
  <si>
    <t>od podwórza</t>
  </si>
  <si>
    <t>Polożenie</t>
  </si>
  <si>
    <t>Sztuk</t>
  </si>
  <si>
    <t>Parapet wewnętrzny [mb]</t>
  </si>
  <si>
    <t>Parapet zewnętrzny [m2]</t>
  </si>
  <si>
    <t>Chrobrego 9/9</t>
  </si>
  <si>
    <t>Szerokość [m]</t>
  </si>
  <si>
    <t>Wysokość [m]</t>
  </si>
  <si>
    <t>Walczaka 6a/16</t>
  </si>
  <si>
    <t>podwórze</t>
  </si>
  <si>
    <t>Drzymały 20/2</t>
  </si>
  <si>
    <t>Sikorskiego 131/11</t>
  </si>
  <si>
    <t>LISTA OKIEN DO WYMIANY -PCW MIESZKALNE W 2024R.</t>
  </si>
  <si>
    <t>Suma</t>
  </si>
  <si>
    <t>Wartość pozycji netto [zł]</t>
  </si>
  <si>
    <t>Cena za sztukę [zł]</t>
  </si>
  <si>
    <t>VAT 8%</t>
  </si>
  <si>
    <t>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</si>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</sst>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ont="0" applyBorder="0" applyProtection="0">
      <alignment horizontal="center" vertical="center" wrapText="1"/>
    </xf>
    <xf numFmtId="0" fontId="1" fillId="2" borderId="0" applyNumberFormat="0" applyFont="0" applyBorder="0" applyAlignment="0" applyProtection="0"/>
    <xf numFmtId="0" fontId="2" fillId="3" borderId="0" applyNumberFormat="0" applyFont="0" applyBorder="0" applyAlignment="0" applyProtection="0"/>
  </cellStyleXfs>
  <cellXfs count="20">
    <xf numFmtId="0" fontId="0" fillId="0" borderId="0" xfId="0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2" fontId="3" fillId="0" borderId="0" xfId="2" applyNumberFormat="1" applyFont="1" applyFill="1" applyAlignment="1">
      <alignment horizontal="center" vertical="center"/>
    </xf>
    <xf numFmtId="0" fontId="0" fillId="0" borderId="1" xfId="0" applyBorder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3" xfId="0" applyBorder="1">
      <alignment horizontal="center" vertical="center" wrapText="1"/>
    </xf>
    <xf numFmtId="0" fontId="0" fillId="0" borderId="2" xfId="0" applyBorder="1">
      <alignment horizontal="center" vertical="center" wrapText="1"/>
    </xf>
    <xf numFmtId="164" fontId="0" fillId="0" borderId="1" xfId="0" applyNumberFormat="1" applyBorder="1">
      <alignment horizontal="center" vertical="center" wrapText="1"/>
    </xf>
    <xf numFmtId="0" fontId="5" fillId="0" borderId="0" xfId="0" applyFo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7" xfId="0" applyBorder="1">
      <alignment horizontal="center" vertical="center" wrapText="1"/>
    </xf>
    <xf numFmtId="0" fontId="0" fillId="0" borderId="5" xfId="0" applyBorder="1">
      <alignment horizontal="center" vertical="center" wrapText="1"/>
    </xf>
    <xf numFmtId="7" fontId="0" fillId="0" borderId="5" xfId="0" applyNumberFormat="1" applyBorder="1">
      <alignment horizontal="center" vertical="center" wrapText="1"/>
    </xf>
    <xf numFmtId="0" fontId="6" fillId="0" borderId="5" xfId="0" applyFont="1" applyBorder="1">
      <alignment horizontal="center" vertical="center" wrapText="1"/>
    </xf>
    <xf numFmtId="164" fontId="6" fillId="0" borderId="5" xfId="0" applyNumberFormat="1" applyFont="1" applyBorder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</cellXfs>
  <cellStyles count="3">
    <cellStyle name="Neutralny" xfId="2" builtinId="28" customBuiltin="1"/>
    <cellStyle name="Normalny" xfId="0" builtinId="0" customBuiltin="1"/>
    <cellStyle name="Zły" xfId="1" builtinId="27" customBuiltin="1"/>
  </cellStyles>
  <dxfs count="30">
    <dxf>
      <numFmt numFmtId="164" formatCode="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#,##0.00\ &quot;zł&quot;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68873</xdr:colOff>
      <xdr:row>3</xdr:row>
      <xdr:rowOff>400050</xdr:rowOff>
    </xdr:from>
    <xdr:to>
      <xdr:col>10</xdr:col>
      <xdr:colOff>68873</xdr:colOff>
      <xdr:row>3</xdr:row>
      <xdr:rowOff>400050</xdr:rowOff>
    </xdr:to>
    <xdr:cxnSp macro="">
      <xdr:nvCxnSpPr>
        <xdr:cNvPr id="1729" name="Łącznik prosty 1728">
          <a:extLst>
            <a:ext uri="{FF2B5EF4-FFF2-40B4-BE49-F238E27FC236}">
              <a16:creationId xmlns:a16="http://schemas.microsoft.com/office/drawing/2014/main" id="{143B754C-357F-488F-9FEB-4026D3E0979A}"/>
            </a:ext>
          </a:extLst>
        </xdr:cNvPr>
        <xdr:cNvCxnSpPr/>
      </xdr:nvCxnSpPr>
      <xdr:spPr>
        <a:xfrm>
          <a:off x="8698523" y="13811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400050</xdr:rowOff>
    </xdr:from>
    <xdr:to>
      <xdr:col>10</xdr:col>
      <xdr:colOff>68873</xdr:colOff>
      <xdr:row>3</xdr:row>
      <xdr:rowOff>400050</xdr:rowOff>
    </xdr:to>
    <xdr:cxnSp macro="">
      <xdr:nvCxnSpPr>
        <xdr:cNvPr id="1730" name="Łącznik prosty 1729">
          <a:extLst>
            <a:ext uri="{FF2B5EF4-FFF2-40B4-BE49-F238E27FC236}">
              <a16:creationId xmlns:a16="http://schemas.microsoft.com/office/drawing/2014/main" id="{FC4FF84D-3349-45E7-944D-16B1F05D62EA}"/>
            </a:ext>
          </a:extLst>
        </xdr:cNvPr>
        <xdr:cNvCxnSpPr/>
      </xdr:nvCxnSpPr>
      <xdr:spPr>
        <a:xfrm>
          <a:off x="8698523" y="13811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128123</xdr:colOff>
      <xdr:row>3</xdr:row>
      <xdr:rowOff>35544</xdr:rowOff>
    </xdr:from>
    <xdr:to>
      <xdr:col>10</xdr:col>
      <xdr:colOff>432226</xdr:colOff>
      <xdr:row>3</xdr:row>
      <xdr:rowOff>645144</xdr:rowOff>
    </xdr:to>
    <xdr:sp macro="" textlink="">
      <xdr:nvSpPr>
        <xdr:cNvPr id="1731" name="AutoShape 49">
          <a:extLst>
            <a:ext uri="{FF2B5EF4-FFF2-40B4-BE49-F238E27FC236}">
              <a16:creationId xmlns:a16="http://schemas.microsoft.com/office/drawing/2014/main" id="{A3937CA1-F221-45D6-93D4-CDC7BCA4348B}"/>
            </a:ext>
          </a:extLst>
        </xdr:cNvPr>
        <xdr:cNvSpPr>
          <a:spLocks noChangeArrowheads="1"/>
        </xdr:cNvSpPr>
      </xdr:nvSpPr>
      <xdr:spPr bwMode="auto">
        <a:xfrm>
          <a:off x="8757773" y="1016619"/>
          <a:ext cx="304103" cy="6096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180044</xdr:colOff>
      <xdr:row>3</xdr:row>
      <xdr:rowOff>69272</xdr:rowOff>
    </xdr:from>
    <xdr:to>
      <xdr:col>10</xdr:col>
      <xdr:colOff>392203</xdr:colOff>
      <xdr:row>3</xdr:row>
      <xdr:rowOff>592873</xdr:rowOff>
    </xdr:to>
    <xdr:sp macro="" textlink="">
      <xdr:nvSpPr>
        <xdr:cNvPr id="1732" name="Freeform 15">
          <a:extLst>
            <a:ext uri="{FF2B5EF4-FFF2-40B4-BE49-F238E27FC236}">
              <a16:creationId xmlns:a16="http://schemas.microsoft.com/office/drawing/2014/main" id="{C55C9789-6ABB-47CE-9D87-19E94F1414A9}"/>
            </a:ext>
          </a:extLst>
        </xdr:cNvPr>
        <xdr:cNvSpPr>
          <a:spLocks noChangeArrowheads="1"/>
        </xdr:cNvSpPr>
      </xdr:nvSpPr>
      <xdr:spPr bwMode="auto">
        <a:xfrm flipH="1">
          <a:off x="8809694" y="1050347"/>
          <a:ext cx="212159" cy="523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173135</xdr:colOff>
      <xdr:row>3</xdr:row>
      <xdr:rowOff>77932</xdr:rowOff>
    </xdr:from>
    <xdr:to>
      <xdr:col>10</xdr:col>
      <xdr:colOff>390525</xdr:colOff>
      <xdr:row>3</xdr:row>
      <xdr:rowOff>604837</xdr:rowOff>
    </xdr:to>
    <xdr:sp macro="" textlink="">
      <xdr:nvSpPr>
        <xdr:cNvPr id="1733" name="Freeform 18">
          <a:extLst>
            <a:ext uri="{FF2B5EF4-FFF2-40B4-BE49-F238E27FC236}">
              <a16:creationId xmlns:a16="http://schemas.microsoft.com/office/drawing/2014/main" id="{234BEF33-64A7-4C98-89F6-8A6F41F6B3EA}"/>
            </a:ext>
          </a:extLst>
        </xdr:cNvPr>
        <xdr:cNvSpPr>
          <a:spLocks noChangeArrowheads="1"/>
        </xdr:cNvSpPr>
      </xdr:nvSpPr>
      <xdr:spPr bwMode="auto">
        <a:xfrm>
          <a:off x="8802785" y="1059007"/>
          <a:ext cx="217390" cy="526905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34" name="Łącznik prosty 1733">
          <a:extLst>
            <a:ext uri="{FF2B5EF4-FFF2-40B4-BE49-F238E27FC236}">
              <a16:creationId xmlns:a16="http://schemas.microsoft.com/office/drawing/2014/main" id="{EF233EFA-55BE-49AE-965D-2127FE00928B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35" name="Łącznik prosty 1734">
          <a:extLst>
            <a:ext uri="{FF2B5EF4-FFF2-40B4-BE49-F238E27FC236}">
              <a16:creationId xmlns:a16="http://schemas.microsoft.com/office/drawing/2014/main" id="{6679E847-97AC-404D-B7CF-B05AB7F442FA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36" name="Łącznik prosty 1735">
          <a:extLst>
            <a:ext uri="{FF2B5EF4-FFF2-40B4-BE49-F238E27FC236}">
              <a16:creationId xmlns:a16="http://schemas.microsoft.com/office/drawing/2014/main" id="{8BBA8C14-3B3E-4ECD-8F63-1C22603569FA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37" name="Łącznik prosty 1736">
          <a:extLst>
            <a:ext uri="{FF2B5EF4-FFF2-40B4-BE49-F238E27FC236}">
              <a16:creationId xmlns:a16="http://schemas.microsoft.com/office/drawing/2014/main" id="{2FFE8974-B528-4758-943A-F21680D4B132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38" name="Łącznik prosty 1737">
          <a:extLst>
            <a:ext uri="{FF2B5EF4-FFF2-40B4-BE49-F238E27FC236}">
              <a16:creationId xmlns:a16="http://schemas.microsoft.com/office/drawing/2014/main" id="{D03E048C-53A9-4055-868B-B70380A61AA1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39" name="Łącznik prosty 1738">
          <a:extLst>
            <a:ext uri="{FF2B5EF4-FFF2-40B4-BE49-F238E27FC236}">
              <a16:creationId xmlns:a16="http://schemas.microsoft.com/office/drawing/2014/main" id="{5583B618-2858-48CD-B293-4E90A00D85BA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40" name="Łącznik prosty 1739">
          <a:extLst>
            <a:ext uri="{FF2B5EF4-FFF2-40B4-BE49-F238E27FC236}">
              <a16:creationId xmlns:a16="http://schemas.microsoft.com/office/drawing/2014/main" id="{FB846DDD-EBEC-4492-AB9C-CB0575882C48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41" name="Łącznik prosty 1740">
          <a:extLst>
            <a:ext uri="{FF2B5EF4-FFF2-40B4-BE49-F238E27FC236}">
              <a16:creationId xmlns:a16="http://schemas.microsoft.com/office/drawing/2014/main" id="{D1EEFDE4-F38A-4B10-9526-F8AAAA394189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42" name="Łącznik prosty 1741">
          <a:extLst>
            <a:ext uri="{FF2B5EF4-FFF2-40B4-BE49-F238E27FC236}">
              <a16:creationId xmlns:a16="http://schemas.microsoft.com/office/drawing/2014/main" id="{09C7E55A-1A92-4ADE-8310-C8BF2E2C63C4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43" name="Łącznik prosty 1742">
          <a:extLst>
            <a:ext uri="{FF2B5EF4-FFF2-40B4-BE49-F238E27FC236}">
              <a16:creationId xmlns:a16="http://schemas.microsoft.com/office/drawing/2014/main" id="{07480978-4808-476F-AECD-D9202899DC07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44" name="Łącznik prosty 1743">
          <a:extLst>
            <a:ext uri="{FF2B5EF4-FFF2-40B4-BE49-F238E27FC236}">
              <a16:creationId xmlns:a16="http://schemas.microsoft.com/office/drawing/2014/main" id="{2CB36380-AEB1-4D9A-89A1-9D59CD7919D2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3</xdr:row>
      <xdr:rowOff>759619</xdr:rowOff>
    </xdr:from>
    <xdr:to>
      <xdr:col>10</xdr:col>
      <xdr:colOff>68873</xdr:colOff>
      <xdr:row>3</xdr:row>
      <xdr:rowOff>759619</xdr:rowOff>
    </xdr:to>
    <xdr:cxnSp macro="">
      <xdr:nvCxnSpPr>
        <xdr:cNvPr id="1745" name="Łącznik prosty 1744">
          <a:extLst>
            <a:ext uri="{FF2B5EF4-FFF2-40B4-BE49-F238E27FC236}">
              <a16:creationId xmlns:a16="http://schemas.microsoft.com/office/drawing/2014/main" id="{A1274A18-812B-4FB1-8AAB-0122176C29F1}"/>
            </a:ext>
          </a:extLst>
        </xdr:cNvPr>
        <xdr:cNvCxnSpPr/>
      </xdr:nvCxnSpPr>
      <xdr:spPr>
        <a:xfrm>
          <a:off x="8698523" y="17311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4</xdr:row>
      <xdr:rowOff>400050</xdr:rowOff>
    </xdr:from>
    <xdr:to>
      <xdr:col>10</xdr:col>
      <xdr:colOff>68873</xdr:colOff>
      <xdr:row>4</xdr:row>
      <xdr:rowOff>400050</xdr:rowOff>
    </xdr:to>
    <xdr:cxnSp macro="">
      <xdr:nvCxnSpPr>
        <xdr:cNvPr id="1746" name="Łącznik prosty 1745">
          <a:extLst>
            <a:ext uri="{FF2B5EF4-FFF2-40B4-BE49-F238E27FC236}">
              <a16:creationId xmlns:a16="http://schemas.microsoft.com/office/drawing/2014/main" id="{A26466CA-5CA1-4A20-B731-D56A00BB6AA2}"/>
            </a:ext>
          </a:extLst>
        </xdr:cNvPr>
        <xdr:cNvCxnSpPr/>
      </xdr:nvCxnSpPr>
      <xdr:spPr>
        <a:xfrm>
          <a:off x="8698523" y="2133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4</xdr:row>
      <xdr:rowOff>400050</xdr:rowOff>
    </xdr:from>
    <xdr:to>
      <xdr:col>10</xdr:col>
      <xdr:colOff>68873</xdr:colOff>
      <xdr:row>4</xdr:row>
      <xdr:rowOff>400050</xdr:rowOff>
    </xdr:to>
    <xdr:cxnSp macro="">
      <xdr:nvCxnSpPr>
        <xdr:cNvPr id="1747" name="Łącznik prosty 1746">
          <a:extLst>
            <a:ext uri="{FF2B5EF4-FFF2-40B4-BE49-F238E27FC236}">
              <a16:creationId xmlns:a16="http://schemas.microsoft.com/office/drawing/2014/main" id="{3AFAA766-C8DC-4000-8B13-E58E0D872AB9}"/>
            </a:ext>
          </a:extLst>
        </xdr:cNvPr>
        <xdr:cNvCxnSpPr/>
      </xdr:nvCxnSpPr>
      <xdr:spPr>
        <a:xfrm>
          <a:off x="8698523" y="2133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128123</xdr:colOff>
      <xdr:row>4</xdr:row>
      <xdr:rowOff>35544</xdr:rowOff>
    </xdr:from>
    <xdr:to>
      <xdr:col>10</xdr:col>
      <xdr:colOff>432226</xdr:colOff>
      <xdr:row>4</xdr:row>
      <xdr:rowOff>645144</xdr:rowOff>
    </xdr:to>
    <xdr:sp macro="" textlink="">
      <xdr:nvSpPr>
        <xdr:cNvPr id="1748" name="AutoShape 49">
          <a:extLst>
            <a:ext uri="{FF2B5EF4-FFF2-40B4-BE49-F238E27FC236}">
              <a16:creationId xmlns:a16="http://schemas.microsoft.com/office/drawing/2014/main" id="{8C6F94FA-3006-4866-AD88-C8DEF0F0661A}"/>
            </a:ext>
          </a:extLst>
        </xdr:cNvPr>
        <xdr:cNvSpPr>
          <a:spLocks noChangeArrowheads="1"/>
        </xdr:cNvSpPr>
      </xdr:nvSpPr>
      <xdr:spPr bwMode="auto">
        <a:xfrm>
          <a:off x="8757773" y="1769094"/>
          <a:ext cx="304103" cy="6096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180044</xdr:colOff>
      <xdr:row>4</xdr:row>
      <xdr:rowOff>69272</xdr:rowOff>
    </xdr:from>
    <xdr:to>
      <xdr:col>10</xdr:col>
      <xdr:colOff>392203</xdr:colOff>
      <xdr:row>4</xdr:row>
      <xdr:rowOff>592873</xdr:rowOff>
    </xdr:to>
    <xdr:sp macro="" textlink="">
      <xdr:nvSpPr>
        <xdr:cNvPr id="1749" name="Freeform 15">
          <a:extLst>
            <a:ext uri="{FF2B5EF4-FFF2-40B4-BE49-F238E27FC236}">
              <a16:creationId xmlns:a16="http://schemas.microsoft.com/office/drawing/2014/main" id="{A97B41B8-3DDF-4F5B-89C6-BAEFC3C590F5}"/>
            </a:ext>
          </a:extLst>
        </xdr:cNvPr>
        <xdr:cNvSpPr>
          <a:spLocks noChangeArrowheads="1"/>
        </xdr:cNvSpPr>
      </xdr:nvSpPr>
      <xdr:spPr bwMode="auto">
        <a:xfrm flipH="1">
          <a:off x="8809694" y="1802822"/>
          <a:ext cx="212159" cy="523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173135</xdr:colOff>
      <xdr:row>4</xdr:row>
      <xdr:rowOff>77932</xdr:rowOff>
    </xdr:from>
    <xdr:to>
      <xdr:col>10</xdr:col>
      <xdr:colOff>390525</xdr:colOff>
      <xdr:row>4</xdr:row>
      <xdr:rowOff>604837</xdr:rowOff>
    </xdr:to>
    <xdr:sp macro="" textlink="">
      <xdr:nvSpPr>
        <xdr:cNvPr id="1750" name="Freeform 18">
          <a:extLst>
            <a:ext uri="{FF2B5EF4-FFF2-40B4-BE49-F238E27FC236}">
              <a16:creationId xmlns:a16="http://schemas.microsoft.com/office/drawing/2014/main" id="{C2AC8B99-BCA7-446B-B781-DECA34ECB752}"/>
            </a:ext>
          </a:extLst>
        </xdr:cNvPr>
        <xdr:cNvSpPr>
          <a:spLocks noChangeArrowheads="1"/>
        </xdr:cNvSpPr>
      </xdr:nvSpPr>
      <xdr:spPr bwMode="auto">
        <a:xfrm>
          <a:off x="8802785" y="1811482"/>
          <a:ext cx="217390" cy="526905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68873</xdr:colOff>
      <xdr:row>5</xdr:row>
      <xdr:rowOff>400050</xdr:rowOff>
    </xdr:from>
    <xdr:to>
      <xdr:col>10</xdr:col>
      <xdr:colOff>68873</xdr:colOff>
      <xdr:row>5</xdr:row>
      <xdr:rowOff>400050</xdr:rowOff>
    </xdr:to>
    <xdr:cxnSp macro="">
      <xdr:nvCxnSpPr>
        <xdr:cNvPr id="1751" name="Łącznik prosty 1750">
          <a:extLst>
            <a:ext uri="{FF2B5EF4-FFF2-40B4-BE49-F238E27FC236}">
              <a16:creationId xmlns:a16="http://schemas.microsoft.com/office/drawing/2014/main" id="{73B8800B-D88B-4900-93AA-9C9A7C8CC82F}"/>
            </a:ext>
          </a:extLst>
        </xdr:cNvPr>
        <xdr:cNvCxnSpPr/>
      </xdr:nvCxnSpPr>
      <xdr:spPr>
        <a:xfrm>
          <a:off x="8698523" y="28860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5</xdr:row>
      <xdr:rowOff>400050</xdr:rowOff>
    </xdr:from>
    <xdr:to>
      <xdr:col>10</xdr:col>
      <xdr:colOff>68873</xdr:colOff>
      <xdr:row>5</xdr:row>
      <xdr:rowOff>400050</xdr:rowOff>
    </xdr:to>
    <xdr:cxnSp macro="">
      <xdr:nvCxnSpPr>
        <xdr:cNvPr id="1752" name="Łącznik prosty 1751">
          <a:extLst>
            <a:ext uri="{FF2B5EF4-FFF2-40B4-BE49-F238E27FC236}">
              <a16:creationId xmlns:a16="http://schemas.microsoft.com/office/drawing/2014/main" id="{756E5B5F-C6F0-42AF-AA6E-29D6E2422EEC}"/>
            </a:ext>
          </a:extLst>
        </xdr:cNvPr>
        <xdr:cNvCxnSpPr/>
      </xdr:nvCxnSpPr>
      <xdr:spPr>
        <a:xfrm>
          <a:off x="8698523" y="28860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128123</xdr:colOff>
      <xdr:row>5</xdr:row>
      <xdr:rowOff>35544</xdr:rowOff>
    </xdr:from>
    <xdr:to>
      <xdr:col>10</xdr:col>
      <xdr:colOff>432226</xdr:colOff>
      <xdr:row>5</xdr:row>
      <xdr:rowOff>645144</xdr:rowOff>
    </xdr:to>
    <xdr:sp macro="" textlink="">
      <xdr:nvSpPr>
        <xdr:cNvPr id="1753" name="AutoShape 49">
          <a:extLst>
            <a:ext uri="{FF2B5EF4-FFF2-40B4-BE49-F238E27FC236}">
              <a16:creationId xmlns:a16="http://schemas.microsoft.com/office/drawing/2014/main" id="{998BA1DC-B068-48BD-9496-79C6B6C6A8BA}"/>
            </a:ext>
          </a:extLst>
        </xdr:cNvPr>
        <xdr:cNvSpPr>
          <a:spLocks noChangeArrowheads="1"/>
        </xdr:cNvSpPr>
      </xdr:nvSpPr>
      <xdr:spPr bwMode="auto">
        <a:xfrm>
          <a:off x="8757773" y="2521569"/>
          <a:ext cx="304103" cy="6096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180044</xdr:colOff>
      <xdr:row>5</xdr:row>
      <xdr:rowOff>69272</xdr:rowOff>
    </xdr:from>
    <xdr:to>
      <xdr:col>10</xdr:col>
      <xdr:colOff>392203</xdr:colOff>
      <xdr:row>5</xdr:row>
      <xdr:rowOff>592873</xdr:rowOff>
    </xdr:to>
    <xdr:sp macro="" textlink="">
      <xdr:nvSpPr>
        <xdr:cNvPr id="1754" name="Freeform 15">
          <a:extLst>
            <a:ext uri="{FF2B5EF4-FFF2-40B4-BE49-F238E27FC236}">
              <a16:creationId xmlns:a16="http://schemas.microsoft.com/office/drawing/2014/main" id="{8B27C2A6-CD96-4291-9337-808EE7454925}"/>
            </a:ext>
          </a:extLst>
        </xdr:cNvPr>
        <xdr:cNvSpPr>
          <a:spLocks noChangeArrowheads="1"/>
        </xdr:cNvSpPr>
      </xdr:nvSpPr>
      <xdr:spPr bwMode="auto">
        <a:xfrm flipH="1">
          <a:off x="8809694" y="2555297"/>
          <a:ext cx="212159" cy="523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173135</xdr:colOff>
      <xdr:row>5</xdr:row>
      <xdr:rowOff>77932</xdr:rowOff>
    </xdr:from>
    <xdr:to>
      <xdr:col>10</xdr:col>
      <xdr:colOff>390525</xdr:colOff>
      <xdr:row>5</xdr:row>
      <xdr:rowOff>604837</xdr:rowOff>
    </xdr:to>
    <xdr:sp macro="" textlink="">
      <xdr:nvSpPr>
        <xdr:cNvPr id="1755" name="Freeform 18">
          <a:extLst>
            <a:ext uri="{FF2B5EF4-FFF2-40B4-BE49-F238E27FC236}">
              <a16:creationId xmlns:a16="http://schemas.microsoft.com/office/drawing/2014/main" id="{B2E1F8D6-05C8-4DC8-A677-FBD760BD0096}"/>
            </a:ext>
          </a:extLst>
        </xdr:cNvPr>
        <xdr:cNvSpPr>
          <a:spLocks noChangeArrowheads="1"/>
        </xdr:cNvSpPr>
      </xdr:nvSpPr>
      <xdr:spPr bwMode="auto">
        <a:xfrm>
          <a:off x="8802785" y="2563957"/>
          <a:ext cx="217390" cy="526905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68873</xdr:colOff>
      <xdr:row>6</xdr:row>
      <xdr:rowOff>400050</xdr:rowOff>
    </xdr:from>
    <xdr:to>
      <xdr:col>10</xdr:col>
      <xdr:colOff>68873</xdr:colOff>
      <xdr:row>6</xdr:row>
      <xdr:rowOff>400050</xdr:rowOff>
    </xdr:to>
    <xdr:cxnSp macro="">
      <xdr:nvCxnSpPr>
        <xdr:cNvPr id="1756" name="Łącznik prosty 1755">
          <a:extLst>
            <a:ext uri="{FF2B5EF4-FFF2-40B4-BE49-F238E27FC236}">
              <a16:creationId xmlns:a16="http://schemas.microsoft.com/office/drawing/2014/main" id="{1FA8269C-B708-4B64-9883-2CDE12A7E0D5}"/>
            </a:ext>
          </a:extLst>
        </xdr:cNvPr>
        <xdr:cNvCxnSpPr/>
      </xdr:nvCxnSpPr>
      <xdr:spPr>
        <a:xfrm>
          <a:off x="8698523" y="3638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6</xdr:row>
      <xdr:rowOff>400050</xdr:rowOff>
    </xdr:from>
    <xdr:to>
      <xdr:col>10</xdr:col>
      <xdr:colOff>68873</xdr:colOff>
      <xdr:row>6</xdr:row>
      <xdr:rowOff>400050</xdr:rowOff>
    </xdr:to>
    <xdr:cxnSp macro="">
      <xdr:nvCxnSpPr>
        <xdr:cNvPr id="1757" name="Łącznik prosty 1756">
          <a:extLst>
            <a:ext uri="{FF2B5EF4-FFF2-40B4-BE49-F238E27FC236}">
              <a16:creationId xmlns:a16="http://schemas.microsoft.com/office/drawing/2014/main" id="{8EF48167-CB91-432A-9EAF-4C4BF8DCCA33}"/>
            </a:ext>
          </a:extLst>
        </xdr:cNvPr>
        <xdr:cNvCxnSpPr/>
      </xdr:nvCxnSpPr>
      <xdr:spPr>
        <a:xfrm>
          <a:off x="8698523" y="3638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128123</xdr:colOff>
      <xdr:row>6</xdr:row>
      <xdr:rowOff>35544</xdr:rowOff>
    </xdr:from>
    <xdr:to>
      <xdr:col>10</xdr:col>
      <xdr:colOff>432226</xdr:colOff>
      <xdr:row>6</xdr:row>
      <xdr:rowOff>645144</xdr:rowOff>
    </xdr:to>
    <xdr:sp macro="" textlink="">
      <xdr:nvSpPr>
        <xdr:cNvPr id="1758" name="AutoShape 49">
          <a:extLst>
            <a:ext uri="{FF2B5EF4-FFF2-40B4-BE49-F238E27FC236}">
              <a16:creationId xmlns:a16="http://schemas.microsoft.com/office/drawing/2014/main" id="{3D294C3B-459A-4E47-B64D-431CF1E18852}"/>
            </a:ext>
          </a:extLst>
        </xdr:cNvPr>
        <xdr:cNvSpPr>
          <a:spLocks noChangeArrowheads="1"/>
        </xdr:cNvSpPr>
      </xdr:nvSpPr>
      <xdr:spPr bwMode="auto">
        <a:xfrm>
          <a:off x="8757773" y="3274044"/>
          <a:ext cx="304103" cy="6096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180044</xdr:colOff>
      <xdr:row>6</xdr:row>
      <xdr:rowOff>69272</xdr:rowOff>
    </xdr:from>
    <xdr:to>
      <xdr:col>10</xdr:col>
      <xdr:colOff>392203</xdr:colOff>
      <xdr:row>6</xdr:row>
      <xdr:rowOff>592873</xdr:rowOff>
    </xdr:to>
    <xdr:sp macro="" textlink="">
      <xdr:nvSpPr>
        <xdr:cNvPr id="1759" name="Freeform 15">
          <a:extLst>
            <a:ext uri="{FF2B5EF4-FFF2-40B4-BE49-F238E27FC236}">
              <a16:creationId xmlns:a16="http://schemas.microsoft.com/office/drawing/2014/main" id="{7992F707-9AD4-4FE8-A23A-54BA0D8DD438}"/>
            </a:ext>
          </a:extLst>
        </xdr:cNvPr>
        <xdr:cNvSpPr>
          <a:spLocks noChangeArrowheads="1"/>
        </xdr:cNvSpPr>
      </xdr:nvSpPr>
      <xdr:spPr bwMode="auto">
        <a:xfrm flipH="1">
          <a:off x="8809694" y="3307772"/>
          <a:ext cx="212159" cy="523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173135</xdr:colOff>
      <xdr:row>6</xdr:row>
      <xdr:rowOff>77932</xdr:rowOff>
    </xdr:from>
    <xdr:to>
      <xdr:col>10</xdr:col>
      <xdr:colOff>390525</xdr:colOff>
      <xdr:row>6</xdr:row>
      <xdr:rowOff>604837</xdr:rowOff>
    </xdr:to>
    <xdr:sp macro="" textlink="">
      <xdr:nvSpPr>
        <xdr:cNvPr id="1760" name="Freeform 18">
          <a:extLst>
            <a:ext uri="{FF2B5EF4-FFF2-40B4-BE49-F238E27FC236}">
              <a16:creationId xmlns:a16="http://schemas.microsoft.com/office/drawing/2014/main" id="{C03789D3-4FBF-4F09-B6A4-FE61C639A725}"/>
            </a:ext>
          </a:extLst>
        </xdr:cNvPr>
        <xdr:cNvSpPr>
          <a:spLocks noChangeArrowheads="1"/>
        </xdr:cNvSpPr>
      </xdr:nvSpPr>
      <xdr:spPr bwMode="auto">
        <a:xfrm>
          <a:off x="8802785" y="3316432"/>
          <a:ext cx="217390" cy="526905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61" name="Łącznik prosty 1760">
          <a:extLst>
            <a:ext uri="{FF2B5EF4-FFF2-40B4-BE49-F238E27FC236}">
              <a16:creationId xmlns:a16="http://schemas.microsoft.com/office/drawing/2014/main" id="{C5DE7637-D787-4076-BCA1-635ECAC045D7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62" name="Łącznik prosty 1761">
          <a:extLst>
            <a:ext uri="{FF2B5EF4-FFF2-40B4-BE49-F238E27FC236}">
              <a16:creationId xmlns:a16="http://schemas.microsoft.com/office/drawing/2014/main" id="{2DECE66C-354A-4FAB-B957-C67F15F89F82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759619</xdr:rowOff>
    </xdr:from>
    <xdr:to>
      <xdr:col>10</xdr:col>
      <xdr:colOff>68873</xdr:colOff>
      <xdr:row>7</xdr:row>
      <xdr:rowOff>759619</xdr:rowOff>
    </xdr:to>
    <xdr:cxnSp macro="">
      <xdr:nvCxnSpPr>
        <xdr:cNvPr id="1763" name="Łącznik prosty 1762">
          <a:extLst>
            <a:ext uri="{FF2B5EF4-FFF2-40B4-BE49-F238E27FC236}">
              <a16:creationId xmlns:a16="http://schemas.microsoft.com/office/drawing/2014/main" id="{830CB66B-244C-462E-85AD-8DCAE2F4DC1B}"/>
            </a:ext>
          </a:extLst>
        </xdr:cNvPr>
        <xdr:cNvCxnSpPr/>
      </xdr:nvCxnSpPr>
      <xdr:spPr>
        <a:xfrm>
          <a:off x="8698523" y="47410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64" name="Łącznik prosty 1763">
          <a:extLst>
            <a:ext uri="{FF2B5EF4-FFF2-40B4-BE49-F238E27FC236}">
              <a16:creationId xmlns:a16="http://schemas.microsoft.com/office/drawing/2014/main" id="{D8F1A781-E239-4FFF-A08A-EC462C2C4F97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65" name="Łącznik prosty 1764">
          <a:extLst>
            <a:ext uri="{FF2B5EF4-FFF2-40B4-BE49-F238E27FC236}">
              <a16:creationId xmlns:a16="http://schemas.microsoft.com/office/drawing/2014/main" id="{EF1E0312-8C27-48E5-8650-FCA688EEEEAF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759619</xdr:rowOff>
    </xdr:from>
    <xdr:to>
      <xdr:col>10</xdr:col>
      <xdr:colOff>68873</xdr:colOff>
      <xdr:row>7</xdr:row>
      <xdr:rowOff>759619</xdr:rowOff>
    </xdr:to>
    <xdr:cxnSp macro="">
      <xdr:nvCxnSpPr>
        <xdr:cNvPr id="1766" name="Łącznik prosty 1765">
          <a:extLst>
            <a:ext uri="{FF2B5EF4-FFF2-40B4-BE49-F238E27FC236}">
              <a16:creationId xmlns:a16="http://schemas.microsoft.com/office/drawing/2014/main" id="{DAD333F9-F3A4-411F-931F-3BD6704E58E0}"/>
            </a:ext>
          </a:extLst>
        </xdr:cNvPr>
        <xdr:cNvCxnSpPr/>
      </xdr:nvCxnSpPr>
      <xdr:spPr>
        <a:xfrm>
          <a:off x="8698523" y="47410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759619</xdr:rowOff>
    </xdr:from>
    <xdr:to>
      <xdr:col>10</xdr:col>
      <xdr:colOff>68873</xdr:colOff>
      <xdr:row>7</xdr:row>
      <xdr:rowOff>759619</xdr:rowOff>
    </xdr:to>
    <xdr:cxnSp macro="">
      <xdr:nvCxnSpPr>
        <xdr:cNvPr id="1767" name="Łącznik prosty 1766">
          <a:extLst>
            <a:ext uri="{FF2B5EF4-FFF2-40B4-BE49-F238E27FC236}">
              <a16:creationId xmlns:a16="http://schemas.microsoft.com/office/drawing/2014/main" id="{38500B01-20D0-4A06-9D82-05D85770AB0D}"/>
            </a:ext>
          </a:extLst>
        </xdr:cNvPr>
        <xdr:cNvCxnSpPr/>
      </xdr:nvCxnSpPr>
      <xdr:spPr>
        <a:xfrm>
          <a:off x="8698523" y="47410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68" name="Łącznik prosty 1767">
          <a:extLst>
            <a:ext uri="{FF2B5EF4-FFF2-40B4-BE49-F238E27FC236}">
              <a16:creationId xmlns:a16="http://schemas.microsoft.com/office/drawing/2014/main" id="{DF8FF2E2-55EA-4B46-8BC7-6ACC66A1AA14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69" name="Łącznik prosty 1768">
          <a:extLst>
            <a:ext uri="{FF2B5EF4-FFF2-40B4-BE49-F238E27FC236}">
              <a16:creationId xmlns:a16="http://schemas.microsoft.com/office/drawing/2014/main" id="{472BD5CD-EC9B-4CC3-82E8-ABA5972DCDE1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759619</xdr:rowOff>
    </xdr:from>
    <xdr:to>
      <xdr:col>10</xdr:col>
      <xdr:colOff>68873</xdr:colOff>
      <xdr:row>7</xdr:row>
      <xdr:rowOff>759619</xdr:rowOff>
    </xdr:to>
    <xdr:cxnSp macro="">
      <xdr:nvCxnSpPr>
        <xdr:cNvPr id="1770" name="Łącznik prosty 1769">
          <a:extLst>
            <a:ext uri="{FF2B5EF4-FFF2-40B4-BE49-F238E27FC236}">
              <a16:creationId xmlns:a16="http://schemas.microsoft.com/office/drawing/2014/main" id="{B99F82B3-70A6-4747-9CC8-CF2E0D0CE16A}"/>
            </a:ext>
          </a:extLst>
        </xdr:cNvPr>
        <xdr:cNvCxnSpPr/>
      </xdr:nvCxnSpPr>
      <xdr:spPr>
        <a:xfrm>
          <a:off x="8698523" y="47410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71" name="Łącznik prosty 1770">
          <a:extLst>
            <a:ext uri="{FF2B5EF4-FFF2-40B4-BE49-F238E27FC236}">
              <a16:creationId xmlns:a16="http://schemas.microsoft.com/office/drawing/2014/main" id="{FE5F28C0-8ED0-4625-BB6D-382889BC1A99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400050</xdr:rowOff>
    </xdr:from>
    <xdr:to>
      <xdr:col>10</xdr:col>
      <xdr:colOff>68873</xdr:colOff>
      <xdr:row>7</xdr:row>
      <xdr:rowOff>400050</xdr:rowOff>
    </xdr:to>
    <xdr:cxnSp macro="">
      <xdr:nvCxnSpPr>
        <xdr:cNvPr id="1772" name="Łącznik prosty 1771">
          <a:extLst>
            <a:ext uri="{FF2B5EF4-FFF2-40B4-BE49-F238E27FC236}">
              <a16:creationId xmlns:a16="http://schemas.microsoft.com/office/drawing/2014/main" id="{29B5065F-5857-4706-8E43-FDD993104F56}"/>
            </a:ext>
          </a:extLst>
        </xdr:cNvPr>
        <xdr:cNvCxnSpPr/>
      </xdr:nvCxnSpPr>
      <xdr:spPr>
        <a:xfrm>
          <a:off x="8698523" y="4391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87584</xdr:colOff>
      <xdr:row>7</xdr:row>
      <xdr:rowOff>34732</xdr:rowOff>
    </xdr:from>
    <xdr:to>
      <xdr:col>10</xdr:col>
      <xdr:colOff>606928</xdr:colOff>
      <xdr:row>7</xdr:row>
      <xdr:rowOff>583697</xdr:rowOff>
    </xdr:to>
    <xdr:sp macro="" textlink="">
      <xdr:nvSpPr>
        <xdr:cNvPr id="1773" name="AutoShape 26">
          <a:extLst>
            <a:ext uri="{FF2B5EF4-FFF2-40B4-BE49-F238E27FC236}">
              <a16:creationId xmlns:a16="http://schemas.microsoft.com/office/drawing/2014/main" id="{7D3DB264-9401-40C2-99E3-9D076BBC0768}"/>
            </a:ext>
          </a:extLst>
        </xdr:cNvPr>
        <xdr:cNvSpPr>
          <a:spLocks noChangeArrowheads="1"/>
        </xdr:cNvSpPr>
      </xdr:nvSpPr>
      <xdr:spPr bwMode="auto">
        <a:xfrm>
          <a:off x="8717234" y="4025707"/>
          <a:ext cx="519344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154259</xdr:colOff>
      <xdr:row>7</xdr:row>
      <xdr:rowOff>245907</xdr:rowOff>
    </xdr:from>
    <xdr:to>
      <xdr:col>10</xdr:col>
      <xdr:colOff>545945</xdr:colOff>
      <xdr:row>7</xdr:row>
      <xdr:rowOff>246837</xdr:rowOff>
    </xdr:to>
    <xdr:sp macro="" textlink="">
      <xdr:nvSpPr>
        <xdr:cNvPr id="1774" name="Line 27">
          <a:extLst>
            <a:ext uri="{FF2B5EF4-FFF2-40B4-BE49-F238E27FC236}">
              <a16:creationId xmlns:a16="http://schemas.microsoft.com/office/drawing/2014/main" id="{69E0E0D5-FDD3-4311-B68A-AE9D3B5E87CB}"/>
            </a:ext>
          </a:extLst>
        </xdr:cNvPr>
        <xdr:cNvSpPr>
          <a:spLocks noChangeShapeType="1"/>
        </xdr:cNvSpPr>
      </xdr:nvSpPr>
      <xdr:spPr bwMode="auto">
        <a:xfrm>
          <a:off x="8783909" y="4236882"/>
          <a:ext cx="391686" cy="93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341854</xdr:colOff>
      <xdr:row>7</xdr:row>
      <xdr:rowOff>104311</xdr:rowOff>
    </xdr:from>
    <xdr:to>
      <xdr:col>10</xdr:col>
      <xdr:colOff>342667</xdr:colOff>
      <xdr:row>7</xdr:row>
      <xdr:rowOff>525619</xdr:rowOff>
    </xdr:to>
    <xdr:sp macro="" textlink="">
      <xdr:nvSpPr>
        <xdr:cNvPr id="1775" name="Line 28">
          <a:extLst>
            <a:ext uri="{FF2B5EF4-FFF2-40B4-BE49-F238E27FC236}">
              <a16:creationId xmlns:a16="http://schemas.microsoft.com/office/drawing/2014/main" id="{024BE453-7566-4221-B14B-4EF608FC6B65}"/>
            </a:ext>
          </a:extLst>
        </xdr:cNvPr>
        <xdr:cNvSpPr>
          <a:spLocks noChangeShapeType="1"/>
        </xdr:cNvSpPr>
      </xdr:nvSpPr>
      <xdr:spPr bwMode="auto">
        <a:xfrm>
          <a:off x="8971504" y="4095286"/>
          <a:ext cx="813" cy="42130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154258</xdr:colOff>
      <xdr:row>7</xdr:row>
      <xdr:rowOff>101407</xdr:rowOff>
    </xdr:from>
    <xdr:to>
      <xdr:col>10</xdr:col>
      <xdr:colOff>535258</xdr:colOff>
      <xdr:row>7</xdr:row>
      <xdr:rowOff>525619</xdr:rowOff>
    </xdr:to>
    <xdr:sp macro="" textlink="">
      <xdr:nvSpPr>
        <xdr:cNvPr id="1776" name="Freeform 29">
          <a:extLst>
            <a:ext uri="{FF2B5EF4-FFF2-40B4-BE49-F238E27FC236}">
              <a16:creationId xmlns:a16="http://schemas.microsoft.com/office/drawing/2014/main" id="{05558D55-92A9-4BFB-BC6D-399ACCFD88E7}"/>
            </a:ext>
          </a:extLst>
        </xdr:cNvPr>
        <xdr:cNvSpPr>
          <a:spLocks noChangeArrowheads="1"/>
        </xdr:cNvSpPr>
      </xdr:nvSpPr>
      <xdr:spPr bwMode="auto">
        <a:xfrm>
          <a:off x="8783908" y="4092382"/>
          <a:ext cx="381000" cy="424212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159718</xdr:colOff>
      <xdr:row>7</xdr:row>
      <xdr:rowOff>105123</xdr:rowOff>
    </xdr:from>
    <xdr:to>
      <xdr:col>10</xdr:col>
      <xdr:colOff>531425</xdr:colOff>
      <xdr:row>7</xdr:row>
      <xdr:rowOff>522714</xdr:rowOff>
    </xdr:to>
    <xdr:sp macro="" textlink="">
      <xdr:nvSpPr>
        <xdr:cNvPr id="1777" name="Freeform 30">
          <a:extLst>
            <a:ext uri="{FF2B5EF4-FFF2-40B4-BE49-F238E27FC236}">
              <a16:creationId xmlns:a16="http://schemas.microsoft.com/office/drawing/2014/main" id="{768BCA29-48E3-437A-B049-1A6773F4B34D}"/>
            </a:ext>
          </a:extLst>
        </xdr:cNvPr>
        <xdr:cNvSpPr>
          <a:spLocks noChangeArrowheads="1"/>
        </xdr:cNvSpPr>
      </xdr:nvSpPr>
      <xdr:spPr bwMode="auto">
        <a:xfrm>
          <a:off x="8789368" y="4096098"/>
          <a:ext cx="371707" cy="417591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350450</xdr:colOff>
      <xdr:row>7</xdr:row>
      <xdr:rowOff>252644</xdr:rowOff>
    </xdr:from>
    <xdr:to>
      <xdr:col>10</xdr:col>
      <xdr:colOff>537233</xdr:colOff>
      <xdr:row>7</xdr:row>
      <xdr:rowOff>515859</xdr:rowOff>
    </xdr:to>
    <xdr:sp macro="" textlink="">
      <xdr:nvSpPr>
        <xdr:cNvPr id="1778" name="Freeform 31">
          <a:extLst>
            <a:ext uri="{FF2B5EF4-FFF2-40B4-BE49-F238E27FC236}">
              <a16:creationId xmlns:a16="http://schemas.microsoft.com/office/drawing/2014/main" id="{71F63676-CD7F-44FF-B7D4-23960336401A}"/>
            </a:ext>
          </a:extLst>
        </xdr:cNvPr>
        <xdr:cNvSpPr>
          <a:spLocks noChangeArrowheads="1"/>
        </xdr:cNvSpPr>
      </xdr:nvSpPr>
      <xdr:spPr bwMode="auto">
        <a:xfrm>
          <a:off x="8980100" y="4243619"/>
          <a:ext cx="186783" cy="26321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68873</xdr:colOff>
      <xdr:row>7</xdr:row>
      <xdr:rowOff>759619</xdr:rowOff>
    </xdr:from>
    <xdr:to>
      <xdr:col>10</xdr:col>
      <xdr:colOff>68873</xdr:colOff>
      <xdr:row>7</xdr:row>
      <xdr:rowOff>759619</xdr:rowOff>
    </xdr:to>
    <xdr:cxnSp macro="">
      <xdr:nvCxnSpPr>
        <xdr:cNvPr id="1779" name="Łącznik prosty 1778">
          <a:extLst>
            <a:ext uri="{FF2B5EF4-FFF2-40B4-BE49-F238E27FC236}">
              <a16:creationId xmlns:a16="http://schemas.microsoft.com/office/drawing/2014/main" id="{5FFFC680-4C51-4038-ADC9-C4A669AEFEE3}"/>
            </a:ext>
          </a:extLst>
        </xdr:cNvPr>
        <xdr:cNvCxnSpPr/>
      </xdr:nvCxnSpPr>
      <xdr:spPr>
        <a:xfrm>
          <a:off x="8698523" y="47410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7</xdr:row>
      <xdr:rowOff>759619</xdr:rowOff>
    </xdr:from>
    <xdr:to>
      <xdr:col>10</xdr:col>
      <xdr:colOff>68873</xdr:colOff>
      <xdr:row>7</xdr:row>
      <xdr:rowOff>759619</xdr:rowOff>
    </xdr:to>
    <xdr:cxnSp macro="">
      <xdr:nvCxnSpPr>
        <xdr:cNvPr id="1780" name="Łącznik prosty 1779">
          <a:extLst>
            <a:ext uri="{FF2B5EF4-FFF2-40B4-BE49-F238E27FC236}">
              <a16:creationId xmlns:a16="http://schemas.microsoft.com/office/drawing/2014/main" id="{71587FBE-565F-4E64-9846-B8CFAEA80DA7}"/>
            </a:ext>
          </a:extLst>
        </xdr:cNvPr>
        <xdr:cNvCxnSpPr/>
      </xdr:nvCxnSpPr>
      <xdr:spPr>
        <a:xfrm>
          <a:off x="8698523" y="474106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81" name="Łącznik prosty 1780">
          <a:extLst>
            <a:ext uri="{FF2B5EF4-FFF2-40B4-BE49-F238E27FC236}">
              <a16:creationId xmlns:a16="http://schemas.microsoft.com/office/drawing/2014/main" id="{615D9B87-6A1F-4F2E-847C-5753026B5AD1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82" name="Łącznik prosty 1781">
          <a:extLst>
            <a:ext uri="{FF2B5EF4-FFF2-40B4-BE49-F238E27FC236}">
              <a16:creationId xmlns:a16="http://schemas.microsoft.com/office/drawing/2014/main" id="{DC1FEBAD-1963-4413-9AFA-8C2CEC858373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759619</xdr:rowOff>
    </xdr:from>
    <xdr:to>
      <xdr:col>10</xdr:col>
      <xdr:colOff>68873</xdr:colOff>
      <xdr:row>9</xdr:row>
      <xdr:rowOff>759619</xdr:rowOff>
    </xdr:to>
    <xdr:cxnSp macro="">
      <xdr:nvCxnSpPr>
        <xdr:cNvPr id="1783" name="Łącznik prosty 1782">
          <a:extLst>
            <a:ext uri="{FF2B5EF4-FFF2-40B4-BE49-F238E27FC236}">
              <a16:creationId xmlns:a16="http://schemas.microsoft.com/office/drawing/2014/main" id="{043951FA-3335-4AA1-B9B3-8A4A23D70D67}"/>
            </a:ext>
          </a:extLst>
        </xdr:cNvPr>
        <xdr:cNvCxnSpPr/>
      </xdr:nvCxnSpPr>
      <xdr:spPr>
        <a:xfrm>
          <a:off x="8698523" y="62460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84" name="Łącznik prosty 1783">
          <a:extLst>
            <a:ext uri="{FF2B5EF4-FFF2-40B4-BE49-F238E27FC236}">
              <a16:creationId xmlns:a16="http://schemas.microsoft.com/office/drawing/2014/main" id="{55534E13-F7DA-4C10-A837-18FE78830A53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85" name="Łącznik prosty 1784">
          <a:extLst>
            <a:ext uri="{FF2B5EF4-FFF2-40B4-BE49-F238E27FC236}">
              <a16:creationId xmlns:a16="http://schemas.microsoft.com/office/drawing/2014/main" id="{49488612-198F-4F3D-AC7D-5F9A2C4C0370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759619</xdr:rowOff>
    </xdr:from>
    <xdr:to>
      <xdr:col>10</xdr:col>
      <xdr:colOff>68873</xdr:colOff>
      <xdr:row>9</xdr:row>
      <xdr:rowOff>759619</xdr:rowOff>
    </xdr:to>
    <xdr:cxnSp macro="">
      <xdr:nvCxnSpPr>
        <xdr:cNvPr id="1786" name="Łącznik prosty 1785">
          <a:extLst>
            <a:ext uri="{FF2B5EF4-FFF2-40B4-BE49-F238E27FC236}">
              <a16:creationId xmlns:a16="http://schemas.microsoft.com/office/drawing/2014/main" id="{19740133-DEA0-4FBB-9DDB-E4AAFD7ABD46}"/>
            </a:ext>
          </a:extLst>
        </xdr:cNvPr>
        <xdr:cNvCxnSpPr/>
      </xdr:nvCxnSpPr>
      <xdr:spPr>
        <a:xfrm>
          <a:off x="8698523" y="62460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759619</xdr:rowOff>
    </xdr:from>
    <xdr:to>
      <xdr:col>10</xdr:col>
      <xdr:colOff>68873</xdr:colOff>
      <xdr:row>9</xdr:row>
      <xdr:rowOff>759619</xdr:rowOff>
    </xdr:to>
    <xdr:cxnSp macro="">
      <xdr:nvCxnSpPr>
        <xdr:cNvPr id="1787" name="Łącznik prosty 1786">
          <a:extLst>
            <a:ext uri="{FF2B5EF4-FFF2-40B4-BE49-F238E27FC236}">
              <a16:creationId xmlns:a16="http://schemas.microsoft.com/office/drawing/2014/main" id="{9856D4C2-9D21-4DF3-8EBB-EC011A938A3F}"/>
            </a:ext>
          </a:extLst>
        </xdr:cNvPr>
        <xdr:cNvCxnSpPr/>
      </xdr:nvCxnSpPr>
      <xdr:spPr>
        <a:xfrm>
          <a:off x="8698523" y="62460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88" name="Łącznik prosty 1787">
          <a:extLst>
            <a:ext uri="{FF2B5EF4-FFF2-40B4-BE49-F238E27FC236}">
              <a16:creationId xmlns:a16="http://schemas.microsoft.com/office/drawing/2014/main" id="{E3448B11-4354-4B3F-9EDC-AEF594A53025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89" name="Łącznik prosty 1788">
          <a:extLst>
            <a:ext uri="{FF2B5EF4-FFF2-40B4-BE49-F238E27FC236}">
              <a16:creationId xmlns:a16="http://schemas.microsoft.com/office/drawing/2014/main" id="{547582C0-E4D2-4570-B110-7032C62210C9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759619</xdr:rowOff>
    </xdr:from>
    <xdr:to>
      <xdr:col>10</xdr:col>
      <xdr:colOff>68873</xdr:colOff>
      <xdr:row>9</xdr:row>
      <xdr:rowOff>759619</xdr:rowOff>
    </xdr:to>
    <xdr:cxnSp macro="">
      <xdr:nvCxnSpPr>
        <xdr:cNvPr id="1790" name="Łącznik prosty 1789">
          <a:extLst>
            <a:ext uri="{FF2B5EF4-FFF2-40B4-BE49-F238E27FC236}">
              <a16:creationId xmlns:a16="http://schemas.microsoft.com/office/drawing/2014/main" id="{645A7925-8828-4037-BF92-06578B5DF455}"/>
            </a:ext>
          </a:extLst>
        </xdr:cNvPr>
        <xdr:cNvCxnSpPr/>
      </xdr:nvCxnSpPr>
      <xdr:spPr>
        <a:xfrm>
          <a:off x="8698523" y="62460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91" name="Łącznik prosty 1790">
          <a:extLst>
            <a:ext uri="{FF2B5EF4-FFF2-40B4-BE49-F238E27FC236}">
              <a16:creationId xmlns:a16="http://schemas.microsoft.com/office/drawing/2014/main" id="{82D5156B-8DE1-4A39-8DDB-912AE324A56C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400050</xdr:rowOff>
    </xdr:from>
    <xdr:to>
      <xdr:col>10</xdr:col>
      <xdr:colOff>68873</xdr:colOff>
      <xdr:row>9</xdr:row>
      <xdr:rowOff>400050</xdr:rowOff>
    </xdr:to>
    <xdr:cxnSp macro="">
      <xdr:nvCxnSpPr>
        <xdr:cNvPr id="1792" name="Łącznik prosty 1791">
          <a:extLst>
            <a:ext uri="{FF2B5EF4-FFF2-40B4-BE49-F238E27FC236}">
              <a16:creationId xmlns:a16="http://schemas.microsoft.com/office/drawing/2014/main" id="{4E21E84E-8B08-4652-9F97-A1F03413B547}"/>
            </a:ext>
          </a:extLst>
        </xdr:cNvPr>
        <xdr:cNvCxnSpPr/>
      </xdr:nvCxnSpPr>
      <xdr:spPr>
        <a:xfrm>
          <a:off x="8698523" y="58959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759619</xdr:rowOff>
    </xdr:from>
    <xdr:to>
      <xdr:col>10</xdr:col>
      <xdr:colOff>68873</xdr:colOff>
      <xdr:row>9</xdr:row>
      <xdr:rowOff>759619</xdr:rowOff>
    </xdr:to>
    <xdr:cxnSp macro="">
      <xdr:nvCxnSpPr>
        <xdr:cNvPr id="1793" name="Łącznik prosty 1792">
          <a:extLst>
            <a:ext uri="{FF2B5EF4-FFF2-40B4-BE49-F238E27FC236}">
              <a16:creationId xmlns:a16="http://schemas.microsoft.com/office/drawing/2014/main" id="{7D582324-A7CC-444F-A135-B01990E8A663}"/>
            </a:ext>
          </a:extLst>
        </xdr:cNvPr>
        <xdr:cNvCxnSpPr/>
      </xdr:nvCxnSpPr>
      <xdr:spPr>
        <a:xfrm>
          <a:off x="8698523" y="62460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9</xdr:row>
      <xdr:rowOff>759619</xdr:rowOff>
    </xdr:from>
    <xdr:to>
      <xdr:col>10</xdr:col>
      <xdr:colOff>68873</xdr:colOff>
      <xdr:row>9</xdr:row>
      <xdr:rowOff>759619</xdr:rowOff>
    </xdr:to>
    <xdr:cxnSp macro="">
      <xdr:nvCxnSpPr>
        <xdr:cNvPr id="1794" name="Łącznik prosty 1793">
          <a:extLst>
            <a:ext uri="{FF2B5EF4-FFF2-40B4-BE49-F238E27FC236}">
              <a16:creationId xmlns:a16="http://schemas.microsoft.com/office/drawing/2014/main" id="{4CF67829-1864-466F-B323-1B88CF0BEB2C}"/>
            </a:ext>
          </a:extLst>
        </xdr:cNvPr>
        <xdr:cNvCxnSpPr/>
      </xdr:nvCxnSpPr>
      <xdr:spPr>
        <a:xfrm>
          <a:off x="8698523" y="62460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105007</xdr:colOff>
      <xdr:row>9</xdr:row>
      <xdr:rowOff>90721</xdr:rowOff>
    </xdr:from>
    <xdr:to>
      <xdr:col>10</xdr:col>
      <xdr:colOff>533632</xdr:colOff>
      <xdr:row>9</xdr:row>
      <xdr:rowOff>566971</xdr:rowOff>
    </xdr:to>
    <xdr:sp macro="" textlink="">
      <xdr:nvSpPr>
        <xdr:cNvPr id="1795" name="AutoShape 11">
          <a:extLst>
            <a:ext uri="{FF2B5EF4-FFF2-40B4-BE49-F238E27FC236}">
              <a16:creationId xmlns:a16="http://schemas.microsoft.com/office/drawing/2014/main" id="{8583AA74-A752-4BE0-8B7B-19B5BF0F312E}"/>
            </a:ext>
          </a:extLst>
        </xdr:cNvPr>
        <xdr:cNvSpPr>
          <a:spLocks noChangeArrowheads="1"/>
        </xdr:cNvSpPr>
      </xdr:nvSpPr>
      <xdr:spPr bwMode="auto">
        <a:xfrm>
          <a:off x="8734657" y="55866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321179</xdr:colOff>
      <xdr:row>9</xdr:row>
      <xdr:rowOff>146245</xdr:rowOff>
    </xdr:from>
    <xdr:to>
      <xdr:col>10</xdr:col>
      <xdr:colOff>328148</xdr:colOff>
      <xdr:row>9</xdr:row>
      <xdr:rowOff>511099</xdr:rowOff>
    </xdr:to>
    <xdr:sp macro="" textlink="">
      <xdr:nvSpPr>
        <xdr:cNvPr id="1796" name="Line 12">
          <a:extLst>
            <a:ext uri="{FF2B5EF4-FFF2-40B4-BE49-F238E27FC236}">
              <a16:creationId xmlns:a16="http://schemas.microsoft.com/office/drawing/2014/main" id="{0A5C9C1F-7032-4764-9619-B75DAC79CB8F}"/>
            </a:ext>
          </a:extLst>
        </xdr:cNvPr>
        <xdr:cNvSpPr>
          <a:spLocks noChangeShapeType="1"/>
        </xdr:cNvSpPr>
      </xdr:nvSpPr>
      <xdr:spPr bwMode="auto">
        <a:xfrm>
          <a:off x="8950829" y="5642170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162622</xdr:colOff>
      <xdr:row>9</xdr:row>
      <xdr:rowOff>137530</xdr:rowOff>
    </xdr:from>
    <xdr:to>
      <xdr:col>10</xdr:col>
      <xdr:colOff>483104</xdr:colOff>
      <xdr:row>9</xdr:row>
      <xdr:rowOff>514001</xdr:rowOff>
    </xdr:to>
    <xdr:sp macro="" textlink="">
      <xdr:nvSpPr>
        <xdr:cNvPr id="1797" name="Line 13">
          <a:extLst>
            <a:ext uri="{FF2B5EF4-FFF2-40B4-BE49-F238E27FC236}">
              <a16:creationId xmlns:a16="http://schemas.microsoft.com/office/drawing/2014/main" id="{82B4584F-8BF3-4048-AFF7-8C69F43D5EE7}"/>
            </a:ext>
          </a:extLst>
        </xdr:cNvPr>
        <xdr:cNvSpPr>
          <a:spLocks noChangeShapeType="1"/>
        </xdr:cNvSpPr>
      </xdr:nvSpPr>
      <xdr:spPr bwMode="auto">
        <a:xfrm flipV="1">
          <a:off x="8792272" y="5633455"/>
          <a:ext cx="320482" cy="37647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165061</xdr:colOff>
      <xdr:row>9</xdr:row>
      <xdr:rowOff>149148</xdr:rowOff>
    </xdr:from>
    <xdr:to>
      <xdr:col>10</xdr:col>
      <xdr:colOff>487866</xdr:colOff>
      <xdr:row>9</xdr:row>
      <xdr:rowOff>516906</xdr:rowOff>
    </xdr:to>
    <xdr:sp macro="" textlink="">
      <xdr:nvSpPr>
        <xdr:cNvPr id="1798" name="Line 14">
          <a:extLst>
            <a:ext uri="{FF2B5EF4-FFF2-40B4-BE49-F238E27FC236}">
              <a16:creationId xmlns:a16="http://schemas.microsoft.com/office/drawing/2014/main" id="{3AA0006A-0426-4176-9B6F-4242F4D26894}"/>
            </a:ext>
          </a:extLst>
        </xdr:cNvPr>
        <xdr:cNvSpPr>
          <a:spLocks noChangeShapeType="1"/>
        </xdr:cNvSpPr>
      </xdr:nvSpPr>
      <xdr:spPr bwMode="auto">
        <a:xfrm flipH="1" flipV="1">
          <a:off x="8794711" y="5645073"/>
          <a:ext cx="322805" cy="36775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326986</xdr:colOff>
      <xdr:row>9</xdr:row>
      <xdr:rowOff>145198</xdr:rowOff>
    </xdr:from>
    <xdr:to>
      <xdr:col>10</xdr:col>
      <xdr:colOff>470442</xdr:colOff>
      <xdr:row>9</xdr:row>
      <xdr:rowOff>511794</xdr:rowOff>
    </xdr:to>
    <xdr:sp macro="" textlink="">
      <xdr:nvSpPr>
        <xdr:cNvPr id="1799" name="Freeform 15">
          <a:extLst>
            <a:ext uri="{FF2B5EF4-FFF2-40B4-BE49-F238E27FC236}">
              <a16:creationId xmlns:a16="http://schemas.microsoft.com/office/drawing/2014/main" id="{78A06A4E-1B43-4467-883E-B82C4071252E}"/>
            </a:ext>
          </a:extLst>
        </xdr:cNvPr>
        <xdr:cNvSpPr>
          <a:spLocks noChangeArrowheads="1"/>
        </xdr:cNvSpPr>
      </xdr:nvSpPr>
      <xdr:spPr bwMode="auto">
        <a:xfrm>
          <a:off x="8956636" y="5641123"/>
          <a:ext cx="143456" cy="366596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00" name="Łącznik prosty 1799">
          <a:extLst>
            <a:ext uri="{FF2B5EF4-FFF2-40B4-BE49-F238E27FC236}">
              <a16:creationId xmlns:a16="http://schemas.microsoft.com/office/drawing/2014/main" id="{A093DB7A-12CE-4D38-AE21-1B86C237B112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01" name="Łącznik prosty 1800">
          <a:extLst>
            <a:ext uri="{FF2B5EF4-FFF2-40B4-BE49-F238E27FC236}">
              <a16:creationId xmlns:a16="http://schemas.microsoft.com/office/drawing/2014/main" id="{177C70FB-63B8-4F03-9682-AA1C3236BA4E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759619</xdr:rowOff>
    </xdr:from>
    <xdr:to>
      <xdr:col>10</xdr:col>
      <xdr:colOff>68873</xdr:colOff>
      <xdr:row>10</xdr:row>
      <xdr:rowOff>759619</xdr:rowOff>
    </xdr:to>
    <xdr:cxnSp macro="">
      <xdr:nvCxnSpPr>
        <xdr:cNvPr id="1802" name="Łącznik prosty 1801">
          <a:extLst>
            <a:ext uri="{FF2B5EF4-FFF2-40B4-BE49-F238E27FC236}">
              <a16:creationId xmlns:a16="http://schemas.microsoft.com/office/drawing/2014/main" id="{FFCFB837-EBF3-49A7-AA28-B7199BCB0B1F}"/>
            </a:ext>
          </a:extLst>
        </xdr:cNvPr>
        <xdr:cNvCxnSpPr/>
      </xdr:nvCxnSpPr>
      <xdr:spPr>
        <a:xfrm>
          <a:off x="8698523" y="6998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03" name="Łącznik prosty 1802">
          <a:extLst>
            <a:ext uri="{FF2B5EF4-FFF2-40B4-BE49-F238E27FC236}">
              <a16:creationId xmlns:a16="http://schemas.microsoft.com/office/drawing/2014/main" id="{5AD5C8BE-6E79-49FA-8223-7A051A222CC2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04" name="Łącznik prosty 1803">
          <a:extLst>
            <a:ext uri="{FF2B5EF4-FFF2-40B4-BE49-F238E27FC236}">
              <a16:creationId xmlns:a16="http://schemas.microsoft.com/office/drawing/2014/main" id="{C116A2B4-9E3F-4FAD-AA63-6518B661F32B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759619</xdr:rowOff>
    </xdr:from>
    <xdr:to>
      <xdr:col>10</xdr:col>
      <xdr:colOff>68873</xdr:colOff>
      <xdr:row>10</xdr:row>
      <xdr:rowOff>759619</xdr:rowOff>
    </xdr:to>
    <xdr:cxnSp macro="">
      <xdr:nvCxnSpPr>
        <xdr:cNvPr id="1805" name="Łącznik prosty 1804">
          <a:extLst>
            <a:ext uri="{FF2B5EF4-FFF2-40B4-BE49-F238E27FC236}">
              <a16:creationId xmlns:a16="http://schemas.microsoft.com/office/drawing/2014/main" id="{8F280FF0-3E74-4B66-B6B0-63859A9CB6B1}"/>
            </a:ext>
          </a:extLst>
        </xdr:cNvPr>
        <xdr:cNvCxnSpPr/>
      </xdr:nvCxnSpPr>
      <xdr:spPr>
        <a:xfrm>
          <a:off x="8698523" y="6998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759619</xdr:rowOff>
    </xdr:from>
    <xdr:to>
      <xdr:col>10</xdr:col>
      <xdr:colOff>68873</xdr:colOff>
      <xdr:row>10</xdr:row>
      <xdr:rowOff>759619</xdr:rowOff>
    </xdr:to>
    <xdr:cxnSp macro="">
      <xdr:nvCxnSpPr>
        <xdr:cNvPr id="1806" name="Łącznik prosty 1805">
          <a:extLst>
            <a:ext uri="{FF2B5EF4-FFF2-40B4-BE49-F238E27FC236}">
              <a16:creationId xmlns:a16="http://schemas.microsoft.com/office/drawing/2014/main" id="{060F2072-70CF-49F3-998E-F5678248CBAD}"/>
            </a:ext>
          </a:extLst>
        </xdr:cNvPr>
        <xdr:cNvCxnSpPr/>
      </xdr:nvCxnSpPr>
      <xdr:spPr>
        <a:xfrm>
          <a:off x="8698523" y="6998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07" name="Łącznik prosty 1806">
          <a:extLst>
            <a:ext uri="{FF2B5EF4-FFF2-40B4-BE49-F238E27FC236}">
              <a16:creationId xmlns:a16="http://schemas.microsoft.com/office/drawing/2014/main" id="{3A18D1AB-EDB8-4E8B-915A-175D3BCA2E80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08" name="Łącznik prosty 1807">
          <a:extLst>
            <a:ext uri="{FF2B5EF4-FFF2-40B4-BE49-F238E27FC236}">
              <a16:creationId xmlns:a16="http://schemas.microsoft.com/office/drawing/2014/main" id="{EA41B565-1B03-4151-8A54-D69C14A6BA13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759619</xdr:rowOff>
    </xdr:from>
    <xdr:to>
      <xdr:col>10</xdr:col>
      <xdr:colOff>68873</xdr:colOff>
      <xdr:row>10</xdr:row>
      <xdr:rowOff>759619</xdr:rowOff>
    </xdr:to>
    <xdr:cxnSp macro="">
      <xdr:nvCxnSpPr>
        <xdr:cNvPr id="1809" name="Łącznik prosty 1808">
          <a:extLst>
            <a:ext uri="{FF2B5EF4-FFF2-40B4-BE49-F238E27FC236}">
              <a16:creationId xmlns:a16="http://schemas.microsoft.com/office/drawing/2014/main" id="{F31A7285-E384-4CD4-B258-2BD8604DA4AE}"/>
            </a:ext>
          </a:extLst>
        </xdr:cNvPr>
        <xdr:cNvCxnSpPr/>
      </xdr:nvCxnSpPr>
      <xdr:spPr>
        <a:xfrm>
          <a:off x="8698523" y="6998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10" name="Łącznik prosty 1809">
          <a:extLst>
            <a:ext uri="{FF2B5EF4-FFF2-40B4-BE49-F238E27FC236}">
              <a16:creationId xmlns:a16="http://schemas.microsoft.com/office/drawing/2014/main" id="{FD68FDC7-2859-422A-B732-37CF91598F81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400050</xdr:rowOff>
    </xdr:from>
    <xdr:to>
      <xdr:col>10</xdr:col>
      <xdr:colOff>68873</xdr:colOff>
      <xdr:row>10</xdr:row>
      <xdr:rowOff>400050</xdr:rowOff>
    </xdr:to>
    <xdr:cxnSp macro="">
      <xdr:nvCxnSpPr>
        <xdr:cNvPr id="1811" name="Łącznik prosty 1810">
          <a:extLst>
            <a:ext uri="{FF2B5EF4-FFF2-40B4-BE49-F238E27FC236}">
              <a16:creationId xmlns:a16="http://schemas.microsoft.com/office/drawing/2014/main" id="{B584F08B-3CF9-4D9F-ABA5-842E15DAA51A}"/>
            </a:ext>
          </a:extLst>
        </xdr:cNvPr>
        <xdr:cNvCxnSpPr/>
      </xdr:nvCxnSpPr>
      <xdr:spPr>
        <a:xfrm>
          <a:off x="8698523" y="6648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759619</xdr:rowOff>
    </xdr:from>
    <xdr:to>
      <xdr:col>10</xdr:col>
      <xdr:colOff>68873</xdr:colOff>
      <xdr:row>10</xdr:row>
      <xdr:rowOff>759619</xdr:rowOff>
    </xdr:to>
    <xdr:cxnSp macro="">
      <xdr:nvCxnSpPr>
        <xdr:cNvPr id="1812" name="Łącznik prosty 1811">
          <a:extLst>
            <a:ext uri="{FF2B5EF4-FFF2-40B4-BE49-F238E27FC236}">
              <a16:creationId xmlns:a16="http://schemas.microsoft.com/office/drawing/2014/main" id="{51273013-A7F8-4000-A29C-7924F6C90936}"/>
            </a:ext>
          </a:extLst>
        </xdr:cNvPr>
        <xdr:cNvCxnSpPr/>
      </xdr:nvCxnSpPr>
      <xdr:spPr>
        <a:xfrm>
          <a:off x="8698523" y="6998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10</xdr:row>
      <xdr:rowOff>759619</xdr:rowOff>
    </xdr:from>
    <xdr:to>
      <xdr:col>10</xdr:col>
      <xdr:colOff>68873</xdr:colOff>
      <xdr:row>10</xdr:row>
      <xdr:rowOff>759619</xdr:rowOff>
    </xdr:to>
    <xdr:cxnSp macro="">
      <xdr:nvCxnSpPr>
        <xdr:cNvPr id="1813" name="Łącznik prosty 1812">
          <a:extLst>
            <a:ext uri="{FF2B5EF4-FFF2-40B4-BE49-F238E27FC236}">
              <a16:creationId xmlns:a16="http://schemas.microsoft.com/office/drawing/2014/main" id="{747F468C-971B-4EA8-AFFC-EF97E1214254}"/>
            </a:ext>
          </a:extLst>
        </xdr:cNvPr>
        <xdr:cNvCxnSpPr/>
      </xdr:nvCxnSpPr>
      <xdr:spPr>
        <a:xfrm>
          <a:off x="8698523" y="6998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105007</xdr:colOff>
      <xdr:row>10</xdr:row>
      <xdr:rowOff>90721</xdr:rowOff>
    </xdr:from>
    <xdr:to>
      <xdr:col>10</xdr:col>
      <xdr:colOff>533632</xdr:colOff>
      <xdr:row>10</xdr:row>
      <xdr:rowOff>566971</xdr:rowOff>
    </xdr:to>
    <xdr:sp macro="" textlink="">
      <xdr:nvSpPr>
        <xdr:cNvPr id="1814" name="AutoShape 11">
          <a:extLst>
            <a:ext uri="{FF2B5EF4-FFF2-40B4-BE49-F238E27FC236}">
              <a16:creationId xmlns:a16="http://schemas.microsoft.com/office/drawing/2014/main" id="{CCF0AF22-3137-4DE2-8EB2-F73D95098092}"/>
            </a:ext>
          </a:extLst>
        </xdr:cNvPr>
        <xdr:cNvSpPr>
          <a:spLocks noChangeArrowheads="1"/>
        </xdr:cNvSpPr>
      </xdr:nvSpPr>
      <xdr:spPr bwMode="auto">
        <a:xfrm>
          <a:off x="8734657" y="63391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321179</xdr:colOff>
      <xdr:row>10</xdr:row>
      <xdr:rowOff>146245</xdr:rowOff>
    </xdr:from>
    <xdr:to>
      <xdr:col>10</xdr:col>
      <xdr:colOff>328148</xdr:colOff>
      <xdr:row>10</xdr:row>
      <xdr:rowOff>511099</xdr:rowOff>
    </xdr:to>
    <xdr:sp macro="" textlink="">
      <xdr:nvSpPr>
        <xdr:cNvPr id="1815" name="Line 12">
          <a:extLst>
            <a:ext uri="{FF2B5EF4-FFF2-40B4-BE49-F238E27FC236}">
              <a16:creationId xmlns:a16="http://schemas.microsoft.com/office/drawing/2014/main" id="{C2F9EF0B-DA91-489D-B944-E8F757D90B07}"/>
            </a:ext>
          </a:extLst>
        </xdr:cNvPr>
        <xdr:cNvSpPr>
          <a:spLocks noChangeShapeType="1"/>
        </xdr:cNvSpPr>
      </xdr:nvSpPr>
      <xdr:spPr bwMode="auto">
        <a:xfrm>
          <a:off x="8950829" y="6394645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162622</xdr:colOff>
      <xdr:row>10</xdr:row>
      <xdr:rowOff>137530</xdr:rowOff>
    </xdr:from>
    <xdr:to>
      <xdr:col>10</xdr:col>
      <xdr:colOff>483104</xdr:colOff>
      <xdr:row>10</xdr:row>
      <xdr:rowOff>514001</xdr:rowOff>
    </xdr:to>
    <xdr:sp macro="" textlink="">
      <xdr:nvSpPr>
        <xdr:cNvPr id="1816" name="Line 13">
          <a:extLst>
            <a:ext uri="{FF2B5EF4-FFF2-40B4-BE49-F238E27FC236}">
              <a16:creationId xmlns:a16="http://schemas.microsoft.com/office/drawing/2014/main" id="{2CD4E615-7D11-4FE1-9BDD-3D72205A3CED}"/>
            </a:ext>
          </a:extLst>
        </xdr:cNvPr>
        <xdr:cNvSpPr>
          <a:spLocks noChangeShapeType="1"/>
        </xdr:cNvSpPr>
      </xdr:nvSpPr>
      <xdr:spPr bwMode="auto">
        <a:xfrm flipV="1">
          <a:off x="8792272" y="6385930"/>
          <a:ext cx="320482" cy="37647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165061</xdr:colOff>
      <xdr:row>10</xdr:row>
      <xdr:rowOff>149148</xdr:rowOff>
    </xdr:from>
    <xdr:to>
      <xdr:col>10</xdr:col>
      <xdr:colOff>487866</xdr:colOff>
      <xdr:row>10</xdr:row>
      <xdr:rowOff>516906</xdr:rowOff>
    </xdr:to>
    <xdr:sp macro="" textlink="">
      <xdr:nvSpPr>
        <xdr:cNvPr id="1817" name="Line 14">
          <a:extLst>
            <a:ext uri="{FF2B5EF4-FFF2-40B4-BE49-F238E27FC236}">
              <a16:creationId xmlns:a16="http://schemas.microsoft.com/office/drawing/2014/main" id="{E41E1340-B2EB-4C9A-84D2-62FEDE34A49B}"/>
            </a:ext>
          </a:extLst>
        </xdr:cNvPr>
        <xdr:cNvSpPr>
          <a:spLocks noChangeShapeType="1"/>
        </xdr:cNvSpPr>
      </xdr:nvSpPr>
      <xdr:spPr bwMode="auto">
        <a:xfrm flipH="1" flipV="1">
          <a:off x="8794711" y="6397548"/>
          <a:ext cx="322805" cy="36775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326986</xdr:colOff>
      <xdr:row>10</xdr:row>
      <xdr:rowOff>145198</xdr:rowOff>
    </xdr:from>
    <xdr:to>
      <xdr:col>10</xdr:col>
      <xdr:colOff>470442</xdr:colOff>
      <xdr:row>10</xdr:row>
      <xdr:rowOff>511794</xdr:rowOff>
    </xdr:to>
    <xdr:sp macro="" textlink="">
      <xdr:nvSpPr>
        <xdr:cNvPr id="1818" name="Freeform 15">
          <a:extLst>
            <a:ext uri="{FF2B5EF4-FFF2-40B4-BE49-F238E27FC236}">
              <a16:creationId xmlns:a16="http://schemas.microsoft.com/office/drawing/2014/main" id="{C7802412-FC41-4379-AB70-C43C797C234F}"/>
            </a:ext>
          </a:extLst>
        </xdr:cNvPr>
        <xdr:cNvSpPr>
          <a:spLocks noChangeArrowheads="1"/>
        </xdr:cNvSpPr>
      </xdr:nvSpPr>
      <xdr:spPr bwMode="auto">
        <a:xfrm>
          <a:off x="8956636" y="6393598"/>
          <a:ext cx="143456" cy="366596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68873</xdr:colOff>
      <xdr:row>8</xdr:row>
      <xdr:rowOff>400050</xdr:rowOff>
    </xdr:from>
    <xdr:to>
      <xdr:col>10</xdr:col>
      <xdr:colOff>68873</xdr:colOff>
      <xdr:row>8</xdr:row>
      <xdr:rowOff>400050</xdr:rowOff>
    </xdr:to>
    <xdr:cxnSp macro="">
      <xdr:nvCxnSpPr>
        <xdr:cNvPr id="1819" name="Łącznik prosty 1818">
          <a:extLst>
            <a:ext uri="{FF2B5EF4-FFF2-40B4-BE49-F238E27FC236}">
              <a16:creationId xmlns:a16="http://schemas.microsoft.com/office/drawing/2014/main" id="{AAFFA7A8-1E1D-411B-9DE6-F5AD2BBC5152}"/>
            </a:ext>
          </a:extLst>
        </xdr:cNvPr>
        <xdr:cNvCxnSpPr/>
      </xdr:nvCxnSpPr>
      <xdr:spPr>
        <a:xfrm>
          <a:off x="8698523" y="51435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68873</xdr:colOff>
      <xdr:row>8</xdr:row>
      <xdr:rowOff>400050</xdr:rowOff>
    </xdr:from>
    <xdr:to>
      <xdr:col>10</xdr:col>
      <xdr:colOff>68873</xdr:colOff>
      <xdr:row>8</xdr:row>
      <xdr:rowOff>400050</xdr:rowOff>
    </xdr:to>
    <xdr:cxnSp macro="">
      <xdr:nvCxnSpPr>
        <xdr:cNvPr id="1820" name="Łącznik prosty 1819">
          <a:extLst>
            <a:ext uri="{FF2B5EF4-FFF2-40B4-BE49-F238E27FC236}">
              <a16:creationId xmlns:a16="http://schemas.microsoft.com/office/drawing/2014/main" id="{58B64821-EBBE-4532-A964-5A6393FC3DFE}"/>
            </a:ext>
          </a:extLst>
        </xdr:cNvPr>
        <xdr:cNvCxnSpPr/>
      </xdr:nvCxnSpPr>
      <xdr:spPr>
        <a:xfrm>
          <a:off x="8698523" y="51435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128123</xdr:colOff>
      <xdr:row>8</xdr:row>
      <xdr:rowOff>35544</xdr:rowOff>
    </xdr:from>
    <xdr:to>
      <xdr:col>10</xdr:col>
      <xdr:colOff>432226</xdr:colOff>
      <xdr:row>8</xdr:row>
      <xdr:rowOff>645144</xdr:rowOff>
    </xdr:to>
    <xdr:sp macro="" textlink="">
      <xdr:nvSpPr>
        <xdr:cNvPr id="1821" name="AutoShape 49">
          <a:extLst>
            <a:ext uri="{FF2B5EF4-FFF2-40B4-BE49-F238E27FC236}">
              <a16:creationId xmlns:a16="http://schemas.microsoft.com/office/drawing/2014/main" id="{9785ED7F-4CA0-4A31-9708-5FE94D6A89AE}"/>
            </a:ext>
          </a:extLst>
        </xdr:cNvPr>
        <xdr:cNvSpPr>
          <a:spLocks noChangeArrowheads="1"/>
        </xdr:cNvSpPr>
      </xdr:nvSpPr>
      <xdr:spPr bwMode="auto">
        <a:xfrm>
          <a:off x="8757773" y="4778994"/>
          <a:ext cx="304103" cy="6096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180044</xdr:colOff>
      <xdr:row>8</xdr:row>
      <xdr:rowOff>69272</xdr:rowOff>
    </xdr:from>
    <xdr:to>
      <xdr:col>10</xdr:col>
      <xdr:colOff>392203</xdr:colOff>
      <xdr:row>8</xdr:row>
      <xdr:rowOff>592873</xdr:rowOff>
    </xdr:to>
    <xdr:sp macro="" textlink="">
      <xdr:nvSpPr>
        <xdr:cNvPr id="1822" name="Freeform 15">
          <a:extLst>
            <a:ext uri="{FF2B5EF4-FFF2-40B4-BE49-F238E27FC236}">
              <a16:creationId xmlns:a16="http://schemas.microsoft.com/office/drawing/2014/main" id="{34FED179-0128-42A4-9F44-9C8D14DE6C29}"/>
            </a:ext>
          </a:extLst>
        </xdr:cNvPr>
        <xdr:cNvSpPr>
          <a:spLocks noChangeArrowheads="1"/>
        </xdr:cNvSpPr>
      </xdr:nvSpPr>
      <xdr:spPr bwMode="auto">
        <a:xfrm flipH="1">
          <a:off x="8809694" y="4812722"/>
          <a:ext cx="212159" cy="523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173135</xdr:colOff>
      <xdr:row>8</xdr:row>
      <xdr:rowOff>77932</xdr:rowOff>
    </xdr:from>
    <xdr:to>
      <xdr:col>10</xdr:col>
      <xdr:colOff>390525</xdr:colOff>
      <xdr:row>8</xdr:row>
      <xdr:rowOff>604837</xdr:rowOff>
    </xdr:to>
    <xdr:sp macro="" textlink="">
      <xdr:nvSpPr>
        <xdr:cNvPr id="1823" name="Freeform 18">
          <a:extLst>
            <a:ext uri="{FF2B5EF4-FFF2-40B4-BE49-F238E27FC236}">
              <a16:creationId xmlns:a16="http://schemas.microsoft.com/office/drawing/2014/main" id="{B1D90818-66E3-4543-AAEA-38A8D9D84D38}"/>
            </a:ext>
          </a:extLst>
        </xdr:cNvPr>
        <xdr:cNvSpPr>
          <a:spLocks noChangeArrowheads="1"/>
        </xdr:cNvSpPr>
      </xdr:nvSpPr>
      <xdr:spPr bwMode="auto">
        <a:xfrm>
          <a:off x="8802785" y="4821382"/>
          <a:ext cx="217390" cy="526905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71DD53-4D90-47B0-B318-3421F88AA01E}" name="Tabela18" displayName="Tabela18" ref="A3:M12" totalsRowCount="1" headerRowDxfId="29" headerRowBorderDxfId="28" tableBorderDxfId="27" totalsRowBorderDxfId="26">
  <autoFilter ref="A3:M11" xr:uid="{4C71DD53-4D90-47B0-B318-3421F88AA01E}"/>
  <tableColumns count="13">
    <tableColumn id="1" xr3:uid="{F6284FEB-8954-4E76-8447-9CB2F73AF637}" name="l.p." totalsRowLabel="Suma" dataDxfId="25" totalsRowDxfId="12"/>
    <tableColumn id="2" xr3:uid="{CFF8480C-EDA1-4ABE-9B95-BF9DED08520C}" name="Adres" dataDxfId="24" totalsRowDxfId="11"/>
    <tableColumn id="3" xr3:uid="{604DEBBE-7285-43C3-B302-D6EC57DB6F36}" name="Typ okna" dataDxfId="23" totalsRowDxfId="10"/>
    <tableColumn id="4" xr3:uid="{4017CF96-B8E5-4958-B6B7-8AEB8C9FC573}" name="Polożenie" dataDxfId="22" totalsRowDxfId="9"/>
    <tableColumn id="5" xr3:uid="{1D62018A-8D9C-4D9A-AF23-E7EA76BEDD39}" name="Szerokość [m]" dataDxfId="21" totalsRowDxfId="8"/>
    <tableColumn id="6" xr3:uid="{6CF15CEC-9F23-4721-A4C9-77611CBC9DE2}" name="Wysokość [m]" dataDxfId="20" totalsRowDxfId="7"/>
    <tableColumn id="7" xr3:uid="{DD442871-BAAE-471A-8A35-7FEBEF252E9C}" name="Sztuk" totalsRowFunction="sum" dataDxfId="19" totalsRowDxfId="6"/>
    <tableColumn id="8" xr3:uid="{FF7A14AA-7895-4D49-B881-7AE7A031A8D2}" name="Parapet wewnętrzny [mb]" totalsRowFunction="sum" dataDxfId="18" totalsRowDxfId="5">
      <calculatedColumnFormula>(E4+0.1)*G4</calculatedColumnFormula>
    </tableColumn>
    <tableColumn id="9" xr3:uid="{CAC73B1E-D7CA-4F11-BACF-5B6B310810E8}" name="Parapet zewnętrzny [m2]" totalsRowFunction="sum" dataDxfId="17" totalsRowDxfId="4">
      <calculatedColumnFormula>ROUND((E4*0.35)*G4,2)</calculatedColumnFormula>
    </tableColumn>
    <tableColumn id="10" xr3:uid="{461E9C61-0A81-49E3-89E5-FB103D00D519}" name="Powierzchnia okien [m2]" totalsRowFunction="sum" dataDxfId="16" totalsRowDxfId="3">
      <calculatedColumnFormula>ROUND(E4*F4*G4,2)</calculatedColumnFormula>
    </tableColumn>
    <tableColumn id="11" xr3:uid="{2B94443D-2F21-486C-97B4-D697BAA44A6B}" name="Schemat" dataDxfId="15" totalsRowDxfId="2"/>
    <tableColumn id="13" xr3:uid="{FB526EA9-9F85-44CE-86CB-510930084933}" name="Cena za sztukę [zł]" totalsRowLabel="RAZEM" dataDxfId="13" totalsRowDxfId="1"/>
    <tableColumn id="12" xr3:uid="{219CC512-045E-4A12-B263-57777F84C63B}" name="Wartość pozycji netto [zł]" totalsRowFunction="sum" dataDxfId="14" totalsRowDxfId="0">
      <calculatedColumnFormula>Tabela18[[#This Row],[Cena za sztukę '[zł']]]*Tabela18[[#This Row],[Sztuk]]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5EF1-7F9B-4CFD-86D3-842F25AC9098}">
  <sheetPr>
    <tabColor theme="9" tint="0.79998168889431442"/>
    <pageSetUpPr fitToPage="1"/>
  </sheetPr>
  <dimension ref="A1:M54"/>
  <sheetViews>
    <sheetView tabSelected="1" workbookViewId="0">
      <selection activeCell="L6" sqref="L6"/>
    </sheetView>
  </sheetViews>
  <sheetFormatPr defaultRowHeight="15" x14ac:dyDescent="0.25"/>
  <cols>
    <col min="1" max="1" width="5.7109375" style="1" customWidth="1"/>
    <col min="2" max="2" width="23.42578125" customWidth="1"/>
    <col min="3" max="3" width="16.7109375" customWidth="1"/>
    <col min="4" max="4" width="13.85546875" customWidth="1"/>
    <col min="5" max="5" width="10.7109375" style="1" customWidth="1"/>
    <col min="6" max="6" width="10.5703125" style="1" customWidth="1"/>
    <col min="7" max="7" width="6.5703125" style="1" customWidth="1"/>
    <col min="8" max="8" width="13.28515625" style="2" customWidth="1"/>
    <col min="9" max="9" width="11.85546875" style="3" customWidth="1"/>
    <col min="10" max="10" width="12.28515625" style="3" customWidth="1"/>
    <col min="11" max="12" width="12.42578125" customWidth="1"/>
    <col min="13" max="13" width="15.85546875" customWidth="1"/>
    <col min="14" max="14" width="14.140625" customWidth="1"/>
    <col min="15" max="15" width="16.28515625" customWidth="1"/>
    <col min="16" max="16" width="29" customWidth="1"/>
  </cols>
  <sheetData>
    <row r="1" spans="1:13" ht="21" x14ac:dyDescent="0.25">
      <c r="B1" s="11" t="s">
        <v>22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54" customHeight="1" x14ac:dyDescent="0.25">
      <c r="A3" s="8" t="s">
        <v>0</v>
      </c>
      <c r="B3" s="9" t="s">
        <v>1</v>
      </c>
      <c r="C3" s="9" t="s">
        <v>2</v>
      </c>
      <c r="D3" s="9" t="s">
        <v>11</v>
      </c>
      <c r="E3" s="9" t="s">
        <v>16</v>
      </c>
      <c r="F3" s="9" t="s">
        <v>17</v>
      </c>
      <c r="G3" s="9" t="s">
        <v>12</v>
      </c>
      <c r="H3" s="9" t="s">
        <v>13</v>
      </c>
      <c r="I3" s="9" t="s">
        <v>14</v>
      </c>
      <c r="J3" s="9" t="s">
        <v>3</v>
      </c>
      <c r="K3" s="9" t="s">
        <v>4</v>
      </c>
      <c r="L3" s="9" t="s">
        <v>25</v>
      </c>
      <c r="M3" s="9" t="s">
        <v>24</v>
      </c>
    </row>
    <row r="4" spans="1:13" ht="54" customHeight="1" x14ac:dyDescent="0.2">
      <c r="A4" s="5">
        <v>1</v>
      </c>
      <c r="B4" s="4" t="s">
        <v>15</v>
      </c>
      <c r="C4" s="4" t="s">
        <v>7</v>
      </c>
      <c r="D4" s="4" t="s">
        <v>10</v>
      </c>
      <c r="E4" s="6">
        <v>1</v>
      </c>
      <c r="F4" s="6">
        <v>1.75</v>
      </c>
      <c r="G4" s="4">
        <v>1</v>
      </c>
      <c r="H4" s="4">
        <f>(E4+0.1)*G4</f>
        <v>1.1000000000000001</v>
      </c>
      <c r="I4" s="4">
        <f t="shared" ref="I4:I11" si="0">ROUND((E4*0.35)*G4,2)</f>
        <v>0.35</v>
      </c>
      <c r="J4" s="4">
        <f t="shared" ref="J4:J11" si="1">ROUND(E4*F4*G4,2)</f>
        <v>1.75</v>
      </c>
      <c r="K4" s="12"/>
      <c r="L4" s="18"/>
      <c r="M4" s="10">
        <f>Tabela18[[#This Row],[Cena za sztukę '[zł']]]*Tabela18[[#This Row],[Sztuk]]</f>
        <v>0</v>
      </c>
    </row>
    <row r="5" spans="1:13" ht="54" customHeight="1" x14ac:dyDescent="0.2">
      <c r="A5" s="5">
        <v>2</v>
      </c>
      <c r="B5" s="4" t="s">
        <v>18</v>
      </c>
      <c r="C5" s="4" t="s">
        <v>7</v>
      </c>
      <c r="D5" s="4" t="s">
        <v>19</v>
      </c>
      <c r="E5" s="6">
        <v>0.95</v>
      </c>
      <c r="F5" s="6">
        <v>1.45</v>
      </c>
      <c r="G5" s="4">
        <v>2</v>
      </c>
      <c r="H5" s="4">
        <f>(E5+0.1)*G5</f>
        <v>2.1</v>
      </c>
      <c r="I5" s="4">
        <f t="shared" si="0"/>
        <v>0.67</v>
      </c>
      <c r="J5" s="4">
        <f t="shared" si="1"/>
        <v>2.76</v>
      </c>
      <c r="K5" s="12"/>
      <c r="L5" s="18"/>
      <c r="M5" s="10">
        <f>Tabela18[[#This Row],[Cena za sztukę '[zł']]]*Tabela18[[#This Row],[Sztuk]]</f>
        <v>0</v>
      </c>
    </row>
    <row r="6" spans="1:13" ht="54" customHeight="1" x14ac:dyDescent="0.2">
      <c r="A6" s="5">
        <v>3</v>
      </c>
      <c r="B6" s="4" t="s">
        <v>18</v>
      </c>
      <c r="C6" s="4" t="s">
        <v>7</v>
      </c>
      <c r="D6" s="4" t="s">
        <v>19</v>
      </c>
      <c r="E6" s="6">
        <v>0.95</v>
      </c>
      <c r="F6" s="6">
        <v>1.1000000000000001</v>
      </c>
      <c r="G6" s="4">
        <v>2</v>
      </c>
      <c r="H6" s="4">
        <f>(E6+0.1)*G6</f>
        <v>2.1</v>
      </c>
      <c r="I6" s="4">
        <f t="shared" si="0"/>
        <v>0.67</v>
      </c>
      <c r="J6" s="4">
        <f t="shared" si="1"/>
        <v>2.09</v>
      </c>
      <c r="K6" s="12"/>
      <c r="L6" s="18"/>
      <c r="M6" s="10">
        <f>Tabela18[[#This Row],[Cena za sztukę '[zł']]]*Tabela18[[#This Row],[Sztuk]]</f>
        <v>0</v>
      </c>
    </row>
    <row r="7" spans="1:13" ht="54" customHeight="1" x14ac:dyDescent="0.2">
      <c r="A7" s="5">
        <v>4</v>
      </c>
      <c r="B7" s="4" t="s">
        <v>18</v>
      </c>
      <c r="C7" s="4" t="s">
        <v>7</v>
      </c>
      <c r="D7" s="4" t="s">
        <v>19</v>
      </c>
      <c r="E7" s="6">
        <v>0.5</v>
      </c>
      <c r="F7" s="6">
        <v>0.8</v>
      </c>
      <c r="G7" s="4">
        <v>1</v>
      </c>
      <c r="H7" s="4">
        <f>(E7+0.1)*G7</f>
        <v>0.6</v>
      </c>
      <c r="I7" s="4">
        <f t="shared" si="0"/>
        <v>0.18</v>
      </c>
      <c r="J7" s="4">
        <f t="shared" si="1"/>
        <v>0.4</v>
      </c>
      <c r="K7" s="12"/>
      <c r="L7" s="18"/>
      <c r="M7" s="10">
        <f>Tabela18[[#This Row],[Cena za sztukę '[zł']]]*Tabela18[[#This Row],[Sztuk]]</f>
        <v>0</v>
      </c>
    </row>
    <row r="8" spans="1:13" ht="54" customHeight="1" x14ac:dyDescent="0.25">
      <c r="A8" s="5">
        <v>5</v>
      </c>
      <c r="B8" s="4" t="s">
        <v>20</v>
      </c>
      <c r="C8" s="4" t="s">
        <v>5</v>
      </c>
      <c r="D8" s="4" t="s">
        <v>10</v>
      </c>
      <c r="E8" s="6">
        <v>1</v>
      </c>
      <c r="F8" s="6">
        <v>2.25</v>
      </c>
      <c r="G8" s="4">
        <v>1</v>
      </c>
      <c r="H8" s="4">
        <f>(E8+0.1)*G8</f>
        <v>1.1000000000000001</v>
      </c>
      <c r="I8" s="4">
        <f t="shared" si="0"/>
        <v>0.35</v>
      </c>
      <c r="J8" s="4">
        <f t="shared" si="1"/>
        <v>2.25</v>
      </c>
      <c r="K8" s="13"/>
      <c r="L8" s="19"/>
      <c r="M8" s="10">
        <f>Tabela18[[#This Row],[Cena za sztukę '[zł']]]*Tabela18[[#This Row],[Sztuk]]</f>
        <v>0</v>
      </c>
    </row>
    <row r="9" spans="1:13" ht="54" customHeight="1" x14ac:dyDescent="0.2">
      <c r="A9" s="5">
        <v>6</v>
      </c>
      <c r="B9" s="4" t="s">
        <v>21</v>
      </c>
      <c r="C9" s="4" t="s">
        <v>9</v>
      </c>
      <c r="D9" s="4" t="s">
        <v>6</v>
      </c>
      <c r="E9" s="6">
        <v>0.8</v>
      </c>
      <c r="F9" s="6">
        <v>2.15</v>
      </c>
      <c r="G9" s="4">
        <v>1</v>
      </c>
      <c r="H9" s="4"/>
      <c r="I9" s="4">
        <f t="shared" si="0"/>
        <v>0.28000000000000003</v>
      </c>
      <c r="J9" s="4">
        <f t="shared" si="1"/>
        <v>1.72</v>
      </c>
      <c r="K9" s="12"/>
      <c r="L9" s="18"/>
      <c r="M9" s="10">
        <f>Tabela18[[#This Row],[Cena za sztukę '[zł']]]*Tabela18[[#This Row],[Sztuk]]</f>
        <v>0</v>
      </c>
    </row>
    <row r="10" spans="1:13" ht="54" customHeight="1" x14ac:dyDescent="0.25">
      <c r="A10" s="5">
        <v>7</v>
      </c>
      <c r="B10" s="4" t="s">
        <v>21</v>
      </c>
      <c r="C10" s="4" t="s">
        <v>8</v>
      </c>
      <c r="D10" s="4" t="s">
        <v>6</v>
      </c>
      <c r="E10" s="6">
        <v>1</v>
      </c>
      <c r="F10" s="6">
        <v>1.5</v>
      </c>
      <c r="G10" s="4">
        <v>1</v>
      </c>
      <c r="H10" s="4">
        <f>(E10+0.1)*G10</f>
        <v>1.1000000000000001</v>
      </c>
      <c r="I10" s="4">
        <f t="shared" si="0"/>
        <v>0.35</v>
      </c>
      <c r="J10" s="4">
        <f t="shared" si="1"/>
        <v>1.5</v>
      </c>
      <c r="K10" s="13"/>
      <c r="L10" s="19"/>
      <c r="M10" s="10">
        <f>Tabela18[[#This Row],[Cena za sztukę '[zł']]]*Tabela18[[#This Row],[Sztuk]]</f>
        <v>0</v>
      </c>
    </row>
    <row r="11" spans="1:13" ht="54" customHeight="1" x14ac:dyDescent="0.25">
      <c r="A11" s="5">
        <v>8</v>
      </c>
      <c r="B11" s="4" t="s">
        <v>21</v>
      </c>
      <c r="C11" s="4" t="s">
        <v>8</v>
      </c>
      <c r="D11" s="4" t="s">
        <v>6</v>
      </c>
      <c r="E11" s="6">
        <v>1.46</v>
      </c>
      <c r="F11" s="6">
        <v>1.27</v>
      </c>
      <c r="G11" s="4">
        <v>1</v>
      </c>
      <c r="H11" s="4">
        <f>(E11+0.1)*G11</f>
        <v>1.56</v>
      </c>
      <c r="I11" s="4">
        <f t="shared" si="0"/>
        <v>0.51</v>
      </c>
      <c r="J11" s="4">
        <f t="shared" si="1"/>
        <v>1.85</v>
      </c>
      <c r="K11" s="13"/>
      <c r="L11" s="19"/>
      <c r="M11" s="10">
        <f>Tabela18[[#This Row],[Cena za sztukę '[zł']]]*Tabela18[[#This Row],[Sztuk]]</f>
        <v>0</v>
      </c>
    </row>
    <row r="12" spans="1:13" ht="24.75" customHeight="1" x14ac:dyDescent="0.2">
      <c r="A12" s="5" t="s">
        <v>23</v>
      </c>
      <c r="B12" s="4"/>
      <c r="C12" s="4"/>
      <c r="D12" s="4"/>
      <c r="E12" s="4"/>
      <c r="F12" s="4"/>
      <c r="G12" s="4">
        <f>SUBTOTAL(109,Tabela18[Sztuk])</f>
        <v>10</v>
      </c>
      <c r="H12" s="4">
        <f>SUBTOTAL(109,Tabela18[Parapet wewnętrzny '[mb']])</f>
        <v>9.66</v>
      </c>
      <c r="I12" s="4">
        <f>SUBTOTAL(109,Tabela18[Parapet zewnętrzny '[m2']])</f>
        <v>3.3600000000000003</v>
      </c>
      <c r="J12" s="4">
        <f>SUBTOTAL(109,Tabela18[Powierzchnia okien '[m2']])</f>
        <v>14.32</v>
      </c>
      <c r="K12" s="7"/>
      <c r="L12" s="7" t="s">
        <v>28</v>
      </c>
      <c r="M12" s="10">
        <f>SUBTOTAL(109,Tabela18[Wartość pozycji netto '[zł']])</f>
        <v>0</v>
      </c>
    </row>
    <row r="13" spans="1:13" ht="26.25" customHeight="1" x14ac:dyDescent="0.25">
      <c r="L13" s="14" t="s">
        <v>26</v>
      </c>
      <c r="M13" s="15">
        <f>ROUND(Tabela18[[#Totals],[Wartość pozycji netto '[zł']]]*0.08,2)</f>
        <v>0</v>
      </c>
    </row>
    <row r="14" spans="1:13" ht="24.75" customHeight="1" x14ac:dyDescent="0.25">
      <c r="L14" s="16" t="s">
        <v>27</v>
      </c>
      <c r="M14" s="17">
        <f>Tabela18[[#Totals],[Wartość pozycji netto '[zł']]]+M13</f>
        <v>0</v>
      </c>
    </row>
    <row r="15" spans="1:13" ht="54" customHeight="1" x14ac:dyDescent="0.25"/>
    <row r="16" spans="1:13" ht="54" customHeight="1" x14ac:dyDescent="0.25"/>
    <row r="17" ht="54" customHeight="1" x14ac:dyDescent="0.25"/>
    <row r="18" ht="54" customHeight="1" x14ac:dyDescent="0.25"/>
    <row r="19" ht="54" customHeight="1" x14ac:dyDescent="0.25"/>
    <row r="20" ht="54" customHeight="1" x14ac:dyDescent="0.25"/>
    <row r="21" ht="54" customHeight="1" x14ac:dyDescent="0.25"/>
    <row r="22" ht="54" customHeight="1" x14ac:dyDescent="0.25"/>
    <row r="23" ht="54" customHeight="1" x14ac:dyDescent="0.25"/>
    <row r="24" ht="54" customHeight="1" x14ac:dyDescent="0.25"/>
    <row r="25" ht="54" customHeight="1" x14ac:dyDescent="0.25"/>
    <row r="26" ht="54" customHeight="1" x14ac:dyDescent="0.25"/>
    <row r="27" ht="54" customHeight="1" x14ac:dyDescent="0.25"/>
    <row r="28" ht="54" customHeight="1" x14ac:dyDescent="0.25"/>
    <row r="29" ht="54" customHeight="1" x14ac:dyDescent="0.25"/>
    <row r="30" ht="54" customHeight="1" x14ac:dyDescent="0.25"/>
    <row r="31" ht="54" customHeight="1" x14ac:dyDescent="0.25"/>
    <row r="32" ht="54" customHeight="1" x14ac:dyDescent="0.25"/>
    <row r="33" ht="54" customHeight="1" x14ac:dyDescent="0.25"/>
    <row r="34" ht="54" customHeight="1" x14ac:dyDescent="0.25"/>
    <row r="35" ht="54" customHeight="1" x14ac:dyDescent="0.25"/>
    <row r="36" ht="54" customHeight="1" x14ac:dyDescent="0.25"/>
    <row r="37" ht="54" customHeight="1" x14ac:dyDescent="0.25"/>
    <row r="38" ht="54" customHeight="1" x14ac:dyDescent="0.25"/>
    <row r="39" ht="54" customHeight="1" x14ac:dyDescent="0.25"/>
    <row r="40" ht="54" customHeight="1" x14ac:dyDescent="0.25"/>
    <row r="41" ht="54" customHeight="1" x14ac:dyDescent="0.25"/>
    <row r="42" ht="54" customHeight="1" x14ac:dyDescent="0.25"/>
    <row r="43" ht="54" customHeight="1" x14ac:dyDescent="0.25"/>
    <row r="44" ht="54" customHeight="1" x14ac:dyDescent="0.25"/>
    <row r="45" ht="54" customHeight="1" x14ac:dyDescent="0.25"/>
    <row r="46" ht="54" customHeight="1" x14ac:dyDescent="0.25"/>
    <row r="47" ht="54" customHeight="1" x14ac:dyDescent="0.25"/>
    <row r="48" ht="54" customHeight="1" x14ac:dyDescent="0.25"/>
    <row r="49" ht="54" customHeight="1" x14ac:dyDescent="0.25"/>
    <row r="50" ht="54" customHeight="1" x14ac:dyDescent="0.25"/>
    <row r="51" ht="54" customHeight="1" x14ac:dyDescent="0.25"/>
    <row r="52" ht="54" customHeight="1" x14ac:dyDescent="0.25"/>
    <row r="53" ht="54" customHeight="1" x14ac:dyDescent="0.25"/>
    <row r="54" ht="54" customHeight="1" x14ac:dyDescent="0.25"/>
  </sheetData>
  <mergeCells count="1">
    <mergeCell ref="B1:M1"/>
  </mergeCells>
  <pageMargins left="0.7" right="0.7" top="0.75" bottom="0.75" header="0.3" footer="0.3"/>
  <pageSetup paperSize="9" scale="83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pcw mieszkalne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Mielnik</dc:creator>
  <cp:lastModifiedBy>Michał Mielnik</cp:lastModifiedBy>
  <cp:lastPrinted>2023-11-13T13:38:27Z</cp:lastPrinted>
  <dcterms:created xsi:type="dcterms:W3CDTF">2015-06-05T18:19:34Z</dcterms:created>
  <dcterms:modified xsi:type="dcterms:W3CDTF">2024-02-01T10:55:17Z</dcterms:modified>
</cp:coreProperties>
</file>