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_Marzena\2024\49_2024_TP_serwis central wentylacyjnych\-2024-2-SWZ-pyt-odp-mod\"/>
    </mc:Choice>
  </mc:AlternateContent>
  <bookViews>
    <workbookView xWindow="0" yWindow="0" windowWidth="27870" windowHeight="12285"/>
  </bookViews>
  <sheets>
    <sheet name="FC-Załącznik nr 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D46" i="1"/>
  <c r="H22" i="1" l="1"/>
  <c r="H39" i="1" l="1"/>
  <c r="H37" i="1"/>
  <c r="H36" i="1"/>
  <c r="H34" i="1"/>
  <c r="H33" i="1"/>
  <c r="H27" i="1"/>
  <c r="H26" i="1"/>
  <c r="H25" i="1"/>
  <c r="H24" i="1"/>
  <c r="H21" i="1"/>
  <c r="H20" i="1"/>
  <c r="H19" i="1"/>
  <c r="H18" i="1"/>
  <c r="H17" i="1"/>
  <c r="H16" i="1"/>
  <c r="H15" i="1"/>
  <c r="H14" i="1"/>
  <c r="H13" i="1"/>
  <c r="H40" i="1" l="1"/>
  <c r="D53" i="1"/>
  <c r="F53" i="1" s="1"/>
  <c r="L13" i="1"/>
  <c r="L30" i="1" l="1"/>
  <c r="L29" i="1"/>
  <c r="L28" i="1"/>
  <c r="L27" i="1"/>
  <c r="L18" i="1"/>
  <c r="L17" i="1"/>
  <c r="L40" i="1" l="1"/>
  <c r="H41" i="1" s="1"/>
  <c r="D52" i="1" s="1"/>
  <c r="F52" i="1" l="1"/>
  <c r="F55" i="1" s="1"/>
  <c r="D55" i="1"/>
</calcChain>
</file>

<file path=xl/sharedStrings.xml><?xml version="1.0" encoding="utf-8"?>
<sst xmlns="http://schemas.openxmlformats.org/spreadsheetml/2006/main" count="213" uniqueCount="124">
  <si>
    <t>CZĘŚĆ A.  Usługa konserwacji i czynności serwisowych w okresie trwania umowy (24 m-ce) wraz z wymianą filtrów</t>
  </si>
  <si>
    <t>Lp.</t>
  </si>
  <si>
    <t xml:space="preserve">Lokalizacja centrali wentylacyjnych </t>
  </si>
  <si>
    <t xml:space="preserve">Typ i rodzaj centrali wentylacyjnych </t>
  </si>
  <si>
    <t>Filtry do wymiany podczas jednego przeglądu (uwzględnione w cenie przeglądu)</t>
  </si>
  <si>
    <t>Ilość wymaganych przeglądów w okresie umowy</t>
  </si>
  <si>
    <t>Cena wykonania jednego przeglądu netto w zł</t>
  </si>
  <si>
    <t xml:space="preserve">Wartość wykonania przeglądów netto w zł (4 x w czasie umowy) </t>
  </si>
  <si>
    <t>Filtry HEPA (zakup wraz z wymianą) w okresie umowy</t>
  </si>
  <si>
    <t>Typ i rodzaj filtrów</t>
  </si>
  <si>
    <t>Ilość filtrów (szt.)</t>
  </si>
  <si>
    <t>Ilość filtrów  (szt.)</t>
  </si>
  <si>
    <t>Cena jednostkowa 
netto w zł (szt.)</t>
  </si>
  <si>
    <t>Wartość netto  
w zł netto</t>
  </si>
  <si>
    <t>7=5x6</t>
  </si>
  <si>
    <t>11=9x10</t>
  </si>
  <si>
    <t>1.</t>
  </si>
  <si>
    <t>Budynek główny – III p., Chirurgia ogólna</t>
  </si>
  <si>
    <t>SWEGON T4 – nawiewno wyciągowa z klimatyzacją</t>
  </si>
  <si>
    <t xml:space="preserve"> F4 592*592*360            </t>
  </si>
  <si>
    <t>FA H-13 HEPA – 610*305*292</t>
  </si>
  <si>
    <t>2.</t>
  </si>
  <si>
    <t xml:space="preserve">Budynek główny  - II p., Kardiologia </t>
  </si>
  <si>
    <t>SWEGON GOLD – nawiewno wyciągowa</t>
  </si>
  <si>
    <t>Kieszeniowy F7 592*592*600 – 10/25</t>
  </si>
  <si>
    <t>nie dotyczy</t>
  </si>
  <si>
    <t>-</t>
  </si>
  <si>
    <t>3.</t>
  </si>
  <si>
    <t xml:space="preserve">Budynek główny – II p., Cath - Lab. </t>
  </si>
  <si>
    <t>SWEGON Basic – nawiewno wyciągowa z chłodzeniem</t>
  </si>
  <si>
    <t>428*428*620 EU5</t>
  </si>
  <si>
    <t>4.</t>
  </si>
  <si>
    <t>Budynek główny I p., Nefrologia dach</t>
  </si>
  <si>
    <t>LENOX KLME03.222-1900, nawiewna z elektryczną nagrzewnicą</t>
  </si>
  <si>
    <t>Kieszeniowy F7 – 595*592*600</t>
  </si>
  <si>
    <t>5.</t>
  </si>
  <si>
    <t>Budynek główny I p., Nefrologia (korytarz przy pkt. pielęgniarek)</t>
  </si>
  <si>
    <t>LENOX TYP FA 292 K</t>
  </si>
  <si>
    <t>FA H-13 HEPA 915*610*292</t>
  </si>
  <si>
    <t>6.</t>
  </si>
  <si>
    <t>Budynek główny  Ip., Nefrologia (klatka schodowa)</t>
  </si>
  <si>
    <t>FA H-13 287*592*96</t>
  </si>
  <si>
    <t>7.</t>
  </si>
  <si>
    <t>Budynek główny, I p., Gastrologia</t>
  </si>
  <si>
    <t xml:space="preserve">Centrala n/w VBW </t>
  </si>
  <si>
    <t>FD 630*330*100 G4</t>
  </si>
  <si>
    <t>8.</t>
  </si>
  <si>
    <t>Budynek główny, piwnica, sale wykładowe</t>
  </si>
  <si>
    <t>VTS VS-21-R   H/S nawiewna</t>
  </si>
  <si>
    <t>Typ EU 4   428*288*250</t>
  </si>
  <si>
    <t>9.</t>
  </si>
  <si>
    <t>Budynek Nr 1 Stacja Dializ</t>
  </si>
  <si>
    <t>Swegon n/w</t>
  </si>
  <si>
    <t>HF GS F7 440*515*400-7/25</t>
  </si>
  <si>
    <t>10.</t>
  </si>
  <si>
    <t>Aula POZ</t>
  </si>
  <si>
    <t>Swego GOLD n/w z klimatyzacją</t>
  </si>
  <si>
    <t>HF GS F7 F7 287*592*520</t>
  </si>
  <si>
    <t>F7 592*592*520</t>
  </si>
  <si>
    <t>11.</t>
  </si>
  <si>
    <t>Tomograf</t>
  </si>
  <si>
    <t>VTS CLIMA Typ: CPV</t>
  </si>
  <si>
    <t xml:space="preserve"> G4 580*300*50</t>
  </si>
  <si>
    <t>12.</t>
  </si>
  <si>
    <t>Apteka szpitalna</t>
  </si>
  <si>
    <t>Wentylator osiowy Ø160 i nagrzewnica elektryczna</t>
  </si>
  <si>
    <t>Flizelina 30x100 i siatka</t>
  </si>
  <si>
    <t>13.</t>
  </si>
  <si>
    <t>RTG</t>
  </si>
  <si>
    <t>Centrala n/w DOMEKT REGO 400 P</t>
  </si>
  <si>
    <t>MPL 278 X 258 X 46 F 7</t>
  </si>
  <si>
    <t>14.</t>
  </si>
  <si>
    <t>Okulistyka, Blok Operacyjny</t>
  </si>
  <si>
    <t>Układ wentylacji Bloku Operacyjnego wraz z chłodzeniem i pompami ciepła firmy KLIMOR, typ: MCKH - 3 szt.</t>
  </si>
  <si>
    <t xml:space="preserve">M5 nawiew 592*592                                                            </t>
  </si>
  <si>
    <t xml:space="preserve">HEPA FA-13/50 610*610*69 </t>
  </si>
  <si>
    <t>nawiew 592*287</t>
  </si>
  <si>
    <t xml:space="preserve">HEPA H13 457*457*150 </t>
  </si>
  <si>
    <t>F9 nawiew  592*592</t>
  </si>
  <si>
    <t xml:space="preserve">HEPA H13 405*405*150 </t>
  </si>
  <si>
    <t xml:space="preserve">HEPA H13 575*575*150 </t>
  </si>
  <si>
    <t>M5 wywiew 592*592</t>
  </si>
  <si>
    <t>15.</t>
  </si>
  <si>
    <t>Laboratorium, budynek nr 5 (POZ)</t>
  </si>
  <si>
    <t xml:space="preserve">Wentylatory n/w w dygestoriach </t>
  </si>
  <si>
    <t>16.</t>
  </si>
  <si>
    <t>Centrala wentylacyjna Optima NW-1-P-WK-He/CHf-D-960/950 dla potrzeb starej Izby Przyjęć (parter) i piwnicy (UPS)</t>
  </si>
  <si>
    <t>Instalacja chłodnicza systemu klimatyzacyjnego typu SPLIT - pomieszczenie UPS (piwnica)          1. Agregat klimatyzacyjny zewn. AOYG3OLETL   2.Urządzenie klimat. wewn. podstropowe ABYG3OLRTE</t>
  </si>
  <si>
    <t xml:space="preserve">Kieszeniowy KP 490*490*500 </t>
  </si>
  <si>
    <t xml:space="preserve">P19 301/100  705*305*100 </t>
  </si>
  <si>
    <t xml:space="preserve">Instalacja chłodnicza systemu klimatyzacyjnego typu MULTI - pomieszczenie Izby Przyjęć (parter) 1. Agregat klimat. zewn. typ AOYG45LBT8   2. 4 szt. urządzenia klimat. wewn.ściennego typ: - ASYG07LMCA, ASYG09LMCA, ASYG12LMCA, ASYG14LMCA  </t>
  </si>
  <si>
    <t xml:space="preserve">P19 301/100  590*409*100 </t>
  </si>
  <si>
    <t>Instalacja chłodnicza dla agregatów chłodniczych -(Izba Przyjęć-parter) 1. Agregat chłodniczy typ AOYA72LALT do KNW1, 2.Agregat chłodniczy typ AOYG36LELT do KNW2, 3. Agregat chłodniczy typ AOYG14LALL do CNW1.</t>
  </si>
  <si>
    <t xml:space="preserve">P19  287*405*100 </t>
  </si>
  <si>
    <t xml:space="preserve">KY9/7/509     490*590*590     </t>
  </si>
  <si>
    <t>17.</t>
  </si>
  <si>
    <t>Rezonans, bud. nr 3, piwnica</t>
  </si>
  <si>
    <t>Agregat chłodniczy skraplający</t>
  </si>
  <si>
    <t xml:space="preserve">RAZEM </t>
  </si>
  <si>
    <t>RAZEM CZĘŚĆ A.</t>
  </si>
  <si>
    <t>CZĘŚĆ B. Szacunkowa wartość robocizny przy naprawach nie objętych zakresem konserwacji w okresie trwania umowy (24 m-ce)</t>
  </si>
  <si>
    <t>L.p.</t>
  </si>
  <si>
    <t>Szacunkowa ilość roboczogodzin przy naprawach nie objętych zakresem konserwacji w okresie trwania umowy (24 m-ce)</t>
  </si>
  <si>
    <t xml:space="preserve">Stawka roboczogodziny netto w zł </t>
  </si>
  <si>
    <t>Szacunkowa wartość netto w zł robocizny / 24 miesiące</t>
  </si>
  <si>
    <t>4=2x3</t>
  </si>
  <si>
    <t>UWAGA:</t>
  </si>
  <si>
    <t>►</t>
  </si>
  <si>
    <t>Zamawiający zastrzega, iż ocenie zostanie poddana tylko ta oferta, która będzie zawierała 100% oferowanych propozycji cenowych.</t>
  </si>
  <si>
    <t>Ceny w Części A w kolumnach nr 6 i 10 oraz Stawkę rbg w Części B w kolumnie nr 3 należy podać z dokładnością do dwóch miejsc po przecinku.</t>
  </si>
  <si>
    <t>Formularz zawiera formuły ułatwiajace sporządzenie oferty. Wystarczy wprowadzić dane w Części A: do kolumy nr 6 - Cena wykonania 1 przeglądu netto w zł, do kolumny nr 10 - Cena jednostkowa netto w zł (szt.) oraz w Części B: do kolumny 3 - Stawka roboczogodziny netto w zł,  w Części C: zaakceptować bądź zmienić stawkę podatku VAT, aby uzyskać cenę oferty.</t>
  </si>
  <si>
    <t xml:space="preserve">Szacunkowe koszty zakupu materiałów oraz koszty części i podzespołów użytych przy naprawach nie objętych zakresem konserwacji w okresie trwania umowy (24 m-ce) w Części C kolumnie 2 zostały wyliczone z 23% stawką VAT i jest to kwota zarezerwowana przez Zamawiającego na ten cel - może, choć nie musi być wykorzystana w całości. </t>
  </si>
  <si>
    <t>Ceny / Koszty</t>
  </si>
  <si>
    <t>Wartość netto (zł)</t>
  </si>
  <si>
    <t>VAT (%)</t>
  </si>
  <si>
    <t>Wartość brutto (zł)</t>
  </si>
  <si>
    <t>5=3+3x4</t>
  </si>
  <si>
    <t>Szacunkowa wartość robocizny przy naprawach nie objętych zakresem konserwacji w okresie trwania umowy (24 m-ce)
(CZĘŚĆ B. Szacunkowa wartość netto w zł robocizny)</t>
  </si>
  <si>
    <t>Szacunkowe koszty zakupu materiałów oraz koszty części i podzespołów użytych przy naprawach nie objętych zakresem konserwacji w okresie trwania umowy (24 m-ce)</t>
  </si>
  <si>
    <t>Cena za wykonaną usługę konserwacji i czynności serwisowe w okresie trwania umowy (24 m-ce) wraz z wymianą filtrów.
(RAZEM CZĘŚĆ A.)</t>
  </si>
  <si>
    <t xml:space="preserve"> Centrale wentylacyjne - lokalizacja USK im. WAM - CSW w Łodzi, ul. Żeromskiego 113     </t>
  </si>
  <si>
    <t>CZĘŚĆ C. Wartość oferty.</t>
  </si>
  <si>
    <t>WARTOŚĆ OFERTY  = A+B+C</t>
  </si>
  <si>
    <t>Cena wykonania jednego przeglądu netto w zł (Część A. kol 6) obejmuje łącznie: koszt przeglądu central, koszt zakupu filtrów (kieszeniowych, kasetowych) i ich wymianę (o ile dotyczy).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</si>
</sst>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&quot; zł&quot;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9"/>
      <name val="Tahoma"/>
      <family val="2"/>
      <charset val="238"/>
    </font>
    <font>
      <sz val="8"/>
      <name val="Tahoma"/>
      <family val="2"/>
      <charset val="238"/>
    </font>
    <font>
      <b/>
      <sz val="9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i/>
      <sz val="9"/>
      <name val="Tahoma"/>
      <family val="2"/>
      <charset val="238"/>
    </font>
    <font>
      <i/>
      <sz val="8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name val="Tahoma"/>
      <family val="2"/>
      <charset val="238"/>
    </font>
    <font>
      <sz val="10"/>
      <name val="Tahoma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sz val="8"/>
      <name val="Tahoma"/>
      <family val="2"/>
      <charset val="238"/>
    </font>
    <font>
      <sz val="10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1" fontId="13" fillId="0" borderId="0" xfId="0" applyNumberFormat="1" applyFont="1" applyBorder="1" applyAlignment="1">
      <alignment horizontal="center" vertical="center" wrapText="1"/>
    </xf>
    <xf numFmtId="44" fontId="14" fillId="0" borderId="0" xfId="0" applyNumberFormat="1" applyFont="1" applyBorder="1" applyAlignment="1">
      <alignment horizontal="center" vertical="center"/>
    </xf>
    <xf numFmtId="0" fontId="16" fillId="0" borderId="0" xfId="0" applyFont="1"/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165" fontId="17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165" fontId="17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/>
    <xf numFmtId="0" fontId="4" fillId="2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" fontId="18" fillId="0" borderId="0" xfId="0" applyNumberFormat="1" applyFont="1" applyBorder="1" applyAlignment="1">
      <alignment horizontal="center" vertical="center" wrapText="1"/>
    </xf>
    <xf numFmtId="44" fontId="13" fillId="0" borderId="0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Border="1"/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1" fontId="15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wrapText="1"/>
    </xf>
    <xf numFmtId="1" fontId="13" fillId="0" borderId="6" xfId="0" applyNumberFormat="1" applyFont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44" fontId="3" fillId="2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/>
    <xf numFmtId="1" fontId="22" fillId="0" borderId="0" xfId="0" applyNumberFormat="1" applyFont="1" applyBorder="1" applyAlignment="1">
      <alignment horizontal="center" vertical="center" wrapText="1"/>
    </xf>
    <xf numFmtId="44" fontId="23" fillId="0" borderId="0" xfId="0" applyNumberFormat="1" applyFont="1" applyBorder="1" applyAlignment="1">
      <alignment horizontal="center" vertical="center"/>
    </xf>
    <xf numFmtId="0" fontId="24" fillId="0" borderId="0" xfId="0" applyFont="1"/>
    <xf numFmtId="1" fontId="12" fillId="0" borderId="0" xfId="0" applyNumberFormat="1" applyFont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1" fontId="13" fillId="0" borderId="0" xfId="0" applyNumberFormat="1" applyFont="1" applyFill="1" applyBorder="1" applyAlignment="1">
      <alignment horizontal="center" vertical="center" wrapText="1"/>
    </xf>
    <xf numFmtId="44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44" fontId="14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/>
    </xf>
    <xf numFmtId="164" fontId="16" fillId="0" borderId="8" xfId="0" applyNumberFormat="1" applyFont="1" applyFill="1" applyBorder="1" applyAlignment="1">
      <alignment horizontal="center" vertical="center" wrapText="1"/>
    </xf>
    <xf numFmtId="44" fontId="11" fillId="0" borderId="8" xfId="0" applyNumberFormat="1" applyFont="1" applyFill="1" applyBorder="1" applyAlignment="1">
      <alignment horizontal="center" vertical="center"/>
    </xf>
    <xf numFmtId="7" fontId="1" fillId="0" borderId="8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164" fontId="10" fillId="0" borderId="2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17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vertical="center" wrapText="1"/>
    </xf>
    <xf numFmtId="1" fontId="10" fillId="0" borderId="1" xfId="0" applyNumberFormat="1" applyFont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44" fontId="11" fillId="0" borderId="8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4" fontId="16" fillId="0" borderId="8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right" vertical="center"/>
    </xf>
    <xf numFmtId="7" fontId="1" fillId="0" borderId="8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7" fontId="2" fillId="0" borderId="4" xfId="0" applyNumberFormat="1" applyFont="1" applyBorder="1" applyAlignment="1">
      <alignment horizontal="center" vertical="center"/>
    </xf>
    <xf numFmtId="7" fontId="2" fillId="0" borderId="5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7" fontId="2" fillId="0" borderId="9" xfId="0" applyNumberFormat="1" applyFont="1" applyBorder="1" applyAlignment="1">
      <alignment horizontal="center" vertical="center"/>
    </xf>
    <xf numFmtId="7" fontId="2" fillId="0" borderId="7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99"/>
      <color rgb="FFFFFF00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8"/>
  <sheetViews>
    <sheetView tabSelected="1" zoomScaleNormal="100" workbookViewId="0">
      <selection activeCell="B6" sqref="B6:L6"/>
    </sheetView>
  </sheetViews>
  <sheetFormatPr defaultRowHeight="15" x14ac:dyDescent="0.25"/>
  <cols>
    <col min="1" max="1" width="3.5703125" customWidth="1"/>
    <col min="2" max="2" width="26.140625" customWidth="1"/>
    <col min="3" max="3" width="25.5703125" customWidth="1"/>
    <col min="4" max="4" width="17.28515625" customWidth="1"/>
    <col min="5" max="5" width="9.28515625" customWidth="1"/>
    <col min="6" max="6" width="11.5703125" customWidth="1"/>
    <col min="7" max="7" width="14.42578125" customWidth="1"/>
    <col min="8" max="8" width="16.5703125" customWidth="1"/>
    <col min="9" max="9" width="17.140625" customWidth="1"/>
    <col min="10" max="10" width="9.42578125" customWidth="1"/>
    <col min="11" max="11" width="14.28515625" customWidth="1"/>
    <col min="12" max="12" width="14.42578125" customWidth="1"/>
    <col min="15" max="15" width="10.7109375" customWidth="1"/>
    <col min="16" max="16" width="11.7109375" customWidth="1"/>
  </cols>
  <sheetData>
    <row r="1" spans="1:14" x14ac:dyDescent="0.25">
      <c r="A1" s="30"/>
      <c r="B1" s="31" t="s">
        <v>106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x14ac:dyDescent="0.25">
      <c r="A2" s="33" t="s">
        <v>107</v>
      </c>
      <c r="B2" s="34" t="s">
        <v>108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2"/>
      <c r="N2" s="32"/>
    </row>
    <row r="3" spans="1:14" x14ac:dyDescent="0.25">
      <c r="A3" s="33" t="s">
        <v>107</v>
      </c>
      <c r="B3" s="36" t="s">
        <v>109</v>
      </c>
      <c r="C3" s="36"/>
      <c r="D3" s="36"/>
      <c r="E3" s="36"/>
      <c r="F3" s="36"/>
      <c r="G3" s="36"/>
      <c r="H3" s="34"/>
      <c r="I3" s="34"/>
      <c r="J3" s="34"/>
      <c r="K3" s="34"/>
      <c r="L3" s="34"/>
      <c r="M3" s="32"/>
      <c r="N3" s="32"/>
    </row>
    <row r="4" spans="1:14" ht="24" customHeight="1" x14ac:dyDescent="0.25">
      <c r="A4" s="33" t="s">
        <v>107</v>
      </c>
      <c r="B4" s="104" t="s">
        <v>110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32"/>
      <c r="N4" s="32"/>
    </row>
    <row r="5" spans="1:14" x14ac:dyDescent="0.25">
      <c r="A5" s="33" t="s">
        <v>107</v>
      </c>
      <c r="B5" s="105" t="s">
        <v>123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32"/>
      <c r="N5" s="32"/>
    </row>
    <row r="6" spans="1:14" ht="23.25" customHeight="1" x14ac:dyDescent="0.25">
      <c r="A6" s="33" t="s">
        <v>107</v>
      </c>
      <c r="B6" s="105" t="s">
        <v>111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32"/>
      <c r="N6" s="32"/>
    </row>
    <row r="7" spans="1:14" x14ac:dyDescent="0.25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2"/>
      <c r="N7" s="32"/>
    </row>
    <row r="8" spans="1:14" ht="18.75" customHeight="1" x14ac:dyDescent="0.25">
      <c r="A8" s="106" t="s">
        <v>120</v>
      </c>
      <c r="B8" s="107"/>
      <c r="C8" s="107"/>
      <c r="D8" s="107"/>
      <c r="E8" s="107"/>
      <c r="F8" s="107"/>
      <c r="G8" s="107"/>
      <c r="H8" s="107"/>
      <c r="I8" s="107"/>
      <c r="J8" s="107"/>
      <c r="K8" s="108"/>
      <c r="L8" s="108"/>
    </row>
    <row r="9" spans="1:14" ht="22.5" customHeight="1" x14ac:dyDescent="0.25">
      <c r="A9" s="1" t="s">
        <v>0</v>
      </c>
      <c r="B9" s="2"/>
      <c r="C9" s="2"/>
      <c r="D9" s="2"/>
      <c r="E9" s="2"/>
      <c r="F9" s="2"/>
      <c r="G9" s="2"/>
      <c r="H9" s="2"/>
      <c r="I9" s="2"/>
      <c r="J9" s="2"/>
      <c r="K9" s="3"/>
      <c r="L9" s="3"/>
    </row>
    <row r="10" spans="1:14" ht="56.25" customHeight="1" x14ac:dyDescent="0.25">
      <c r="A10" s="109" t="s">
        <v>1</v>
      </c>
      <c r="B10" s="109" t="s">
        <v>2</v>
      </c>
      <c r="C10" s="109" t="s">
        <v>3</v>
      </c>
      <c r="D10" s="110" t="s">
        <v>4</v>
      </c>
      <c r="E10" s="110"/>
      <c r="F10" s="109" t="s">
        <v>5</v>
      </c>
      <c r="G10" s="111" t="s">
        <v>6</v>
      </c>
      <c r="H10" s="109" t="s">
        <v>7</v>
      </c>
      <c r="I10" s="112" t="s">
        <v>8</v>
      </c>
      <c r="J10" s="112"/>
      <c r="K10" s="112"/>
      <c r="L10" s="112"/>
    </row>
    <row r="11" spans="1:14" ht="36.75" customHeight="1" x14ac:dyDescent="0.25">
      <c r="A11" s="109"/>
      <c r="B11" s="109"/>
      <c r="C11" s="109"/>
      <c r="D11" s="91" t="s">
        <v>9</v>
      </c>
      <c r="E11" s="91" t="s">
        <v>10</v>
      </c>
      <c r="F11" s="109"/>
      <c r="G11" s="111"/>
      <c r="H11" s="109"/>
      <c r="I11" s="92" t="s">
        <v>9</v>
      </c>
      <c r="J11" s="91" t="s">
        <v>11</v>
      </c>
      <c r="K11" s="93" t="s">
        <v>12</v>
      </c>
      <c r="L11" s="91" t="s">
        <v>13</v>
      </c>
    </row>
    <row r="12" spans="1:14" x14ac:dyDescent="0.25">
      <c r="A12" s="5">
        <v>1</v>
      </c>
      <c r="B12" s="5">
        <v>2</v>
      </c>
      <c r="C12" s="6">
        <v>3</v>
      </c>
      <c r="D12" s="5">
        <v>4</v>
      </c>
      <c r="E12" s="5">
        <v>4</v>
      </c>
      <c r="F12" s="7">
        <v>5</v>
      </c>
      <c r="G12" s="8">
        <v>6</v>
      </c>
      <c r="H12" s="5" t="s">
        <v>14</v>
      </c>
      <c r="I12" s="9">
        <v>8</v>
      </c>
      <c r="J12" s="9">
        <v>9</v>
      </c>
      <c r="K12" s="8">
        <v>10</v>
      </c>
      <c r="L12" s="9" t="s">
        <v>15</v>
      </c>
    </row>
    <row r="13" spans="1:14" ht="29.25" customHeight="1" x14ac:dyDescent="0.25">
      <c r="A13" s="10" t="s">
        <v>16</v>
      </c>
      <c r="B13" s="11" t="s">
        <v>17</v>
      </c>
      <c r="C13" s="11" t="s">
        <v>18</v>
      </c>
      <c r="D13" s="10" t="s">
        <v>19</v>
      </c>
      <c r="E13" s="10">
        <v>4</v>
      </c>
      <c r="F13" s="10">
        <v>4</v>
      </c>
      <c r="G13" s="52"/>
      <c r="H13" s="54">
        <f t="shared" ref="H13:H22" si="0">F13*G13</f>
        <v>0</v>
      </c>
      <c r="I13" s="10" t="s">
        <v>20</v>
      </c>
      <c r="J13" s="10">
        <v>6</v>
      </c>
      <c r="K13" s="52"/>
      <c r="L13" s="61">
        <f>J13*K13</f>
        <v>0</v>
      </c>
    </row>
    <row r="14" spans="1:14" ht="33.75" x14ac:dyDescent="0.25">
      <c r="A14" s="10" t="s">
        <v>21</v>
      </c>
      <c r="B14" s="12" t="s">
        <v>22</v>
      </c>
      <c r="C14" s="12" t="s">
        <v>23</v>
      </c>
      <c r="D14" s="4" t="s">
        <v>24</v>
      </c>
      <c r="E14" s="4">
        <v>4</v>
      </c>
      <c r="F14" s="4">
        <v>4</v>
      </c>
      <c r="G14" s="52"/>
      <c r="H14" s="53">
        <f t="shared" si="0"/>
        <v>0</v>
      </c>
      <c r="I14" s="4" t="s">
        <v>25</v>
      </c>
      <c r="J14" s="4" t="s">
        <v>26</v>
      </c>
      <c r="K14" s="94" t="s">
        <v>26</v>
      </c>
      <c r="L14" s="53" t="s">
        <v>26</v>
      </c>
    </row>
    <row r="15" spans="1:14" ht="29.25" customHeight="1" x14ac:dyDescent="0.25">
      <c r="A15" s="10" t="s">
        <v>27</v>
      </c>
      <c r="B15" s="12" t="s">
        <v>28</v>
      </c>
      <c r="C15" s="12" t="s">
        <v>29</v>
      </c>
      <c r="D15" s="4" t="s">
        <v>30</v>
      </c>
      <c r="E15" s="4">
        <v>4</v>
      </c>
      <c r="F15" s="4">
        <v>4</v>
      </c>
      <c r="G15" s="52"/>
      <c r="H15" s="53">
        <f t="shared" si="0"/>
        <v>0</v>
      </c>
      <c r="I15" s="4" t="s">
        <v>25</v>
      </c>
      <c r="J15" s="4" t="s">
        <v>26</v>
      </c>
      <c r="K15" s="94" t="s">
        <v>26</v>
      </c>
      <c r="L15" s="53" t="s">
        <v>26</v>
      </c>
    </row>
    <row r="16" spans="1:14" ht="33.75" x14ac:dyDescent="0.25">
      <c r="A16" s="10" t="s">
        <v>31</v>
      </c>
      <c r="B16" s="12" t="s">
        <v>32</v>
      </c>
      <c r="C16" s="12" t="s">
        <v>33</v>
      </c>
      <c r="D16" s="4" t="s">
        <v>34</v>
      </c>
      <c r="E16" s="4">
        <v>1</v>
      </c>
      <c r="F16" s="4">
        <v>4</v>
      </c>
      <c r="G16" s="52"/>
      <c r="H16" s="53">
        <f t="shared" si="0"/>
        <v>0</v>
      </c>
      <c r="I16" s="4" t="s">
        <v>25</v>
      </c>
      <c r="J16" s="4" t="s">
        <v>26</v>
      </c>
      <c r="K16" s="94" t="s">
        <v>26</v>
      </c>
      <c r="L16" s="53" t="s">
        <v>26</v>
      </c>
    </row>
    <row r="17" spans="1:12" ht="33.75" x14ac:dyDescent="0.25">
      <c r="A17" s="10" t="s">
        <v>35</v>
      </c>
      <c r="B17" s="12" t="s">
        <v>36</v>
      </c>
      <c r="C17" s="12" t="s">
        <v>37</v>
      </c>
      <c r="D17" s="4" t="s">
        <v>25</v>
      </c>
      <c r="E17" s="4" t="s">
        <v>26</v>
      </c>
      <c r="F17" s="4">
        <v>4</v>
      </c>
      <c r="G17" s="52"/>
      <c r="H17" s="53">
        <f t="shared" si="0"/>
        <v>0</v>
      </c>
      <c r="I17" s="4" t="s">
        <v>38</v>
      </c>
      <c r="J17" s="4">
        <v>2</v>
      </c>
      <c r="K17" s="62"/>
      <c r="L17" s="61">
        <f>J17*K17</f>
        <v>0</v>
      </c>
    </row>
    <row r="18" spans="1:12" ht="29.25" customHeight="1" x14ac:dyDescent="0.25">
      <c r="A18" s="10" t="s">
        <v>39</v>
      </c>
      <c r="B18" s="12" t="s">
        <v>40</v>
      </c>
      <c r="C18" s="12" t="s">
        <v>37</v>
      </c>
      <c r="D18" s="4" t="s">
        <v>25</v>
      </c>
      <c r="E18" s="4" t="s">
        <v>26</v>
      </c>
      <c r="F18" s="4">
        <v>4</v>
      </c>
      <c r="G18" s="52"/>
      <c r="H18" s="53">
        <f t="shared" si="0"/>
        <v>0</v>
      </c>
      <c r="I18" s="4" t="s">
        <v>41</v>
      </c>
      <c r="J18" s="4">
        <v>2</v>
      </c>
      <c r="K18" s="62"/>
      <c r="L18" s="61">
        <f>J18*K18</f>
        <v>0</v>
      </c>
    </row>
    <row r="19" spans="1:12" ht="29.25" customHeight="1" x14ac:dyDescent="0.25">
      <c r="A19" s="10" t="s">
        <v>42</v>
      </c>
      <c r="B19" s="12" t="s">
        <v>43</v>
      </c>
      <c r="C19" s="12" t="s">
        <v>44</v>
      </c>
      <c r="D19" s="4" t="s">
        <v>45</v>
      </c>
      <c r="E19" s="4">
        <v>1</v>
      </c>
      <c r="F19" s="4">
        <v>4</v>
      </c>
      <c r="G19" s="52"/>
      <c r="H19" s="53">
        <f t="shared" si="0"/>
        <v>0</v>
      </c>
      <c r="I19" s="4" t="s">
        <v>25</v>
      </c>
      <c r="J19" s="4" t="s">
        <v>26</v>
      </c>
      <c r="K19" s="94" t="s">
        <v>26</v>
      </c>
      <c r="L19" s="53" t="s">
        <v>26</v>
      </c>
    </row>
    <row r="20" spans="1:12" ht="29.25" customHeight="1" x14ac:dyDescent="0.25">
      <c r="A20" s="10" t="s">
        <v>46</v>
      </c>
      <c r="B20" s="12" t="s">
        <v>47</v>
      </c>
      <c r="C20" s="12" t="s">
        <v>48</v>
      </c>
      <c r="D20" s="4" t="s">
        <v>49</v>
      </c>
      <c r="E20" s="4">
        <v>2</v>
      </c>
      <c r="F20" s="4">
        <v>4</v>
      </c>
      <c r="G20" s="52"/>
      <c r="H20" s="53">
        <f t="shared" si="0"/>
        <v>0</v>
      </c>
      <c r="I20" s="4" t="s">
        <v>25</v>
      </c>
      <c r="J20" s="4" t="s">
        <v>26</v>
      </c>
      <c r="K20" s="94" t="s">
        <v>26</v>
      </c>
      <c r="L20" s="53" t="s">
        <v>26</v>
      </c>
    </row>
    <row r="21" spans="1:12" ht="33.75" x14ac:dyDescent="0.25">
      <c r="A21" s="10" t="s">
        <v>50</v>
      </c>
      <c r="B21" s="12" t="s">
        <v>51</v>
      </c>
      <c r="C21" s="12" t="s">
        <v>52</v>
      </c>
      <c r="D21" s="4" t="s">
        <v>53</v>
      </c>
      <c r="E21" s="4">
        <v>4</v>
      </c>
      <c r="F21" s="4">
        <v>4</v>
      </c>
      <c r="G21" s="52"/>
      <c r="H21" s="53">
        <f t="shared" si="0"/>
        <v>0</v>
      </c>
      <c r="I21" s="4" t="s">
        <v>25</v>
      </c>
      <c r="J21" s="4" t="s">
        <v>26</v>
      </c>
      <c r="K21" s="94" t="s">
        <v>26</v>
      </c>
      <c r="L21" s="53" t="s">
        <v>26</v>
      </c>
    </row>
    <row r="22" spans="1:12" ht="22.5" x14ac:dyDescent="0.25">
      <c r="A22" s="119" t="s">
        <v>54</v>
      </c>
      <c r="B22" s="120" t="s">
        <v>55</v>
      </c>
      <c r="C22" s="120" t="s">
        <v>56</v>
      </c>
      <c r="D22" s="4" t="s">
        <v>57</v>
      </c>
      <c r="E22" s="4">
        <v>2</v>
      </c>
      <c r="F22" s="113">
        <v>4</v>
      </c>
      <c r="G22" s="123"/>
      <c r="H22" s="102">
        <f t="shared" si="0"/>
        <v>0</v>
      </c>
      <c r="I22" s="113" t="s">
        <v>25</v>
      </c>
      <c r="J22" s="113" t="s">
        <v>26</v>
      </c>
      <c r="K22" s="115" t="s">
        <v>26</v>
      </c>
      <c r="L22" s="117" t="s">
        <v>26</v>
      </c>
    </row>
    <row r="23" spans="1:12" x14ac:dyDescent="0.25">
      <c r="A23" s="119"/>
      <c r="B23" s="120"/>
      <c r="C23" s="121"/>
      <c r="D23" s="4" t="s">
        <v>58</v>
      </c>
      <c r="E23" s="4">
        <v>4</v>
      </c>
      <c r="F23" s="114"/>
      <c r="G23" s="124"/>
      <c r="H23" s="103"/>
      <c r="I23" s="114"/>
      <c r="J23" s="114"/>
      <c r="K23" s="116"/>
      <c r="L23" s="118"/>
    </row>
    <row r="24" spans="1:12" ht="29.25" customHeight="1" x14ac:dyDescent="0.25">
      <c r="A24" s="4" t="s">
        <v>59</v>
      </c>
      <c r="B24" s="12" t="s">
        <v>60</v>
      </c>
      <c r="C24" s="12" t="s">
        <v>61</v>
      </c>
      <c r="D24" s="4" t="s">
        <v>62</v>
      </c>
      <c r="E24" s="4">
        <v>1</v>
      </c>
      <c r="F24" s="4">
        <v>4</v>
      </c>
      <c r="G24" s="52"/>
      <c r="H24" s="53">
        <f>F24*G24</f>
        <v>0</v>
      </c>
      <c r="I24" s="4" t="s">
        <v>25</v>
      </c>
      <c r="J24" s="4" t="s">
        <v>26</v>
      </c>
      <c r="K24" s="94" t="s">
        <v>26</v>
      </c>
      <c r="L24" s="53" t="s">
        <v>26</v>
      </c>
    </row>
    <row r="25" spans="1:12" ht="29.25" customHeight="1" x14ac:dyDescent="0.25">
      <c r="A25" s="4" t="s">
        <v>63</v>
      </c>
      <c r="B25" s="12" t="s">
        <v>64</v>
      </c>
      <c r="C25" s="12" t="s">
        <v>65</v>
      </c>
      <c r="D25" s="4" t="s">
        <v>66</v>
      </c>
      <c r="E25" s="4">
        <v>1</v>
      </c>
      <c r="F25" s="4">
        <v>4</v>
      </c>
      <c r="G25" s="52"/>
      <c r="H25" s="53">
        <f>F25*G25</f>
        <v>0</v>
      </c>
      <c r="I25" s="4" t="s">
        <v>25</v>
      </c>
      <c r="J25" s="4" t="s">
        <v>26</v>
      </c>
      <c r="K25" s="94" t="s">
        <v>26</v>
      </c>
      <c r="L25" s="53" t="s">
        <v>26</v>
      </c>
    </row>
    <row r="26" spans="1:12" ht="29.25" customHeight="1" x14ac:dyDescent="0.25">
      <c r="A26" s="4" t="s">
        <v>67</v>
      </c>
      <c r="B26" s="12" t="s">
        <v>68</v>
      </c>
      <c r="C26" s="12" t="s">
        <v>69</v>
      </c>
      <c r="D26" s="4" t="s">
        <v>70</v>
      </c>
      <c r="E26" s="4">
        <v>2</v>
      </c>
      <c r="F26" s="4">
        <v>4</v>
      </c>
      <c r="G26" s="52"/>
      <c r="H26" s="53">
        <f>F26*G26</f>
        <v>0</v>
      </c>
      <c r="I26" s="4" t="s">
        <v>25</v>
      </c>
      <c r="J26" s="4" t="s">
        <v>26</v>
      </c>
      <c r="K26" s="94" t="s">
        <v>26</v>
      </c>
      <c r="L26" s="53" t="s">
        <v>26</v>
      </c>
    </row>
    <row r="27" spans="1:12" ht="22.5" x14ac:dyDescent="0.25">
      <c r="A27" s="119" t="s">
        <v>71</v>
      </c>
      <c r="B27" s="120" t="s">
        <v>72</v>
      </c>
      <c r="C27" s="120" t="s">
        <v>73</v>
      </c>
      <c r="D27" s="4" t="s">
        <v>74</v>
      </c>
      <c r="E27" s="4">
        <v>3</v>
      </c>
      <c r="F27" s="119">
        <v>4</v>
      </c>
      <c r="G27" s="122"/>
      <c r="H27" s="139">
        <f>F27*G27</f>
        <v>0</v>
      </c>
      <c r="I27" s="4" t="s">
        <v>75</v>
      </c>
      <c r="J27" s="4">
        <v>16</v>
      </c>
      <c r="K27" s="62"/>
      <c r="L27" s="61">
        <f>J27*K27</f>
        <v>0</v>
      </c>
    </row>
    <row r="28" spans="1:12" ht="22.5" x14ac:dyDescent="0.25">
      <c r="A28" s="119"/>
      <c r="B28" s="121"/>
      <c r="C28" s="121"/>
      <c r="D28" s="4" t="s">
        <v>76</v>
      </c>
      <c r="E28" s="4">
        <v>1</v>
      </c>
      <c r="F28" s="119"/>
      <c r="G28" s="122"/>
      <c r="H28" s="140"/>
      <c r="I28" s="4" t="s">
        <v>77</v>
      </c>
      <c r="J28" s="4">
        <v>4</v>
      </c>
      <c r="K28" s="62"/>
      <c r="L28" s="61">
        <f>J28*K28</f>
        <v>0</v>
      </c>
    </row>
    <row r="29" spans="1:12" ht="22.5" x14ac:dyDescent="0.25">
      <c r="A29" s="119"/>
      <c r="B29" s="121"/>
      <c r="C29" s="121"/>
      <c r="D29" s="4" t="s">
        <v>78</v>
      </c>
      <c r="E29" s="4">
        <v>3</v>
      </c>
      <c r="F29" s="119"/>
      <c r="G29" s="122"/>
      <c r="H29" s="140"/>
      <c r="I29" s="4" t="s">
        <v>79</v>
      </c>
      <c r="J29" s="4">
        <v>16</v>
      </c>
      <c r="K29" s="62"/>
      <c r="L29" s="61">
        <f>J29*K29</f>
        <v>0</v>
      </c>
    </row>
    <row r="30" spans="1:12" ht="22.5" x14ac:dyDescent="0.25">
      <c r="A30" s="119"/>
      <c r="B30" s="121"/>
      <c r="C30" s="121"/>
      <c r="D30" s="4" t="s">
        <v>76</v>
      </c>
      <c r="E30" s="4">
        <v>1</v>
      </c>
      <c r="F30" s="119"/>
      <c r="G30" s="122"/>
      <c r="H30" s="140"/>
      <c r="I30" s="4" t="s">
        <v>80</v>
      </c>
      <c r="J30" s="4">
        <v>4</v>
      </c>
      <c r="K30" s="62"/>
      <c r="L30" s="61">
        <f>J30*K30</f>
        <v>0</v>
      </c>
    </row>
    <row r="31" spans="1:12" ht="22.5" x14ac:dyDescent="0.25">
      <c r="A31" s="119"/>
      <c r="B31" s="121"/>
      <c r="C31" s="121"/>
      <c r="D31" s="4" t="s">
        <v>81</v>
      </c>
      <c r="E31" s="4">
        <v>3</v>
      </c>
      <c r="F31" s="119"/>
      <c r="G31" s="122"/>
      <c r="H31" s="140"/>
      <c r="I31" s="119" t="s">
        <v>25</v>
      </c>
      <c r="J31" s="119" t="s">
        <v>26</v>
      </c>
      <c r="K31" s="138" t="s">
        <v>26</v>
      </c>
      <c r="L31" s="139" t="s">
        <v>26</v>
      </c>
    </row>
    <row r="32" spans="1:12" x14ac:dyDescent="0.25">
      <c r="A32" s="119"/>
      <c r="B32" s="121"/>
      <c r="C32" s="121"/>
      <c r="D32" s="4" t="s">
        <v>76</v>
      </c>
      <c r="E32" s="4">
        <v>1</v>
      </c>
      <c r="F32" s="119"/>
      <c r="G32" s="122"/>
      <c r="H32" s="140"/>
      <c r="I32" s="119"/>
      <c r="J32" s="119"/>
      <c r="K32" s="138"/>
      <c r="L32" s="139"/>
    </row>
    <row r="33" spans="1:12" ht="29.25" customHeight="1" x14ac:dyDescent="0.25">
      <c r="A33" s="13" t="s">
        <v>82</v>
      </c>
      <c r="B33" s="14" t="s">
        <v>83</v>
      </c>
      <c r="C33" s="14" t="s">
        <v>84</v>
      </c>
      <c r="D33" s="4" t="s">
        <v>25</v>
      </c>
      <c r="E33" s="4">
        <v>2</v>
      </c>
      <c r="F33" s="4">
        <v>4</v>
      </c>
      <c r="G33" s="52"/>
      <c r="H33" s="53">
        <f>F33*G33</f>
        <v>0</v>
      </c>
      <c r="I33" s="4" t="s">
        <v>25</v>
      </c>
      <c r="J33" s="4" t="s">
        <v>26</v>
      </c>
      <c r="K33" s="94" t="s">
        <v>26</v>
      </c>
      <c r="L33" s="53" t="s">
        <v>26</v>
      </c>
    </row>
    <row r="34" spans="1:12" ht="22.5" x14ac:dyDescent="0.25">
      <c r="A34" s="125" t="s">
        <v>85</v>
      </c>
      <c r="B34" s="127" t="s">
        <v>86</v>
      </c>
      <c r="C34" s="130" t="s">
        <v>87</v>
      </c>
      <c r="D34" s="4" t="s">
        <v>88</v>
      </c>
      <c r="E34" s="4">
        <v>2</v>
      </c>
      <c r="F34" s="119">
        <v>4</v>
      </c>
      <c r="G34" s="122"/>
      <c r="H34" s="139">
        <f>F34*G34</f>
        <v>0</v>
      </c>
      <c r="I34" s="4" t="s">
        <v>25</v>
      </c>
      <c r="J34" s="4" t="s">
        <v>26</v>
      </c>
      <c r="K34" s="94" t="s">
        <v>26</v>
      </c>
      <c r="L34" s="53" t="s">
        <v>26</v>
      </c>
    </row>
    <row r="35" spans="1:12" ht="61.5" customHeight="1" x14ac:dyDescent="0.25">
      <c r="A35" s="126"/>
      <c r="B35" s="127"/>
      <c r="C35" s="131"/>
      <c r="D35" s="4" t="s">
        <v>89</v>
      </c>
      <c r="E35" s="4">
        <v>2</v>
      </c>
      <c r="F35" s="132"/>
      <c r="G35" s="133"/>
      <c r="H35" s="140"/>
      <c r="I35" s="4" t="s">
        <v>25</v>
      </c>
      <c r="J35" s="4" t="s">
        <v>26</v>
      </c>
      <c r="K35" s="94" t="s">
        <v>26</v>
      </c>
      <c r="L35" s="53" t="s">
        <v>26</v>
      </c>
    </row>
    <row r="36" spans="1:12" ht="110.25" customHeight="1" x14ac:dyDescent="0.25">
      <c r="A36" s="126"/>
      <c r="B36" s="128"/>
      <c r="C36" s="15" t="s">
        <v>90</v>
      </c>
      <c r="D36" s="4" t="s">
        <v>91</v>
      </c>
      <c r="E36" s="4">
        <v>2</v>
      </c>
      <c r="F36" s="4">
        <v>4</v>
      </c>
      <c r="G36" s="52"/>
      <c r="H36" s="53">
        <f>F36*G36</f>
        <v>0</v>
      </c>
      <c r="I36" s="4" t="s">
        <v>25</v>
      </c>
      <c r="J36" s="4" t="s">
        <v>26</v>
      </c>
      <c r="K36" s="94" t="s">
        <v>26</v>
      </c>
      <c r="L36" s="53" t="s">
        <v>26</v>
      </c>
    </row>
    <row r="37" spans="1:12" ht="15.75" customHeight="1" x14ac:dyDescent="0.25">
      <c r="A37" s="126"/>
      <c r="B37" s="128"/>
      <c r="C37" s="134" t="s">
        <v>92</v>
      </c>
      <c r="D37" s="4" t="s">
        <v>93</v>
      </c>
      <c r="E37" s="4">
        <v>2</v>
      </c>
      <c r="F37" s="127">
        <v>4</v>
      </c>
      <c r="G37" s="133"/>
      <c r="H37" s="139">
        <f>F37*G37</f>
        <v>0</v>
      </c>
      <c r="I37" s="4" t="s">
        <v>25</v>
      </c>
      <c r="J37" s="4" t="s">
        <v>26</v>
      </c>
      <c r="K37" s="94" t="s">
        <v>26</v>
      </c>
      <c r="L37" s="53" t="s">
        <v>26</v>
      </c>
    </row>
    <row r="38" spans="1:12" ht="81.75" customHeight="1" x14ac:dyDescent="0.25">
      <c r="A38" s="126"/>
      <c r="B38" s="129"/>
      <c r="C38" s="135"/>
      <c r="D38" s="4" t="s">
        <v>94</v>
      </c>
      <c r="E38" s="4">
        <v>2</v>
      </c>
      <c r="F38" s="127"/>
      <c r="G38" s="133"/>
      <c r="H38" s="140"/>
      <c r="I38" s="4" t="s">
        <v>25</v>
      </c>
      <c r="J38" s="4" t="s">
        <v>26</v>
      </c>
      <c r="K38" s="94" t="s">
        <v>26</v>
      </c>
      <c r="L38" s="53" t="s">
        <v>26</v>
      </c>
    </row>
    <row r="39" spans="1:12" ht="35.25" customHeight="1" thickBot="1" x14ac:dyDescent="0.3">
      <c r="A39" s="89" t="s">
        <v>95</v>
      </c>
      <c r="B39" s="90" t="s">
        <v>96</v>
      </c>
      <c r="C39" s="89" t="s">
        <v>97</v>
      </c>
      <c r="D39" s="87" t="s">
        <v>25</v>
      </c>
      <c r="E39" s="87" t="s">
        <v>26</v>
      </c>
      <c r="F39" s="155">
        <v>4</v>
      </c>
      <c r="G39" s="59"/>
      <c r="H39" s="60">
        <f>F39*G39</f>
        <v>0</v>
      </c>
      <c r="I39" s="87" t="s">
        <v>25</v>
      </c>
      <c r="J39" s="87" t="s">
        <v>26</v>
      </c>
      <c r="K39" s="95" t="s">
        <v>26</v>
      </c>
      <c r="L39" s="88" t="s">
        <v>26</v>
      </c>
    </row>
    <row r="40" spans="1:12" ht="20.25" customHeight="1" thickBot="1" x14ac:dyDescent="0.3">
      <c r="A40" s="55"/>
      <c r="B40" s="56"/>
      <c r="C40" s="57"/>
      <c r="D40" s="58"/>
      <c r="E40" s="141" t="s">
        <v>98</v>
      </c>
      <c r="F40" s="142"/>
      <c r="G40" s="142"/>
      <c r="H40" s="96">
        <f>SUM(H13:H39)</f>
        <v>0</v>
      </c>
      <c r="I40" s="81"/>
      <c r="J40" s="81"/>
      <c r="K40" s="85"/>
      <c r="L40" s="97">
        <f>SUM(L13:L39)</f>
        <v>0</v>
      </c>
    </row>
    <row r="41" spans="1:12" ht="27.75" customHeight="1" thickBot="1" x14ac:dyDescent="0.3">
      <c r="A41" s="17"/>
      <c r="B41" s="18"/>
      <c r="C41" s="19"/>
      <c r="D41" s="20"/>
      <c r="E41" s="143" t="s">
        <v>99</v>
      </c>
      <c r="F41" s="142"/>
      <c r="G41" s="142"/>
      <c r="H41" s="98">
        <f>H40+L40</f>
        <v>0</v>
      </c>
      <c r="I41" s="81"/>
      <c r="J41" s="81"/>
      <c r="K41" s="85"/>
      <c r="L41" s="85"/>
    </row>
    <row r="42" spans="1:12" s="86" customFormat="1" x14ac:dyDescent="0.25">
      <c r="A42" s="78"/>
      <c r="B42" s="79"/>
      <c r="C42" s="80"/>
      <c r="D42" s="81"/>
      <c r="E42" s="82"/>
      <c r="F42" s="83"/>
      <c r="G42" s="83"/>
      <c r="H42" s="84"/>
      <c r="I42" s="81"/>
      <c r="J42" s="81"/>
      <c r="K42" s="85"/>
      <c r="L42" s="85"/>
    </row>
    <row r="43" spans="1:12" x14ac:dyDescent="0.25">
      <c r="A43" s="22" t="s">
        <v>100</v>
      </c>
      <c r="B43" s="67"/>
      <c r="C43" s="67"/>
      <c r="D43" s="67"/>
      <c r="E43" s="68"/>
      <c r="F43" s="68"/>
      <c r="G43" s="68"/>
      <c r="H43" s="68"/>
      <c r="I43" s="23"/>
      <c r="J43" s="20"/>
      <c r="K43" s="21"/>
      <c r="L43" s="21"/>
    </row>
    <row r="44" spans="1:12" ht="48" customHeight="1" x14ac:dyDescent="0.25">
      <c r="A44" s="24" t="s">
        <v>101</v>
      </c>
      <c r="B44" s="24" t="s">
        <v>102</v>
      </c>
      <c r="C44" s="25" t="s">
        <v>103</v>
      </c>
      <c r="D44" s="24" t="s">
        <v>104</v>
      </c>
      <c r="E44" s="69"/>
      <c r="F44" s="26"/>
      <c r="G44" s="26"/>
      <c r="H44" s="26"/>
      <c r="I44" s="26"/>
      <c r="J44" s="20"/>
      <c r="K44" s="21"/>
      <c r="L44" s="21"/>
    </row>
    <row r="45" spans="1:12" s="75" customFormat="1" ht="11.25" customHeight="1" thickBot="1" x14ac:dyDescent="0.25">
      <c r="A45" s="70">
        <v>1</v>
      </c>
      <c r="B45" s="24">
        <v>2</v>
      </c>
      <c r="C45" s="25">
        <v>3</v>
      </c>
      <c r="D45" s="71" t="s">
        <v>105</v>
      </c>
      <c r="E45" s="72"/>
      <c r="F45" s="72"/>
      <c r="G45" s="26"/>
      <c r="H45" s="26"/>
      <c r="I45" s="26"/>
      <c r="J45" s="73"/>
      <c r="K45" s="74"/>
      <c r="L45" s="74"/>
    </row>
    <row r="46" spans="1:12" ht="22.5" customHeight="1" thickBot="1" x14ac:dyDescent="0.3">
      <c r="A46" s="27">
        <v>1</v>
      </c>
      <c r="B46" s="28">
        <v>70</v>
      </c>
      <c r="C46" s="63"/>
      <c r="D46" s="99">
        <f>B46*C46</f>
        <v>0</v>
      </c>
      <c r="E46" s="29"/>
      <c r="F46" s="29"/>
      <c r="G46" s="26"/>
      <c r="H46" s="26"/>
      <c r="I46" s="26"/>
      <c r="J46" s="20"/>
      <c r="K46" s="21"/>
      <c r="L46" s="21"/>
    </row>
    <row r="47" spans="1:12" ht="22.5" customHeight="1" x14ac:dyDescent="0.25">
      <c r="A47" s="157"/>
      <c r="B47" s="158"/>
      <c r="C47" s="29"/>
      <c r="D47" s="29"/>
      <c r="E47" s="29"/>
      <c r="F47" s="29"/>
      <c r="G47" s="26"/>
      <c r="H47" s="26"/>
      <c r="I47" s="26"/>
      <c r="J47" s="20"/>
      <c r="K47" s="21"/>
      <c r="L47" s="21"/>
    </row>
    <row r="48" spans="1:12" x14ac:dyDescent="0.25">
      <c r="A48" s="17"/>
      <c r="B48" s="39"/>
      <c r="C48" s="20"/>
      <c r="D48" s="20"/>
      <c r="E48" s="20"/>
      <c r="F48" s="20"/>
      <c r="G48" s="40"/>
      <c r="H48" s="40"/>
      <c r="I48" s="20"/>
      <c r="J48" s="20"/>
      <c r="K48" s="21"/>
      <c r="L48" s="21"/>
    </row>
    <row r="49" spans="1:12" x14ac:dyDescent="0.25">
      <c r="A49" s="1" t="s">
        <v>121</v>
      </c>
      <c r="B49" s="76"/>
      <c r="C49" s="77"/>
      <c r="D49" s="20"/>
      <c r="E49" s="20"/>
      <c r="F49" s="20"/>
      <c r="G49" s="40"/>
      <c r="H49" s="40"/>
      <c r="I49" s="20"/>
      <c r="J49" s="20"/>
      <c r="K49" s="21"/>
      <c r="L49" s="21"/>
    </row>
    <row r="50" spans="1:12" ht="22.5" x14ac:dyDescent="0.25">
      <c r="A50" s="16" t="s">
        <v>1</v>
      </c>
      <c r="B50" s="144" t="s">
        <v>112</v>
      </c>
      <c r="C50" s="144"/>
      <c r="D50" s="28" t="s">
        <v>113</v>
      </c>
      <c r="E50" s="41" t="s">
        <v>114</v>
      </c>
      <c r="F50" s="145" t="s">
        <v>115</v>
      </c>
      <c r="G50" s="145"/>
      <c r="H50" s="40"/>
      <c r="I50" s="20"/>
      <c r="J50" s="20"/>
      <c r="K50" s="42"/>
      <c r="L50" s="42"/>
    </row>
    <row r="51" spans="1:12" x14ac:dyDescent="0.25">
      <c r="A51" s="43">
        <v>1</v>
      </c>
      <c r="B51" s="136">
        <v>2</v>
      </c>
      <c r="C51" s="136"/>
      <c r="D51" s="44">
        <v>3</v>
      </c>
      <c r="E51" s="45">
        <v>4</v>
      </c>
      <c r="F51" s="137" t="s">
        <v>116</v>
      </c>
      <c r="G51" s="137"/>
      <c r="H51" s="40"/>
      <c r="I51" s="20"/>
      <c r="J51" s="20"/>
      <c r="K51" s="42"/>
      <c r="L51" s="42"/>
    </row>
    <row r="52" spans="1:12" ht="55.5" customHeight="1" x14ac:dyDescent="0.25">
      <c r="A52" s="16" t="s">
        <v>16</v>
      </c>
      <c r="B52" s="148" t="s">
        <v>119</v>
      </c>
      <c r="C52" s="148"/>
      <c r="D52" s="64">
        <f>H41</f>
        <v>0</v>
      </c>
      <c r="E52" s="46">
        <v>0.23</v>
      </c>
      <c r="F52" s="149">
        <f>ROUND(D52+D52*E52,2)</f>
        <v>0</v>
      </c>
      <c r="G52" s="150"/>
      <c r="H52" s="40"/>
      <c r="I52" s="20"/>
      <c r="J52" s="20"/>
      <c r="K52" s="42"/>
      <c r="L52" s="42"/>
    </row>
    <row r="53" spans="1:12" ht="43.5" customHeight="1" x14ac:dyDescent="0.25">
      <c r="A53" s="16" t="s">
        <v>21</v>
      </c>
      <c r="B53" s="151" t="s">
        <v>117</v>
      </c>
      <c r="C53" s="151"/>
      <c r="D53" s="64">
        <f>D46</f>
        <v>0</v>
      </c>
      <c r="E53" s="46">
        <v>0.23</v>
      </c>
      <c r="F53" s="149">
        <f>ROUND(D53+D53*E53,2)</f>
        <v>0</v>
      </c>
      <c r="G53" s="150"/>
      <c r="H53" s="40"/>
      <c r="I53" s="20"/>
      <c r="J53" s="20"/>
      <c r="K53" s="42"/>
      <c r="L53" s="42"/>
    </row>
    <row r="54" spans="1:12" ht="49.5" customHeight="1" thickBot="1" x14ac:dyDescent="0.3">
      <c r="A54" s="66" t="s">
        <v>27</v>
      </c>
      <c r="B54" s="152" t="s">
        <v>118</v>
      </c>
      <c r="C54" s="152"/>
      <c r="D54" s="65">
        <v>90000</v>
      </c>
      <c r="E54" s="156">
        <v>0.23</v>
      </c>
      <c r="F54" s="153">
        <f>ROUND(D54+D54*E54,2)</f>
        <v>110700</v>
      </c>
      <c r="G54" s="154"/>
      <c r="H54" s="40"/>
      <c r="I54" s="20"/>
      <c r="J54" s="20"/>
      <c r="K54" s="42"/>
      <c r="L54" s="42"/>
    </row>
    <row r="55" spans="1:12" ht="26.25" customHeight="1" thickBot="1" x14ac:dyDescent="0.3">
      <c r="A55" s="146" t="s">
        <v>122</v>
      </c>
      <c r="B55" s="146"/>
      <c r="C55" s="146"/>
      <c r="D55" s="100">
        <f>SUM(D52:D54)</f>
        <v>90000</v>
      </c>
      <c r="E55" s="101"/>
      <c r="F55" s="147">
        <f>SUM(F52:G54)</f>
        <v>110700</v>
      </c>
      <c r="G55" s="147"/>
      <c r="H55" s="40"/>
      <c r="I55" s="47"/>
      <c r="J55" s="47"/>
      <c r="K55" s="48"/>
      <c r="L55" s="48"/>
    </row>
    <row r="56" spans="1:12" x14ac:dyDescent="0.25">
      <c r="A56" s="49"/>
      <c r="B56" s="50"/>
      <c r="C56" s="50"/>
      <c r="D56" s="49"/>
      <c r="E56" s="51"/>
      <c r="F56" s="51"/>
      <c r="G56" s="51"/>
      <c r="H56" s="40"/>
      <c r="I56" s="49"/>
    </row>
    <row r="58" spans="1:12" ht="15.75" x14ac:dyDescent="0.25">
      <c r="C58" s="47"/>
    </row>
  </sheetData>
  <mergeCells count="56">
    <mergeCell ref="B6:L6"/>
    <mergeCell ref="A55:C55"/>
    <mergeCell ref="F55:G55"/>
    <mergeCell ref="B52:C52"/>
    <mergeCell ref="F52:G52"/>
    <mergeCell ref="B53:C53"/>
    <mergeCell ref="F53:G53"/>
    <mergeCell ref="B54:C54"/>
    <mergeCell ref="F54:G54"/>
    <mergeCell ref="B51:C51"/>
    <mergeCell ref="F51:G51"/>
    <mergeCell ref="J31:J32"/>
    <mergeCell ref="K31:K32"/>
    <mergeCell ref="L31:L32"/>
    <mergeCell ref="H34:H35"/>
    <mergeCell ref="E40:G40"/>
    <mergeCell ref="E41:G41"/>
    <mergeCell ref="F37:F38"/>
    <mergeCell ref="G37:G38"/>
    <mergeCell ref="H37:H38"/>
    <mergeCell ref="B50:C50"/>
    <mergeCell ref="F50:G50"/>
    <mergeCell ref="H27:H32"/>
    <mergeCell ref="I31:I32"/>
    <mergeCell ref="A34:A38"/>
    <mergeCell ref="B34:B38"/>
    <mergeCell ref="C34:C35"/>
    <mergeCell ref="F34:F35"/>
    <mergeCell ref="G34:G35"/>
    <mergeCell ref="C37:C38"/>
    <mergeCell ref="G22:G23"/>
    <mergeCell ref="A22:A23"/>
    <mergeCell ref="B22:B23"/>
    <mergeCell ref="C22:C23"/>
    <mergeCell ref="F22:F23"/>
    <mergeCell ref="A27:A32"/>
    <mergeCell ref="B27:B32"/>
    <mergeCell ref="C27:C32"/>
    <mergeCell ref="F27:F32"/>
    <mergeCell ref="G27:G32"/>
    <mergeCell ref="H22:H23"/>
    <mergeCell ref="B4:L4"/>
    <mergeCell ref="B5:L5"/>
    <mergeCell ref="A8:L8"/>
    <mergeCell ref="A10:A11"/>
    <mergeCell ref="B10:B11"/>
    <mergeCell ref="C10:C11"/>
    <mergeCell ref="D10:E10"/>
    <mergeCell ref="F10:F11"/>
    <mergeCell ref="G10:G11"/>
    <mergeCell ref="H10:H11"/>
    <mergeCell ref="I10:L10"/>
    <mergeCell ref="I22:I23"/>
    <mergeCell ref="J22:J23"/>
    <mergeCell ref="K22:K23"/>
    <mergeCell ref="L22:L23"/>
  </mergeCells>
  <pageMargins left="0.19685039370078741" right="0.19685039370078741" top="0.47244094488188981" bottom="0.47244094488188981" header="0.19685039370078741" footer="0.19685039370078741"/>
  <pageSetup paperSize="9" scale="80" orientation="landscape" r:id="rId1"/>
  <headerFooter>
    <oddHeader>&amp;L&amp;"-,Pogrubiony"49/TP/ZP/U/2024&amp;C&amp;"-,Pogrubiony"FORMULARZ CENOWY&amp;R&amp;"-,Pogrubiony"Załącznik nr 2</oddHeader>
    <oddFooter>&amp;C&amp;9Strona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FC-Załącznik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CSW14</dc:creator>
  <cp:lastModifiedBy>mserwach</cp:lastModifiedBy>
  <cp:lastPrinted>2024-03-04T08:53:56Z</cp:lastPrinted>
  <dcterms:created xsi:type="dcterms:W3CDTF">2021-11-24T10:45:10Z</dcterms:created>
  <dcterms:modified xsi:type="dcterms:W3CDTF">2024-03-04T08:54:56Z</dcterms:modified>
</cp:coreProperties>
</file>