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ouphc\pol\Gorazdze\DEPARTMENTS\GC\GC_Zakupy_Uslug\Usługi 2024\Usługi 2024_KM\Karbonatyzacja_roboty ziemne\"/>
    </mc:Choice>
  </mc:AlternateContent>
  <xr:revisionPtr revIDLastSave="0" documentId="13_ncr:1_{0E1C845F-E858-4E29-9A12-5F086CB1D98C}" xr6:coauthVersionLast="47" xr6:coauthVersionMax="47" xr10:uidLastSave="{00000000-0000-0000-0000-000000000000}"/>
  <bookViews>
    <workbookView xWindow="2580" yWindow="1665" windowWidth="21600" windowHeight="11265" activeTab="1" xr2:uid="{5545BA74-C182-4114-B86B-2D00D0CEEEFB}"/>
  </bookViews>
  <sheets>
    <sheet name="Lista cen jednostkowych" sheetId="1" r:id="rId1"/>
    <sheet name="Uwag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D59" i="1"/>
  <c r="G59" i="1" s="1"/>
  <c r="D61" i="1"/>
  <c r="G61" i="1" s="1"/>
  <c r="G9" i="1"/>
  <c r="G10" i="1"/>
  <c r="G11" i="1"/>
  <c r="G12" i="1"/>
  <c r="G8" i="1"/>
  <c r="G57" i="1"/>
  <c r="G56" i="1"/>
  <c r="D52" i="1"/>
  <c r="G52" i="1" s="1"/>
  <c r="G54" i="1"/>
  <c r="G53" i="1"/>
  <c r="D48" i="1"/>
  <c r="G48" i="1" s="1"/>
  <c r="G50" i="1"/>
  <c r="G49" i="1"/>
  <c r="D44" i="1"/>
  <c r="G44" i="1" s="1"/>
  <c r="G46" i="1"/>
  <c r="G45" i="1"/>
  <c r="D39" i="1"/>
  <c r="G39" i="1" s="1"/>
  <c r="D41" i="1"/>
  <c r="G41" i="1" s="1"/>
  <c r="D42" i="1"/>
  <c r="G42" i="1" s="1"/>
  <c r="D35" i="1"/>
  <c r="G35" i="1" s="1"/>
  <c r="G40" i="1"/>
  <c r="D37" i="1"/>
  <c r="G37" i="1" s="1"/>
  <c r="G36" i="1"/>
  <c r="D33" i="1"/>
  <c r="G33" i="1" s="1"/>
  <c r="D31" i="1"/>
  <c r="G31" i="1" s="1"/>
  <c r="D29" i="1"/>
  <c r="G29" i="1" s="1"/>
  <c r="D27" i="1"/>
  <c r="G27" i="1" s="1"/>
  <c r="G32" i="1"/>
  <c r="G28" i="1"/>
  <c r="D25" i="1"/>
  <c r="G25" i="1" s="1"/>
  <c r="D23" i="1"/>
  <c r="G23" i="1" s="1"/>
  <c r="G24" i="1"/>
  <c r="D21" i="1"/>
  <c r="G21" i="1" s="1"/>
  <c r="D19" i="1"/>
  <c r="G19" i="1" s="1"/>
  <c r="G65" i="1"/>
  <c r="G64" i="1" s="1"/>
  <c r="G62" i="1"/>
  <c r="G60" i="1"/>
  <c r="G20" i="1"/>
  <c r="G58" i="1" l="1"/>
  <c r="F55" i="1"/>
  <c r="G55" i="1" s="1"/>
  <c r="D13" i="1"/>
  <c r="G13" i="1" s="1"/>
  <c r="D14" i="1"/>
  <c r="G14" i="1" s="1"/>
  <c r="D15" i="1"/>
  <c r="G15" i="1" s="1"/>
  <c r="D16" i="1"/>
  <c r="G16" i="1" s="1"/>
  <c r="F38" i="1"/>
  <c r="G38" i="1" s="1"/>
  <c r="F34" i="1"/>
  <c r="G34" i="1" s="1"/>
  <c r="F30" i="1"/>
  <c r="G30" i="1" s="1"/>
  <c r="F26" i="1"/>
  <c r="G26" i="1" s="1"/>
  <c r="F18" i="1"/>
  <c r="F22" i="1"/>
  <c r="G22" i="1" s="1"/>
  <c r="F51" i="1" l="1"/>
  <c r="G51" i="1" s="1"/>
  <c r="F47" i="1" s="1"/>
  <c r="G47" i="1" s="1"/>
  <c r="F43" i="1" s="1"/>
  <c r="G43" i="1" s="1"/>
  <c r="G7" i="1"/>
  <c r="G18" i="1"/>
  <c r="G17" i="1" l="1"/>
  <c r="G66" i="1" s="1"/>
</calcChain>
</file>

<file path=xl/sharedStrings.xml><?xml version="1.0" encoding="utf-8"?>
<sst xmlns="http://schemas.openxmlformats.org/spreadsheetml/2006/main" count="192" uniqueCount="91">
  <si>
    <t>l.p.</t>
  </si>
  <si>
    <t>Zakres rzeczowy</t>
  </si>
  <si>
    <t>Przemiar</t>
  </si>
  <si>
    <t>jednostka</t>
  </si>
  <si>
    <t>c.j.</t>
  </si>
  <si>
    <t>wartość</t>
  </si>
  <si>
    <t>[zł netto]</t>
  </si>
  <si>
    <t>0. Roboty ziemne</t>
  </si>
  <si>
    <t>1. Konstrukcje żelbetowe i murowe</t>
  </si>
  <si>
    <t>1.</t>
  </si>
  <si>
    <t>m3</t>
  </si>
  <si>
    <t>2.</t>
  </si>
  <si>
    <t>kg</t>
  </si>
  <si>
    <t>3.</t>
  </si>
  <si>
    <t>4.</t>
  </si>
  <si>
    <t>5.</t>
  </si>
  <si>
    <t>6.</t>
  </si>
  <si>
    <t>kpl</t>
  </si>
  <si>
    <t>2. Konstrukcje stalowe</t>
  </si>
  <si>
    <t>Balustrady i drabiny</t>
  </si>
  <si>
    <t>7.</t>
  </si>
  <si>
    <t>8.</t>
  </si>
  <si>
    <t>9.</t>
  </si>
  <si>
    <t>10.</t>
  </si>
  <si>
    <t>m2</t>
  </si>
  <si>
    <t>szt</t>
  </si>
  <si>
    <t>RAZEM:</t>
  </si>
  <si>
    <t>Lista cen ofertowych</t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</si>
  <si>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5,5m x 7,5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</si>
  <si>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0,50m x 5,20m x 7,13m = 18,54m3
+ SF-1.1 (4szt) x 0,60m x 0,80m x 1,00m = 1,92m3
+ SF-1.2 (1szt) x 0,70 x 0,30 x 0,75m = 0,16m3
+ B- 1.1 (1szt) ((1,40*1,23)+(0,35*0,30)) x 0,5m = 0,92m3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</si>
  <si>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9,75m x 6,8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</si>
  <si>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0,50m x 9,43m x 6,50m = 30,65m3
+ SF-2.1 (4szt) x 0,60m x 0,80m x 1,00m = 1,92m3
+ SF-2.2 (2szt) x 0,60m x 0,60m x 1,00m = 0,72m3
+ SF-2.3 (1szt) x 0,70 x 0,37 x 0,50m = 0,13m3
+ B- 2.1 (1szt) (((1,02*3,70)+(2,23*4,30)) x 1,45m) - (0,2*3,25x1,7) = 18,27m3
+ B- 2.2 (1szt) ((1,84*4,30) x 1,45m) - (0,2*1,84x1,7)  = 10,85m3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</si>
  <si>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1,5m x 2,1 (założono poszerzenie obrysu o 15cm z każdej strony względem wymiarów płyty fundamentowej)</t>
    </r>
  </si>
  <si>
    <r>
      <t xml:space="preserve">Konstrukcja główna - żelbetowa - </t>
    </r>
    <r>
      <rPr>
        <b/>
        <sz val="9"/>
        <rFont val="Calibri"/>
        <family val="2"/>
        <charset val="238"/>
        <scheme val="minor"/>
      </rPr>
      <t>zbrojenie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</si>
  <si>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0,40m x 1,20m x1,80m = 0,86m3
+ SF-3 (2szt) x 0,30m x 0,30m x 0,75m = 0,135m3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</si>
  <si>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1,10m x 1,50m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</si>
  <si>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 xml:space="preserve">+ płyta 0,40m x 0,80m x1,20m = 0,38m3
+ SF-4 (2szt) x 0,30m x 0,30m x 0,75m = 0,135m3
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</si>
  <si>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2,45m x 4,15m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</si>
  <si>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0,50m x 2,12m x 3,85m = 4,08m3
+ SF-5.1 (3szt) x 0,45m x 0,45m x 0,50m = 0,31m3
+ SF-5.2 (1szt) x ((0,45*0,45*0,5)+(0,25*0,50*0,75) = 0,20m3
+ SF-5.3 (1szt) x 0,3m x 0,8m x 0,50m = 0,12m3</t>
    </r>
  </si>
  <si>
    <r>
      <t xml:space="preserve">BL-1 - belka podwalinowa
</t>
    </r>
    <r>
      <rPr>
        <sz val="8"/>
        <color theme="0" tint="-0.499984740745262"/>
        <rFont val="Calibri"/>
        <family val="2"/>
        <charset val="238"/>
        <scheme val="minor"/>
      </rPr>
      <t>0,3m x 0,4m 1,3m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</si>
  <si>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0,30m x 6,3m x 2,83m = 5,35m3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</si>
  <si>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6,60m x 3,15m
0,60m x 1,60m
(założono poszerzenie obrysu o 15cm z każdej strony względem wymiarów płyty fundamentowej)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</si>
  <si>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3,30m x1,80m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</si>
  <si>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0,30m x 3,0m x 1,5m = 1,35m3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</si>
  <si>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2,35m x1,50m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</si>
  <si>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0,30m x 2,03m x 1,2m = 0,73m3</t>
    </r>
  </si>
  <si>
    <r>
      <t xml:space="preserve">Warstwa betonu podkładowego gr. 10cm
</t>
    </r>
    <r>
      <rPr>
        <sz val="8"/>
        <color theme="0" tint="-0.499984740745262"/>
        <rFont val="Calibri"/>
        <family val="2"/>
        <charset val="238"/>
        <scheme val="minor"/>
      </rPr>
      <t>1,3m x1,50m (założono poszerzenie obrysu o 15cm z każdej strony względem wymiarów płyty fundamentowej)</t>
    </r>
  </si>
  <si>
    <r>
      <t xml:space="preserve">Konstrukcja główna - żelbetowa
</t>
    </r>
    <r>
      <rPr>
        <sz val="8"/>
        <color theme="0" tint="-0.499984740745262"/>
        <rFont val="Calibri"/>
        <family val="2"/>
        <charset val="238"/>
        <scheme val="minor"/>
      </rPr>
      <t>+ płyta 0,30m x 1,0m x 1,2m = 0,36m3</t>
    </r>
  </si>
  <si>
    <t>10. Elementy wpuszczane do betonu</t>
  </si>
  <si>
    <t>Marka M1 - Kotwy M24 (76szt)</t>
  </si>
  <si>
    <t>Marka M2 - Kotwy M20 (16szt)</t>
  </si>
  <si>
    <r>
      <t xml:space="preserve">Wykop PF-1
</t>
    </r>
    <r>
      <rPr>
        <sz val="8"/>
        <color theme="0" tint="-0.499984740745262"/>
        <rFont val="Calibri"/>
        <family val="2"/>
        <charset val="238"/>
      </rPr>
      <t>głębokość wykopu (bez wymiany gruntu) =-1,1m
szacowana objętośc wykopu (bez wymiany gruntu) = 52,2m3
należy uwzglęnić wymianę gruntu do góry płyty fundamentowej komina (ok 50cm)</t>
    </r>
  </si>
  <si>
    <r>
      <t xml:space="preserve">Wykop PF-2
</t>
    </r>
    <r>
      <rPr>
        <sz val="8"/>
        <color theme="0" tint="-0.499984740745262"/>
        <rFont val="Calibri"/>
        <family val="2"/>
        <charset val="238"/>
      </rPr>
      <t>głębokość wykopu (bez wymiany gruntu) =-1,1m
szacowana objętośc wykopu (bez wymiany gruntu) = 83,9m3
należy uwzglęnić wymianę gruntu do góry płyty fundamentowej komina (ok 50cm)</t>
    </r>
  </si>
  <si>
    <r>
      <t xml:space="preserve">Wykop PF-3
</t>
    </r>
    <r>
      <rPr>
        <sz val="8"/>
        <color theme="0" tint="-0.499984740745262"/>
        <rFont val="Calibri"/>
        <family val="2"/>
        <charset val="238"/>
      </rPr>
      <t>głębokość wykopu (bez wymiany gruntu) =-1,1m
szacowana objętośc wykopu (bez wymiany gruntu) = 4,0m3
należy uwzglęnić wymianę gruntu do góry płyty fundamentowej komina (ok 50cm)</t>
    </r>
  </si>
  <si>
    <r>
      <t xml:space="preserve">Wykop PF-4
</t>
    </r>
    <r>
      <rPr>
        <sz val="8"/>
        <color theme="0" tint="-0.499984740745262"/>
        <rFont val="Calibri"/>
        <family val="2"/>
        <charset val="238"/>
      </rPr>
      <t>głębokość wykopu (bez wymiany gruntu) =-1,1m
szacowana objętośc wykopu (bez wymiany gruntu) = 2,1m3
należy uwzglęnić wymianę gruntu do góry płyty fundamentowej komina (ok 50cm)</t>
    </r>
  </si>
  <si>
    <r>
      <t xml:space="preserve">Wykop PF-5
</t>
    </r>
    <r>
      <rPr>
        <sz val="8"/>
        <color theme="0" tint="-0.499984740745262"/>
        <rFont val="Calibri"/>
        <family val="2"/>
        <charset val="238"/>
      </rPr>
      <t>głębokość wykopu (bez wymiany gruntu) =-1,1m
szacowana objętośc wykopu (bez wymiany gruntu) = 12,9m3
należy uwzglęnić wymianę gruntu do góry płyty fundamentowej komina (ok 50cm)</t>
    </r>
  </si>
  <si>
    <r>
      <t xml:space="preserve">Wykop PF-6
</t>
    </r>
    <r>
      <rPr>
        <sz val="8"/>
        <color theme="0" tint="-0.499984740745262"/>
        <rFont val="Calibri"/>
        <family val="2"/>
        <charset val="238"/>
      </rPr>
      <t>głębokość wykopu (bez wymiany gruntu) =-0,4m
szacowana objętośc wykopu (bez wymiany gruntu) = 27,5m3
należy uwzglęnić wymianę gruntu (ok 50cm)</t>
    </r>
  </si>
  <si>
    <r>
      <t xml:space="preserve">Wykop PF-7
</t>
    </r>
    <r>
      <rPr>
        <sz val="8"/>
        <color theme="0" tint="-0.499984740745262"/>
        <rFont val="Calibri"/>
        <family val="2"/>
        <charset val="238"/>
      </rPr>
      <t>głębokość wykopu (bez wymiany gruntu) =-0,4m
szacowana objętośc wykopu (bez wymiany gruntu) = 7,5m3
należy uwzglęnić wymianę gruntu (ok 50cm)</t>
    </r>
  </si>
  <si>
    <r>
      <t xml:space="preserve">Wykop PF-8
</t>
    </r>
    <r>
      <rPr>
        <sz val="8"/>
        <color theme="0" tint="-0.499984740745262"/>
        <rFont val="Calibri"/>
        <family val="2"/>
        <charset val="238"/>
      </rPr>
      <t>głębokość wykopu (bez wymiany gruntu) =-0,4m
szacowana objętośc wykopu (bez wymiany gruntu) = 4,5m3
należy uwzglęnić wymianę gruntu (ok 50cm)</t>
    </r>
  </si>
  <si>
    <r>
      <t xml:space="preserve">Wykop PF-9
</t>
    </r>
    <r>
      <rPr>
        <sz val="8"/>
        <color theme="0" tint="-0.499984740745262"/>
        <rFont val="Calibri"/>
        <family val="2"/>
        <charset val="238"/>
      </rPr>
      <t>głębokość wykopu (bez wymiany gruntu) =-0,4m
szacowana objętośc wykopu (bez wymiany gruntu) = 2,5m3
należy uwzglęnić wymianę gruntu (ok 50cm)</t>
    </r>
  </si>
  <si>
    <t>Odtworzenie utwardzeń i terenów zielonych do pierwotnego stanu</t>
  </si>
  <si>
    <t>Śruby 8.8 - 10.9, blachu podkładowe i dystansowe (montażowe)</t>
  </si>
  <si>
    <t>Kraty pomostowe - antypoślizowe (serratowane)</t>
  </si>
  <si>
    <t>Konstrukcje stalowe (B2-B16) i (A1-A8)</t>
  </si>
  <si>
    <t>Podlewki słupów stalowych</t>
  </si>
  <si>
    <t>3. Drogi i place</t>
  </si>
  <si>
    <r>
      <t xml:space="preserve">Budowa instalacji karbonatyzacji w Cementowni Górażdże
</t>
    </r>
    <r>
      <rPr>
        <b/>
        <i/>
        <sz val="14"/>
        <color rgb="FF00B050"/>
        <rFont val="Arial"/>
        <family val="2"/>
        <charset val="238"/>
      </rPr>
      <t>ZAKRES BUDOWLANY</t>
    </r>
    <r>
      <rPr>
        <b/>
        <sz val="14"/>
        <color rgb="FF00B050"/>
        <rFont val="Arial"/>
        <family val="2"/>
        <charset val="238"/>
      </rPr>
      <t xml:space="preserve">
</t>
    </r>
  </si>
  <si>
    <t>Branża konstrukcyjno - budowlana</t>
  </si>
  <si>
    <t>Uwagi do zakresu</t>
  </si>
  <si>
    <t>Koszt mediów niezbędnych do prowadzenia robót (prąd, woda) pozostają po stronie Wykonawcy, i ich udostępnienie ze strony Zamawiajacego wymaga podpisania niezależnej umowy na ich dostawę.</t>
  </si>
  <si>
    <t>13.</t>
  </si>
  <si>
    <t>Wszystkie przedstawione pozycje dotyczą kompleksowej realizacji, zarówno dostawy i montażu.</t>
  </si>
  <si>
    <t>14.</t>
  </si>
  <si>
    <t>W przypadku elementów wykonanych stalowych lub blaszanych proszę o przyjęcie klasy odporności środowiskowej C3 - H (ocynk lub malowanie - ze wskazaniem na tańszy wariant).</t>
  </si>
  <si>
    <t>W przypadku robót ziemnych należy uwzględnić szczególną specyfikę robót na terenie funkcjonującego zakładu z silnie uzbrojonym terenem, gdzie występuje wysokie ryzyko kolizji z istniejącą infrastrukturą i prowadzenia robót np. ręcznie.</t>
  </si>
  <si>
    <r>
      <t xml:space="preserve">W cenach jednostkowych należy ująć:
</t>
    </r>
    <r>
      <rPr>
        <i/>
        <sz val="11"/>
        <color theme="1"/>
        <rFont val="Arial"/>
        <family val="2"/>
        <charset val="238"/>
      </rPr>
      <t xml:space="preserve">- organizację placu budowy;
- wedle konieczności opracowanie projektu tymczasowej, zamiennej organizacji ruchu;
- bezpośredni nadzór nad prowadzonymi robotami Kierownika Robót uprawnionego do formalnego </t>
    </r>
    <r>
      <rPr>
        <i/>
        <u/>
        <sz val="11"/>
        <color theme="1"/>
        <rFont val="Arial"/>
        <family val="2"/>
        <charset val="238"/>
      </rPr>
      <t>Pełnienia samodzielnych funkcji technicznych w budownictwie.</t>
    </r>
    <r>
      <rPr>
        <i/>
        <sz val="11"/>
        <color theme="1"/>
        <rFont val="Arial"/>
        <family val="2"/>
        <charset val="238"/>
      </rPr>
      <t xml:space="preserve">
- wszystkie prace dla wszystkich branż wynikające z załączonej dokumentacji projektowej;
- wszystkie niezbędne pomiary geodezyjne;
- niezbędną obsługę geologiczną (odbiory poszczególnych warstw podbudowy przez uprawnionego geologa)
-wszystkie prace i materiały pomocnicze, a także wykorzystanie niezbędnego sprzętu w tym: rusztowań, szalunków, dźwigów, podnośników, sprzętu ciężkiego;
- wszystkie niezbędne transporty (materiałów, materiałów pomocniczych, sprzętu, rusztowań, odwozu odpadów);
koszt uzyskania badań dla uzyskania atestów wymaganych przy formalnych odbiorach inwestycji;
- odtworzenie pierwotnego stanu terenów okalających teren prowadzonych robót;
- zagospodarowanie wszystkich odpadów, m.in. gruzu, urobku i odpadów budowlanych, za wyjątkiem złomu stalowego, który pozostaje własnością Zamawiającego.
- koszty wykonania prac w sposób bezpieczny, m.in. - opracowanie niezbędnej dokumentacji BHP - plan BIOZ, IBWR, zapewnienie wszystkim pracownikom budowy ŚOI oraz odzieży roboczej o podwyższonej postrzegalności, wygrodzenie placu budowy, zabezpieczenie wykopów - zgodnie z załącznikami BHP.
- wykonanie dokumentacji powykonawczej oraz udział w formalnych procedurach odbiorowych.</t>
    </r>
  </si>
  <si>
    <r>
      <t>Do wykonania robót budowlanych należy stosować wyłącznie beton produkcji Górażdże Beton Sp. z o.o., oraz inne produkty pochodzące z grupy Górażdże.</t>
    </r>
    <r>
      <rPr>
        <i/>
        <sz val="11"/>
        <color theme="1"/>
        <rFont val="Arial"/>
        <family val="2"/>
        <charset val="238"/>
      </rPr>
      <t xml:space="preserve">
</t>
    </r>
  </si>
  <si>
    <r>
      <t xml:space="preserve">Ofertę należy opracować na podstawie załączonej dokumentacji projektowej. 
Po stronie Oferenta leży weryfikacja zestawionych zakresów robót z dokumentacją projektową.
</t>
    </r>
    <r>
      <rPr>
        <i/>
        <sz val="11"/>
        <color theme="1"/>
        <rFont val="Arial"/>
        <family val="2"/>
        <charset val="238"/>
      </rPr>
      <t>W przypadku stwierdzenia konieczności rozszerzenia zakresu prac, proszę o dopisanie w tabeli cen jednostkowych</t>
    </r>
    <r>
      <rPr>
        <i/>
        <sz val="11"/>
        <color rgb="FFFF0000"/>
        <rFont val="Arial"/>
        <family val="2"/>
        <charset val="238"/>
      </rPr>
      <t xml:space="preserve"> na czerwono</t>
    </r>
    <r>
      <rPr>
        <i/>
        <sz val="11"/>
        <color theme="1"/>
        <rFont val="Arial"/>
        <family val="2"/>
        <charset val="238"/>
      </rPr>
      <t xml:space="preserve"> dodatkowych pozycji.
</t>
    </r>
  </si>
  <si>
    <r>
      <t xml:space="preserve">W zakresie należy uwzględnić komplet wszystkich prac przygotowawczych wymaganych w trakcie montażu / instalacji poszczególnych systemów / elementów wykończeń itp.
</t>
    </r>
    <r>
      <rPr>
        <i/>
        <sz val="11"/>
        <color theme="0" tint="-0.499984740745262"/>
        <rFont val="Arial"/>
        <family val="2"/>
        <charset val="238"/>
      </rPr>
      <t>np. odkurzanie i zagruntowanie powierzchni betonowych przed malowaniem.</t>
    </r>
  </si>
  <si>
    <r>
      <t xml:space="preserve">W przypadku wychwycenia nieścisłości w dokumentacji prosimy o przesłanie </t>
    </r>
    <r>
      <rPr>
        <i/>
        <sz val="11"/>
        <color theme="0" tint="-0.499984740745262"/>
        <rFont val="Arial"/>
        <family val="2"/>
        <charset val="238"/>
      </rPr>
      <t>"Prośby o doszegółowienie"</t>
    </r>
    <r>
      <rPr>
        <sz val="11"/>
        <color theme="1"/>
        <rFont val="Arial"/>
        <family val="2"/>
        <charset val="238"/>
      </rPr>
      <t>, która niezwłocznie zostanie przesłana do Biura Projektowego.</t>
    </r>
  </si>
  <si>
    <t xml:space="preserve">Budowa instalacji karbonatyzacji w Cementowni Górażdże
</t>
  </si>
  <si>
    <t>Dopuszczamy możliwość optymalizacji poszczególnych rozwiązań, przy zachowaniu ich projektowanych właściwości,  po uprzedniej akceptacji Zamawiającego.</t>
  </si>
  <si>
    <t>1. PF1 - płyta fundamentowa</t>
  </si>
  <si>
    <t>2. PF2 - płyta fundamentowa</t>
  </si>
  <si>
    <t>3. PF3 - płyta fundamentowa</t>
  </si>
  <si>
    <t>4. PF4 - płyta fundamentowa</t>
  </si>
  <si>
    <t>5. PF5 - płyta fundamentowa</t>
  </si>
  <si>
    <t>6. PF6 - płyta fundamentowa</t>
  </si>
  <si>
    <t>7. PF7 - płyta fundamentowa</t>
  </si>
  <si>
    <t>8. PF8 - płyta fundamentowa</t>
  </si>
  <si>
    <t>9. PF9 - płyta fundamentowa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</si>
</sst>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z_ł"/>
  </numFmts>
  <fonts count="27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4"/>
      <color rgb="FF00B050"/>
      <name val="Arial"/>
      <family val="2"/>
      <charset val="238"/>
    </font>
    <font>
      <b/>
      <i/>
      <u/>
      <sz val="14"/>
      <name val="Arial"/>
      <family val="2"/>
      <charset val="238"/>
    </font>
    <font>
      <b/>
      <sz val="11"/>
      <name val="Arial"/>
      <family val="2"/>
      <charset val="238"/>
    </font>
    <font>
      <sz val="8.5"/>
      <color rgb="FF00B050"/>
      <name val="Arial"/>
      <family val="2"/>
      <charset val="238"/>
    </font>
    <font>
      <sz val="8.5"/>
      <color theme="8" tint="-0.249977111117893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</font>
    <font>
      <b/>
      <i/>
      <sz val="12"/>
      <color rgb="FF00B050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8"/>
      <name val="Arial"/>
      <family val="2"/>
      <charset val="238"/>
    </font>
    <font>
      <b/>
      <sz val="16"/>
      <name val="Arial CE"/>
      <charset val="238"/>
    </font>
    <font>
      <b/>
      <sz val="11"/>
      <color rgb="FF00B05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u/>
      <sz val="11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i/>
      <sz val="11"/>
      <color theme="0" tint="-0.499984740745262"/>
      <name val="Arial"/>
      <family val="2"/>
      <charset val="238"/>
    </font>
    <font>
      <b/>
      <i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/>
    </xf>
    <xf numFmtId="0" fontId="8" fillId="6" borderId="2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4" fontId="8" fillId="6" borderId="3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/>
    <xf numFmtId="164" fontId="9" fillId="0" borderId="5" xfId="0" applyNumberFormat="1" applyFont="1" applyBorder="1" applyAlignment="1">
      <alignment horizontal="right" vertical="center"/>
    </xf>
    <xf numFmtId="164" fontId="8" fillId="7" borderId="1" xfId="0" applyNumberFormat="1" applyFont="1" applyFill="1" applyBorder="1" applyAlignment="1">
      <alignment vertical="center"/>
    </xf>
    <xf numFmtId="164" fontId="15" fillId="8" borderId="8" xfId="0" applyNumberFormat="1" applyFont="1" applyFill="1" applyBorder="1"/>
    <xf numFmtId="4" fontId="0" fillId="0" borderId="0" xfId="0" applyNumberFormat="1"/>
    <xf numFmtId="164" fontId="0" fillId="0" borderId="0" xfId="0" applyNumberFormat="1"/>
    <xf numFmtId="43" fontId="9" fillId="4" borderId="1" xfId="1" applyFont="1" applyFill="1" applyBorder="1" applyAlignment="1">
      <alignment vertical="center" wrapText="1"/>
    </xf>
    <xf numFmtId="164" fontId="8" fillId="5" borderId="5" xfId="0" applyNumberFormat="1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4" fontId="9" fillId="4" borderId="12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" fontId="9" fillId="4" borderId="5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43" fontId="11" fillId="4" borderId="1" xfId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/>
    <xf numFmtId="164" fontId="13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 wrapText="1"/>
    </xf>
    <xf numFmtId="0" fontId="0" fillId="9" borderId="0" xfId="0" applyFill="1"/>
    <xf numFmtId="0" fontId="2" fillId="9" borderId="0" xfId="0" applyFont="1" applyFill="1" applyAlignment="1">
      <alignment vertical="top" wrapText="1"/>
    </xf>
    <xf numFmtId="4" fontId="0" fillId="9" borderId="0" xfId="0" applyNumberFormat="1" applyFill="1"/>
    <xf numFmtId="164" fontId="0" fillId="9" borderId="0" xfId="0" applyNumberFormat="1" applyFill="1"/>
    <xf numFmtId="0" fontId="0" fillId="9" borderId="0" xfId="0" applyFill="1" applyBorder="1"/>
    <xf numFmtId="0" fontId="4" fillId="9" borderId="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9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5" fillId="8" borderId="6" xfId="0" applyFont="1" applyFill="1" applyBorder="1" applyAlignment="1">
      <alignment horizontal="right"/>
    </xf>
    <xf numFmtId="0" fontId="15" fillId="8" borderId="7" xfId="0" applyFont="1" applyFill="1" applyBorder="1" applyAlignment="1">
      <alignment horizontal="right"/>
    </xf>
    <xf numFmtId="0" fontId="0" fillId="9" borderId="0" xfId="0" applyFill="1" applyAlignment="1">
      <alignment horizontal="center"/>
    </xf>
    <xf numFmtId="0" fontId="20" fillId="9" borderId="13" xfId="0" applyFont="1" applyFill="1" applyBorder="1" applyAlignment="1">
      <alignment horizontal="right" vertic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22" xfId="0" applyFont="1" applyBorder="1" applyAlignment="1">
      <alignment horizontal="center" vertical="top"/>
    </xf>
    <xf numFmtId="0" fontId="0" fillId="0" borderId="23" xfId="0" applyFont="1" applyBorder="1" applyAlignment="1">
      <alignment horizontal="left" wrapText="1"/>
    </xf>
    <xf numFmtId="0" fontId="0" fillId="0" borderId="24" xfId="0" applyFont="1" applyBorder="1" applyAlignment="1">
      <alignment horizontal="left" wrapText="1"/>
    </xf>
    <xf numFmtId="0" fontId="26" fillId="0" borderId="1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CFE5-0F8E-43DE-8B1B-693EA05E1652}">
  <dimension ref="A1:FA1173"/>
  <sheetViews>
    <sheetView topLeftCell="A50" workbookViewId="0">
      <selection activeCell="C54" sqref="C54"/>
    </sheetView>
  </sheetViews>
  <sheetFormatPr defaultRowHeight="14.25" outlineLevelRow="1" x14ac:dyDescent="0.2"/>
  <cols>
    <col min="1" max="1" width="9" style="50"/>
    <col min="2" max="2" width="7.875" customWidth="1"/>
    <col min="3" max="3" width="48.125" customWidth="1"/>
    <col min="4" max="4" width="8.625" style="31" bestFit="1" customWidth="1"/>
    <col min="5" max="5" width="6.625" bestFit="1" customWidth="1"/>
    <col min="6" max="6" width="8.25" style="32" bestFit="1" customWidth="1"/>
    <col min="7" max="7" width="21.875" style="32" customWidth="1"/>
    <col min="8" max="157" width="9" style="50"/>
  </cols>
  <sheetData>
    <row r="1" spans="2:7" s="50" customFormat="1" ht="18" x14ac:dyDescent="0.2">
      <c r="C1" s="51"/>
      <c r="D1" s="64"/>
      <c r="E1" s="64"/>
      <c r="F1" s="64"/>
      <c r="G1" s="64"/>
    </row>
    <row r="2" spans="2:7" ht="18" x14ac:dyDescent="0.2">
      <c r="B2" s="65" t="s">
        <v>66</v>
      </c>
      <c r="C2" s="65"/>
      <c r="D2" s="65"/>
      <c r="E2" s="65"/>
      <c r="F2" s="65"/>
      <c r="G2" s="65"/>
    </row>
    <row r="3" spans="2:7" ht="25.5" customHeight="1" x14ac:dyDescent="0.2">
      <c r="B3" s="66" t="s">
        <v>27</v>
      </c>
      <c r="C3" s="66"/>
      <c r="D3" s="66"/>
      <c r="E3" s="66"/>
      <c r="F3" s="66"/>
      <c r="G3" s="66"/>
    </row>
    <row r="4" spans="2:7" ht="15" x14ac:dyDescent="0.2">
      <c r="B4" s="67" t="s">
        <v>67</v>
      </c>
      <c r="C4" s="67"/>
      <c r="D4" s="67"/>
      <c r="E4" s="67"/>
      <c r="F4" s="67"/>
      <c r="G4" s="67"/>
    </row>
    <row r="5" spans="2:7" x14ac:dyDescent="0.2">
      <c r="B5" s="68" t="s">
        <v>0</v>
      </c>
      <c r="C5" s="68" t="s">
        <v>1</v>
      </c>
      <c r="D5" s="1" t="s">
        <v>2</v>
      </c>
      <c r="E5" s="2" t="s">
        <v>3</v>
      </c>
      <c r="F5" s="3" t="s">
        <v>4</v>
      </c>
      <c r="G5" s="4" t="s">
        <v>5</v>
      </c>
    </row>
    <row r="6" spans="2:7" x14ac:dyDescent="0.2">
      <c r="B6" s="68"/>
      <c r="C6" s="68"/>
      <c r="D6" s="5"/>
      <c r="E6" s="6"/>
      <c r="F6" s="4"/>
      <c r="G6" s="4" t="s">
        <v>6</v>
      </c>
    </row>
    <row r="7" spans="2:7" x14ac:dyDescent="0.2">
      <c r="B7" s="56" t="s">
        <v>7</v>
      </c>
      <c r="C7" s="57"/>
      <c r="D7" s="57"/>
      <c r="E7" s="57"/>
      <c r="F7" s="58"/>
      <c r="G7" s="7">
        <f>SUM(G8:G16)</f>
        <v>0</v>
      </c>
    </row>
    <row r="8" spans="2:7" ht="57" outlineLevel="1" x14ac:dyDescent="0.2">
      <c r="B8" s="8" t="s">
        <v>9</v>
      </c>
      <c r="C8" s="9" t="s">
        <v>51</v>
      </c>
      <c r="D8" s="10">
        <v>1</v>
      </c>
      <c r="E8" s="11" t="s">
        <v>17</v>
      </c>
      <c r="F8" s="12"/>
      <c r="G8" s="13">
        <f>D8*F8</f>
        <v>0</v>
      </c>
    </row>
    <row r="9" spans="2:7" ht="57" outlineLevel="1" x14ac:dyDescent="0.2">
      <c r="B9" s="8" t="s">
        <v>11</v>
      </c>
      <c r="C9" s="9" t="s">
        <v>52</v>
      </c>
      <c r="D9" s="10">
        <v>1</v>
      </c>
      <c r="E9" s="11" t="s">
        <v>17</v>
      </c>
      <c r="F9" s="12"/>
      <c r="G9" s="13">
        <f t="shared" ref="G9:G16" si="0">D9*F9</f>
        <v>0</v>
      </c>
    </row>
    <row r="10" spans="2:7" ht="57" outlineLevel="1" x14ac:dyDescent="0.2">
      <c r="B10" s="8" t="s">
        <v>13</v>
      </c>
      <c r="C10" s="9" t="s">
        <v>53</v>
      </c>
      <c r="D10" s="10">
        <v>3</v>
      </c>
      <c r="E10" s="11" t="s">
        <v>17</v>
      </c>
      <c r="F10" s="12"/>
      <c r="G10" s="13">
        <f t="shared" si="0"/>
        <v>0</v>
      </c>
    </row>
    <row r="11" spans="2:7" ht="57" outlineLevel="1" x14ac:dyDescent="0.2">
      <c r="B11" s="8" t="s">
        <v>14</v>
      </c>
      <c r="C11" s="9" t="s">
        <v>54</v>
      </c>
      <c r="D11" s="10">
        <v>3</v>
      </c>
      <c r="E11" s="11" t="s">
        <v>17</v>
      </c>
      <c r="F11" s="12"/>
      <c r="G11" s="13">
        <f t="shared" si="0"/>
        <v>0</v>
      </c>
    </row>
    <row r="12" spans="2:7" ht="57" outlineLevel="1" x14ac:dyDescent="0.2">
      <c r="B12" s="8" t="s">
        <v>15</v>
      </c>
      <c r="C12" s="9" t="s">
        <v>55</v>
      </c>
      <c r="D12" s="10">
        <v>1</v>
      </c>
      <c r="E12" s="11" t="s">
        <v>17</v>
      </c>
      <c r="F12" s="12"/>
      <c r="G12" s="13">
        <f t="shared" si="0"/>
        <v>0</v>
      </c>
    </row>
    <row r="13" spans="2:7" ht="45.75" outlineLevel="1" x14ac:dyDescent="0.2">
      <c r="B13" s="8" t="s">
        <v>16</v>
      </c>
      <c r="C13" s="9" t="s">
        <v>56</v>
      </c>
      <c r="D13" s="10">
        <f>D39*1.1*1.15</f>
        <v>27.513749999999998</v>
      </c>
      <c r="E13" s="11" t="s">
        <v>17</v>
      </c>
      <c r="F13" s="12"/>
      <c r="G13" s="13">
        <f t="shared" si="0"/>
        <v>0</v>
      </c>
    </row>
    <row r="14" spans="2:7" ht="45.75" outlineLevel="1" x14ac:dyDescent="0.2">
      <c r="B14" s="8" t="s">
        <v>20</v>
      </c>
      <c r="C14" s="9" t="s">
        <v>57</v>
      </c>
      <c r="D14" s="10">
        <f>D44*1.1*1.15</f>
        <v>7.5140999999999991</v>
      </c>
      <c r="E14" s="11" t="s">
        <v>17</v>
      </c>
      <c r="F14" s="12"/>
      <c r="G14" s="13">
        <f t="shared" si="0"/>
        <v>0</v>
      </c>
    </row>
    <row r="15" spans="2:7" ht="45.75" outlineLevel="1" x14ac:dyDescent="0.2">
      <c r="B15" s="8" t="s">
        <v>21</v>
      </c>
      <c r="C15" s="9" t="s">
        <v>58</v>
      </c>
      <c r="D15" s="10">
        <f>D48*1.1*1.15</f>
        <v>4.4591250000000002</v>
      </c>
      <c r="E15" s="11" t="s">
        <v>17</v>
      </c>
      <c r="F15" s="12"/>
      <c r="G15" s="13">
        <f t="shared" si="0"/>
        <v>0</v>
      </c>
    </row>
    <row r="16" spans="2:7" ht="45.75" outlineLevel="1" x14ac:dyDescent="0.2">
      <c r="B16" s="8" t="s">
        <v>22</v>
      </c>
      <c r="C16" s="9" t="s">
        <v>59</v>
      </c>
      <c r="D16" s="10">
        <f>D52*1.1*1.15</f>
        <v>2.4667500000000002</v>
      </c>
      <c r="E16" s="11" t="s">
        <v>17</v>
      </c>
      <c r="F16" s="12"/>
      <c r="G16" s="13">
        <f t="shared" si="0"/>
        <v>0</v>
      </c>
    </row>
    <row r="17" spans="2:17" ht="15" thickBot="1" x14ac:dyDescent="0.25">
      <c r="B17" s="59" t="s">
        <v>8</v>
      </c>
      <c r="C17" s="60"/>
      <c r="D17" s="60"/>
      <c r="E17" s="60"/>
      <c r="F17" s="61"/>
      <c r="G17" s="34">
        <f>F18+F22+F26+F30+F34+F38+F43+F47+F51+F55</f>
        <v>0</v>
      </c>
    </row>
    <row r="18" spans="2:17" ht="15" outlineLevel="1" thickBot="1" x14ac:dyDescent="0.25">
      <c r="B18" s="62" t="s">
        <v>82</v>
      </c>
      <c r="C18" s="63"/>
      <c r="D18" s="40">
        <v>1</v>
      </c>
      <c r="E18" s="40" t="s">
        <v>25</v>
      </c>
      <c r="F18" s="41">
        <f>SUM(G19:G21)</f>
        <v>0</v>
      </c>
      <c r="G18" s="42">
        <f>D18*F18</f>
        <v>0</v>
      </c>
    </row>
    <row r="19" spans="2:17" ht="34.5" outlineLevel="1" x14ac:dyDescent="0.2">
      <c r="B19" s="35" t="s">
        <v>9</v>
      </c>
      <c r="C19" s="36" t="s">
        <v>28</v>
      </c>
      <c r="D19" s="37">
        <f>5.5*7.5</f>
        <v>41.25</v>
      </c>
      <c r="E19" s="38" t="s">
        <v>24</v>
      </c>
      <c r="F19" s="39"/>
      <c r="G19" s="16">
        <f t="shared" ref="G19:G21" si="1">D19*F19</f>
        <v>0</v>
      </c>
    </row>
    <row r="20" spans="2:17" outlineLevel="1" x14ac:dyDescent="0.2">
      <c r="B20" s="8" t="s">
        <v>11</v>
      </c>
      <c r="C20" s="14" t="s">
        <v>33</v>
      </c>
      <c r="D20" s="23">
        <v>1410</v>
      </c>
      <c r="E20" s="11" t="s">
        <v>12</v>
      </c>
      <c r="F20" s="15"/>
      <c r="G20" s="16">
        <f t="shared" si="1"/>
        <v>0</v>
      </c>
    </row>
    <row r="21" spans="2:17" ht="57.75" outlineLevel="1" thickBot="1" x14ac:dyDescent="0.25">
      <c r="B21" s="8" t="s">
        <v>13</v>
      </c>
      <c r="C21" s="14" t="s">
        <v>29</v>
      </c>
      <c r="D21" s="23">
        <f>18.54+1.92+0.16+0.92</f>
        <v>21.540000000000003</v>
      </c>
      <c r="E21" s="11" t="s">
        <v>10</v>
      </c>
      <c r="F21" s="15"/>
      <c r="G21" s="16">
        <f t="shared" si="1"/>
        <v>0</v>
      </c>
    </row>
    <row r="22" spans="2:17" ht="15" outlineLevel="1" thickBot="1" x14ac:dyDescent="0.25">
      <c r="B22" s="62" t="s">
        <v>83</v>
      </c>
      <c r="C22" s="63"/>
      <c r="D22" s="40">
        <v>1</v>
      </c>
      <c r="E22" s="40" t="s">
        <v>25</v>
      </c>
      <c r="F22" s="41">
        <f>SUM(G23:G25)</f>
        <v>0</v>
      </c>
      <c r="G22" s="42">
        <f>D22*F22</f>
        <v>0</v>
      </c>
    </row>
    <row r="23" spans="2:17" ht="34.5" outlineLevel="1" x14ac:dyDescent="0.2">
      <c r="B23" s="35" t="s">
        <v>9</v>
      </c>
      <c r="C23" s="36" t="s">
        <v>30</v>
      </c>
      <c r="D23" s="37">
        <f>9.75*6.8</f>
        <v>66.3</v>
      </c>
      <c r="E23" s="38" t="s">
        <v>24</v>
      </c>
      <c r="F23" s="39"/>
      <c r="G23" s="16">
        <f t="shared" ref="G23:G25" si="2">D23*F23</f>
        <v>0</v>
      </c>
      <c r="L23" s="74"/>
      <c r="M23" s="74"/>
      <c r="N23" s="74"/>
      <c r="O23" s="74"/>
      <c r="P23" s="74"/>
      <c r="Q23" s="74"/>
    </row>
    <row r="24" spans="2:17" outlineLevel="1" x14ac:dyDescent="0.2">
      <c r="B24" s="8" t="s">
        <v>11</v>
      </c>
      <c r="C24" s="14" t="s">
        <v>33</v>
      </c>
      <c r="D24" s="23">
        <v>2925</v>
      </c>
      <c r="E24" s="11" t="s">
        <v>12</v>
      </c>
      <c r="F24" s="15"/>
      <c r="G24" s="16">
        <f t="shared" si="2"/>
        <v>0</v>
      </c>
    </row>
    <row r="25" spans="2:17" ht="80.25" outlineLevel="1" thickBot="1" x14ac:dyDescent="0.25">
      <c r="B25" s="8" t="s">
        <v>13</v>
      </c>
      <c r="C25" s="14" t="s">
        <v>31</v>
      </c>
      <c r="D25" s="23">
        <f>30.65+1.92+0.72+0.13+18.27+10.85</f>
        <v>62.54</v>
      </c>
      <c r="E25" s="11" t="s">
        <v>10</v>
      </c>
      <c r="F25" s="15"/>
      <c r="G25" s="16">
        <f t="shared" si="2"/>
        <v>0</v>
      </c>
    </row>
    <row r="26" spans="2:17" ht="15" outlineLevel="1" thickBot="1" x14ac:dyDescent="0.25">
      <c r="B26" s="62" t="s">
        <v>84</v>
      </c>
      <c r="C26" s="63"/>
      <c r="D26" s="40">
        <v>3</v>
      </c>
      <c r="E26" s="40" t="s">
        <v>25</v>
      </c>
      <c r="F26" s="41">
        <f>SUM(G27:G29)</f>
        <v>0</v>
      </c>
      <c r="G26" s="42">
        <f>D26*F26</f>
        <v>0</v>
      </c>
    </row>
    <row r="27" spans="2:17" ht="34.5" outlineLevel="1" x14ac:dyDescent="0.2">
      <c r="B27" s="35" t="s">
        <v>9</v>
      </c>
      <c r="C27" s="36" t="s">
        <v>32</v>
      </c>
      <c r="D27" s="37">
        <f>1.5*2.1</f>
        <v>3.1500000000000004</v>
      </c>
      <c r="E27" s="38" t="s">
        <v>24</v>
      </c>
      <c r="F27" s="39"/>
      <c r="G27" s="16">
        <f t="shared" ref="G27:G29" si="3">D27*F27</f>
        <v>0</v>
      </c>
    </row>
    <row r="28" spans="2:17" outlineLevel="1" x14ac:dyDescent="0.2">
      <c r="B28" s="8" t="s">
        <v>11</v>
      </c>
      <c r="C28" s="14" t="s">
        <v>33</v>
      </c>
      <c r="D28" s="23">
        <v>54</v>
      </c>
      <c r="E28" s="11" t="s">
        <v>12</v>
      </c>
      <c r="F28" s="15"/>
      <c r="G28" s="16">
        <f t="shared" si="3"/>
        <v>0</v>
      </c>
    </row>
    <row r="29" spans="2:17" ht="35.25" outlineLevel="1" thickBot="1" x14ac:dyDescent="0.25">
      <c r="B29" s="8" t="s">
        <v>13</v>
      </c>
      <c r="C29" s="14" t="s">
        <v>34</v>
      </c>
      <c r="D29" s="23">
        <f>0.86+0.135</f>
        <v>0.995</v>
      </c>
      <c r="E29" s="11" t="s">
        <v>10</v>
      </c>
      <c r="F29" s="15"/>
      <c r="G29" s="16">
        <f t="shared" si="3"/>
        <v>0</v>
      </c>
    </row>
    <row r="30" spans="2:17" ht="15" outlineLevel="1" thickBot="1" x14ac:dyDescent="0.25">
      <c r="B30" s="62" t="s">
        <v>85</v>
      </c>
      <c r="C30" s="63"/>
      <c r="D30" s="40">
        <v>3</v>
      </c>
      <c r="E30" s="40" t="s">
        <v>25</v>
      </c>
      <c r="F30" s="41">
        <f>SUM(G31:G33)</f>
        <v>0</v>
      </c>
      <c r="G30" s="42">
        <f>D30*F30</f>
        <v>0</v>
      </c>
    </row>
    <row r="31" spans="2:17" ht="34.5" outlineLevel="1" x14ac:dyDescent="0.2">
      <c r="B31" s="35" t="s">
        <v>9</v>
      </c>
      <c r="C31" s="36" t="s">
        <v>35</v>
      </c>
      <c r="D31" s="37">
        <f>1.1*1.5</f>
        <v>1.6500000000000001</v>
      </c>
      <c r="E31" s="38" t="s">
        <v>24</v>
      </c>
      <c r="F31" s="39"/>
      <c r="G31" s="16">
        <f t="shared" ref="G31:G33" si="4">D31*F31</f>
        <v>0</v>
      </c>
    </row>
    <row r="32" spans="2:17" outlineLevel="1" x14ac:dyDescent="0.2">
      <c r="B32" s="8" t="s">
        <v>11</v>
      </c>
      <c r="C32" s="14" t="s">
        <v>33</v>
      </c>
      <c r="D32" s="23">
        <v>43.63</v>
      </c>
      <c r="E32" s="11" t="s">
        <v>12</v>
      </c>
      <c r="F32" s="15"/>
      <c r="G32" s="16">
        <f t="shared" si="4"/>
        <v>0</v>
      </c>
      <c r="L32" s="74"/>
      <c r="M32" s="74"/>
      <c r="N32" s="74"/>
      <c r="O32" s="74"/>
      <c r="P32" s="74"/>
      <c r="Q32" s="74"/>
    </row>
    <row r="33" spans="2:7" ht="46.5" outlineLevel="1" thickBot="1" x14ac:dyDescent="0.25">
      <c r="B33" s="8" t="s">
        <v>13</v>
      </c>
      <c r="C33" s="14" t="s">
        <v>36</v>
      </c>
      <c r="D33" s="23">
        <f>0.38+0.135</f>
        <v>0.51500000000000001</v>
      </c>
      <c r="E33" s="11" t="s">
        <v>10</v>
      </c>
      <c r="F33" s="15"/>
      <c r="G33" s="16">
        <f t="shared" si="4"/>
        <v>0</v>
      </c>
    </row>
    <row r="34" spans="2:7" ht="15" outlineLevel="1" thickBot="1" x14ac:dyDescent="0.25">
      <c r="B34" s="62" t="s">
        <v>86</v>
      </c>
      <c r="C34" s="63"/>
      <c r="D34" s="40">
        <v>1</v>
      </c>
      <c r="E34" s="40" t="s">
        <v>25</v>
      </c>
      <c r="F34" s="41">
        <f>SUM(G35:G37)</f>
        <v>0</v>
      </c>
      <c r="G34" s="42">
        <f>D34*F34</f>
        <v>0</v>
      </c>
    </row>
    <row r="35" spans="2:7" ht="34.5" outlineLevel="1" x14ac:dyDescent="0.2">
      <c r="B35" s="35" t="s">
        <v>9</v>
      </c>
      <c r="C35" s="36" t="s">
        <v>37</v>
      </c>
      <c r="D35" s="37">
        <f>2.45*4.15</f>
        <v>10.167500000000002</v>
      </c>
      <c r="E35" s="38" t="s">
        <v>24</v>
      </c>
      <c r="F35" s="39"/>
      <c r="G35" s="16">
        <f t="shared" ref="G35:G37" si="5">D35*F35</f>
        <v>0</v>
      </c>
    </row>
    <row r="36" spans="2:7" outlineLevel="1" x14ac:dyDescent="0.2">
      <c r="B36" s="8" t="s">
        <v>11</v>
      </c>
      <c r="C36" s="14" t="s">
        <v>33</v>
      </c>
      <c r="D36" s="23">
        <v>435</v>
      </c>
      <c r="E36" s="11" t="s">
        <v>12</v>
      </c>
      <c r="F36" s="15"/>
      <c r="G36" s="16">
        <f t="shared" si="5"/>
        <v>0</v>
      </c>
    </row>
    <row r="37" spans="2:7" ht="57.75" outlineLevel="1" thickBot="1" x14ac:dyDescent="0.25">
      <c r="B37" s="8" t="s">
        <v>13</v>
      </c>
      <c r="C37" s="14" t="s">
        <v>38</v>
      </c>
      <c r="D37" s="23">
        <f>4.08+0.31+0.2+0.12</f>
        <v>4.71</v>
      </c>
      <c r="E37" s="11" t="s">
        <v>10</v>
      </c>
      <c r="F37" s="15"/>
      <c r="G37" s="16">
        <f t="shared" si="5"/>
        <v>0</v>
      </c>
    </row>
    <row r="38" spans="2:7" ht="15" outlineLevel="1" thickBot="1" x14ac:dyDescent="0.25">
      <c r="B38" s="62" t="s">
        <v>87</v>
      </c>
      <c r="C38" s="63"/>
      <c r="D38" s="40">
        <v>1</v>
      </c>
      <c r="E38" s="40" t="s">
        <v>25</v>
      </c>
      <c r="F38" s="41">
        <f>SUM(G39:G42)</f>
        <v>0</v>
      </c>
      <c r="G38" s="42">
        <f>D38*F38</f>
        <v>0</v>
      </c>
    </row>
    <row r="39" spans="2:7" ht="57" outlineLevel="1" x14ac:dyDescent="0.2">
      <c r="B39" s="35" t="s">
        <v>9</v>
      </c>
      <c r="C39" s="36" t="s">
        <v>41</v>
      </c>
      <c r="D39" s="37">
        <f>(6.6*3.15)+(0.6*1.6)</f>
        <v>21.75</v>
      </c>
      <c r="E39" s="38" t="s">
        <v>24</v>
      </c>
      <c r="F39" s="39"/>
      <c r="G39" s="16">
        <f t="shared" ref="G39:G42" si="6">D39*F39</f>
        <v>0</v>
      </c>
    </row>
    <row r="40" spans="2:7" outlineLevel="1" x14ac:dyDescent="0.2">
      <c r="B40" s="8" t="s">
        <v>11</v>
      </c>
      <c r="C40" s="14" t="s">
        <v>33</v>
      </c>
      <c r="D40" s="23">
        <v>483</v>
      </c>
      <c r="E40" s="11" t="s">
        <v>12</v>
      </c>
      <c r="F40" s="15"/>
      <c r="G40" s="16">
        <f t="shared" si="6"/>
        <v>0</v>
      </c>
    </row>
    <row r="41" spans="2:7" ht="23.25" outlineLevel="1" x14ac:dyDescent="0.2">
      <c r="B41" s="8" t="s">
        <v>13</v>
      </c>
      <c r="C41" s="14" t="s">
        <v>40</v>
      </c>
      <c r="D41" s="23">
        <f>0.3*6.3*2.83</f>
        <v>5.3487</v>
      </c>
      <c r="E41" s="11" t="s">
        <v>10</v>
      </c>
      <c r="F41" s="15"/>
      <c r="G41" s="16">
        <f t="shared" si="6"/>
        <v>0</v>
      </c>
    </row>
    <row r="42" spans="2:7" ht="24" outlineLevel="1" thickBot="1" x14ac:dyDescent="0.25">
      <c r="B42" s="8" t="s">
        <v>14</v>
      </c>
      <c r="C42" s="14" t="s">
        <v>39</v>
      </c>
      <c r="D42" s="23">
        <f>0.3*0.4*1.3</f>
        <v>0.156</v>
      </c>
      <c r="E42" s="11" t="s">
        <v>10</v>
      </c>
      <c r="F42" s="15"/>
      <c r="G42" s="16">
        <f t="shared" si="6"/>
        <v>0</v>
      </c>
    </row>
    <row r="43" spans="2:7" ht="15" outlineLevel="1" thickBot="1" x14ac:dyDescent="0.25">
      <c r="B43" s="62" t="s">
        <v>88</v>
      </c>
      <c r="C43" s="63"/>
      <c r="D43" s="40">
        <v>1</v>
      </c>
      <c r="E43" s="40" t="s">
        <v>25</v>
      </c>
      <c r="F43" s="41">
        <f>SUM(G44:G58)</f>
        <v>0</v>
      </c>
      <c r="G43" s="42">
        <f>D43*F43</f>
        <v>0</v>
      </c>
    </row>
    <row r="44" spans="2:7" ht="34.5" outlineLevel="1" x14ac:dyDescent="0.2">
      <c r="B44" s="35" t="s">
        <v>9</v>
      </c>
      <c r="C44" s="36" t="s">
        <v>42</v>
      </c>
      <c r="D44" s="37">
        <f>3.3*1.8</f>
        <v>5.9399999999999995</v>
      </c>
      <c r="E44" s="38" t="s">
        <v>24</v>
      </c>
      <c r="F44" s="39"/>
      <c r="G44" s="16">
        <f t="shared" ref="G44:G46" si="7">D44*F44</f>
        <v>0</v>
      </c>
    </row>
    <row r="45" spans="2:7" outlineLevel="1" x14ac:dyDescent="0.2">
      <c r="B45" s="8" t="s">
        <v>11</v>
      </c>
      <c r="C45" s="14" t="s">
        <v>33</v>
      </c>
      <c r="D45" s="23">
        <v>158.88</v>
      </c>
      <c r="E45" s="11" t="s">
        <v>12</v>
      </c>
      <c r="F45" s="15"/>
      <c r="G45" s="16">
        <f t="shared" si="7"/>
        <v>0</v>
      </c>
    </row>
    <row r="46" spans="2:7" ht="24" outlineLevel="1" thickBot="1" x14ac:dyDescent="0.25">
      <c r="B46" s="8" t="s">
        <v>13</v>
      </c>
      <c r="C46" s="14" t="s">
        <v>43</v>
      </c>
      <c r="D46" s="23">
        <v>1.35</v>
      </c>
      <c r="E46" s="11" t="s">
        <v>10</v>
      </c>
      <c r="F46" s="15"/>
      <c r="G46" s="16">
        <f t="shared" si="7"/>
        <v>0</v>
      </c>
    </row>
    <row r="47" spans="2:7" ht="15" outlineLevel="1" thickBot="1" x14ac:dyDescent="0.25">
      <c r="B47" s="62" t="s">
        <v>89</v>
      </c>
      <c r="C47" s="63"/>
      <c r="D47" s="40">
        <v>1</v>
      </c>
      <c r="E47" s="40" t="s">
        <v>25</v>
      </c>
      <c r="F47" s="41">
        <f>SUM(G48:G61)</f>
        <v>0</v>
      </c>
      <c r="G47" s="42">
        <f>D47*F47</f>
        <v>0</v>
      </c>
    </row>
    <row r="48" spans="2:7" ht="34.5" outlineLevel="1" x14ac:dyDescent="0.2">
      <c r="B48" s="35" t="s">
        <v>9</v>
      </c>
      <c r="C48" s="36" t="s">
        <v>44</v>
      </c>
      <c r="D48" s="37">
        <f>2.35*1.5</f>
        <v>3.5250000000000004</v>
      </c>
      <c r="E48" s="38" t="s">
        <v>24</v>
      </c>
      <c r="F48" s="39"/>
      <c r="G48" s="16">
        <f t="shared" ref="G48:G50" si="8">D48*F48</f>
        <v>0</v>
      </c>
    </row>
    <row r="49" spans="2:7" outlineLevel="1" x14ac:dyDescent="0.2">
      <c r="B49" s="8" t="s">
        <v>11</v>
      </c>
      <c r="C49" s="14" t="s">
        <v>33</v>
      </c>
      <c r="D49" s="23">
        <v>98.06</v>
      </c>
      <c r="E49" s="11" t="s">
        <v>12</v>
      </c>
      <c r="F49" s="15"/>
      <c r="G49" s="16">
        <f t="shared" si="8"/>
        <v>0</v>
      </c>
    </row>
    <row r="50" spans="2:7" ht="24" outlineLevel="1" thickBot="1" x14ac:dyDescent="0.25">
      <c r="B50" s="8" t="s">
        <v>13</v>
      </c>
      <c r="C50" s="14" t="s">
        <v>45</v>
      </c>
      <c r="D50" s="23">
        <v>0.73</v>
      </c>
      <c r="E50" s="11" t="s">
        <v>10</v>
      </c>
      <c r="F50" s="15"/>
      <c r="G50" s="16">
        <f t="shared" si="8"/>
        <v>0</v>
      </c>
    </row>
    <row r="51" spans="2:7" ht="15" outlineLevel="1" thickBot="1" x14ac:dyDescent="0.25">
      <c r="B51" s="62" t="s">
        <v>90</v>
      </c>
      <c r="C51" s="63"/>
      <c r="D51" s="40">
        <v>1</v>
      </c>
      <c r="E51" s="40" t="s">
        <v>25</v>
      </c>
      <c r="F51" s="41">
        <f>SUM(G52:G61)</f>
        <v>0</v>
      </c>
      <c r="G51" s="42">
        <f>D51*F51</f>
        <v>0</v>
      </c>
    </row>
    <row r="52" spans="2:7" ht="34.5" outlineLevel="1" x14ac:dyDescent="0.2">
      <c r="B52" s="35" t="s">
        <v>9</v>
      </c>
      <c r="C52" s="36" t="s">
        <v>46</v>
      </c>
      <c r="D52" s="37">
        <f>1.3*1.5</f>
        <v>1.9500000000000002</v>
      </c>
      <c r="E52" s="38" t="s">
        <v>24</v>
      </c>
      <c r="F52" s="39"/>
      <c r="G52" s="16">
        <f t="shared" ref="G52:G54" si="9">D52*F52</f>
        <v>0</v>
      </c>
    </row>
    <row r="53" spans="2:7" outlineLevel="1" x14ac:dyDescent="0.2">
      <c r="B53" s="8" t="s">
        <v>11</v>
      </c>
      <c r="C53" s="14" t="s">
        <v>33</v>
      </c>
      <c r="D53" s="23">
        <v>39.200000000000003</v>
      </c>
      <c r="E53" s="11" t="s">
        <v>12</v>
      </c>
      <c r="F53" s="15"/>
      <c r="G53" s="16">
        <f t="shared" si="9"/>
        <v>0</v>
      </c>
    </row>
    <row r="54" spans="2:7" ht="24" outlineLevel="1" thickBot="1" x14ac:dyDescent="0.25">
      <c r="B54" s="8" t="s">
        <v>13</v>
      </c>
      <c r="C54" s="14" t="s">
        <v>47</v>
      </c>
      <c r="D54" s="23">
        <v>0.73</v>
      </c>
      <c r="E54" s="11" t="s">
        <v>10</v>
      </c>
      <c r="F54" s="15"/>
      <c r="G54" s="16">
        <f t="shared" si="9"/>
        <v>0</v>
      </c>
    </row>
    <row r="55" spans="2:7" ht="15" outlineLevel="1" thickBot="1" x14ac:dyDescent="0.25">
      <c r="B55" s="62" t="s">
        <v>48</v>
      </c>
      <c r="C55" s="63"/>
      <c r="D55" s="40">
        <v>1</v>
      </c>
      <c r="E55" s="40" t="s">
        <v>17</v>
      </c>
      <c r="F55" s="41">
        <f>SUM(G56:G57)</f>
        <v>0</v>
      </c>
      <c r="G55" s="42">
        <f>D55*F55</f>
        <v>0</v>
      </c>
    </row>
    <row r="56" spans="2:7" outlineLevel="1" x14ac:dyDescent="0.2">
      <c r="B56" s="35" t="s">
        <v>9</v>
      </c>
      <c r="C56" s="36" t="s">
        <v>49</v>
      </c>
      <c r="D56" s="37">
        <v>695</v>
      </c>
      <c r="E56" s="38" t="s">
        <v>12</v>
      </c>
      <c r="F56" s="39"/>
      <c r="G56" s="16">
        <f t="shared" ref="G56:G57" si="10">D56*F56</f>
        <v>0</v>
      </c>
    </row>
    <row r="57" spans="2:7" outlineLevel="1" x14ac:dyDescent="0.2">
      <c r="B57" s="8" t="s">
        <v>11</v>
      </c>
      <c r="C57" s="36" t="s">
        <v>50</v>
      </c>
      <c r="D57" s="23">
        <v>97.5</v>
      </c>
      <c r="E57" s="11" t="s">
        <v>12</v>
      </c>
      <c r="F57" s="15"/>
      <c r="G57" s="16">
        <f t="shared" si="10"/>
        <v>0</v>
      </c>
    </row>
    <row r="58" spans="2:7" x14ac:dyDescent="0.2">
      <c r="B58" s="17" t="s">
        <v>18</v>
      </c>
      <c r="C58" s="18"/>
      <c r="D58" s="19"/>
      <c r="E58" s="18"/>
      <c r="F58" s="20"/>
      <c r="G58" s="21">
        <f>SUM(G59:G63)</f>
        <v>0</v>
      </c>
    </row>
    <row r="59" spans="2:7" outlineLevel="1" x14ac:dyDescent="0.2">
      <c r="B59" s="44" t="s">
        <v>9</v>
      </c>
      <c r="C59" s="22" t="s">
        <v>63</v>
      </c>
      <c r="D59" s="45">
        <f>396.1+601.7</f>
        <v>997.80000000000007</v>
      </c>
      <c r="E59" s="46" t="s">
        <v>12</v>
      </c>
      <c r="F59" s="47"/>
      <c r="G59" s="48">
        <f t="shared" ref="G59:G63" si="11">D59*F59</f>
        <v>0</v>
      </c>
    </row>
    <row r="60" spans="2:7" outlineLevel="1" x14ac:dyDescent="0.2">
      <c r="B60" s="44" t="s">
        <v>11</v>
      </c>
      <c r="C60" s="22" t="s">
        <v>62</v>
      </c>
      <c r="D60" s="45">
        <v>1</v>
      </c>
      <c r="E60" s="46" t="s">
        <v>17</v>
      </c>
      <c r="F60" s="47"/>
      <c r="G60" s="48">
        <f t="shared" si="11"/>
        <v>0</v>
      </c>
    </row>
    <row r="61" spans="2:7" outlineLevel="1" x14ac:dyDescent="0.2">
      <c r="B61" s="44" t="s">
        <v>13</v>
      </c>
      <c r="C61" s="22" t="s">
        <v>19</v>
      </c>
      <c r="D61" s="45">
        <f>306+106</f>
        <v>412</v>
      </c>
      <c r="E61" s="46" t="s">
        <v>12</v>
      </c>
      <c r="F61" s="47"/>
      <c r="G61" s="48">
        <f t="shared" si="11"/>
        <v>0</v>
      </c>
    </row>
    <row r="62" spans="2:7" outlineLevel="1" x14ac:dyDescent="0.2">
      <c r="B62" s="44" t="s">
        <v>14</v>
      </c>
      <c r="C62" s="49" t="s">
        <v>61</v>
      </c>
      <c r="D62" s="33">
        <v>1</v>
      </c>
      <c r="E62" s="46" t="s">
        <v>17</v>
      </c>
      <c r="F62" s="47"/>
      <c r="G62" s="48">
        <f t="shared" si="11"/>
        <v>0</v>
      </c>
    </row>
    <row r="63" spans="2:7" outlineLevel="1" x14ac:dyDescent="0.2">
      <c r="B63" s="44" t="s">
        <v>15</v>
      </c>
      <c r="C63" s="49" t="s">
        <v>64</v>
      </c>
      <c r="D63" s="33">
        <v>1</v>
      </c>
      <c r="E63" s="46" t="s">
        <v>17</v>
      </c>
      <c r="F63" s="47"/>
      <c r="G63" s="48">
        <f t="shared" si="11"/>
        <v>0</v>
      </c>
    </row>
    <row r="64" spans="2:7" x14ac:dyDescent="0.2">
      <c r="B64" s="69" t="s">
        <v>65</v>
      </c>
      <c r="C64" s="70"/>
      <c r="D64" s="70"/>
      <c r="E64" s="70"/>
      <c r="F64" s="71"/>
      <c r="G64" s="29">
        <f>SUM(G65)</f>
        <v>0</v>
      </c>
    </row>
    <row r="65" spans="2:7" ht="15" outlineLevel="1" thickBot="1" x14ac:dyDescent="0.25">
      <c r="B65" s="24" t="s">
        <v>9</v>
      </c>
      <c r="C65" s="25" t="s">
        <v>60</v>
      </c>
      <c r="D65" s="43">
        <v>1</v>
      </c>
      <c r="E65" s="26" t="s">
        <v>17</v>
      </c>
      <c r="F65" s="27"/>
      <c r="G65" s="28">
        <f t="shared" ref="G65" si="12">D65*F65</f>
        <v>0</v>
      </c>
    </row>
    <row r="66" spans="2:7" ht="15.75" thickBot="1" x14ac:dyDescent="0.25">
      <c r="B66" s="72" t="s">
        <v>26</v>
      </c>
      <c r="C66" s="73"/>
      <c r="D66" s="73"/>
      <c r="E66" s="73"/>
      <c r="F66" s="73"/>
      <c r="G66" s="30">
        <f>G7+G17+G58+G64</f>
        <v>0</v>
      </c>
    </row>
    <row r="67" spans="2:7" s="50" customFormat="1" x14ac:dyDescent="0.2">
      <c r="D67" s="52"/>
      <c r="F67" s="53"/>
      <c r="G67" s="53"/>
    </row>
    <row r="68" spans="2:7" s="50" customFormat="1" x14ac:dyDescent="0.2">
      <c r="D68" s="52"/>
      <c r="F68" s="53"/>
      <c r="G68" s="53"/>
    </row>
    <row r="69" spans="2:7" s="50" customFormat="1" x14ac:dyDescent="0.2">
      <c r="D69" s="52"/>
      <c r="F69" s="53"/>
      <c r="G69" s="53"/>
    </row>
    <row r="70" spans="2:7" s="50" customFormat="1" x14ac:dyDescent="0.2">
      <c r="D70" s="52"/>
      <c r="F70" s="53"/>
      <c r="G70" s="53"/>
    </row>
    <row r="71" spans="2:7" s="50" customFormat="1" x14ac:dyDescent="0.2">
      <c r="D71" s="52"/>
      <c r="F71" s="53"/>
      <c r="G71" s="53"/>
    </row>
    <row r="72" spans="2:7" s="50" customFormat="1" x14ac:dyDescent="0.2">
      <c r="D72" s="52"/>
      <c r="F72" s="53"/>
      <c r="G72" s="53"/>
    </row>
    <row r="73" spans="2:7" s="50" customFormat="1" x14ac:dyDescent="0.2">
      <c r="D73" s="52"/>
      <c r="F73" s="53"/>
      <c r="G73" s="53"/>
    </row>
    <row r="74" spans="2:7" s="50" customFormat="1" x14ac:dyDescent="0.2">
      <c r="D74" s="52"/>
      <c r="F74" s="53"/>
      <c r="G74" s="53"/>
    </row>
    <row r="75" spans="2:7" s="50" customFormat="1" x14ac:dyDescent="0.2">
      <c r="D75" s="52"/>
      <c r="F75" s="53"/>
      <c r="G75" s="53"/>
    </row>
    <row r="76" spans="2:7" s="50" customFormat="1" x14ac:dyDescent="0.2">
      <c r="D76" s="52"/>
      <c r="F76" s="53"/>
      <c r="G76" s="53"/>
    </row>
    <row r="77" spans="2:7" s="50" customFormat="1" x14ac:dyDescent="0.2">
      <c r="D77" s="52"/>
      <c r="F77" s="53"/>
      <c r="G77" s="53"/>
    </row>
    <row r="78" spans="2:7" s="50" customFormat="1" x14ac:dyDescent="0.2">
      <c r="D78" s="52"/>
      <c r="F78" s="53"/>
      <c r="G78" s="53"/>
    </row>
    <row r="79" spans="2:7" s="50" customFormat="1" x14ac:dyDescent="0.2">
      <c r="D79" s="52"/>
      <c r="F79" s="53"/>
      <c r="G79" s="53"/>
    </row>
    <row r="80" spans="2:7" s="50" customFormat="1" x14ac:dyDescent="0.2">
      <c r="D80" s="52"/>
      <c r="F80" s="53"/>
      <c r="G80" s="53"/>
    </row>
    <row r="81" spans="4:7" s="50" customFormat="1" x14ac:dyDescent="0.2">
      <c r="D81" s="52"/>
      <c r="F81" s="53"/>
      <c r="G81" s="53"/>
    </row>
    <row r="82" spans="4:7" s="50" customFormat="1" x14ac:dyDescent="0.2">
      <c r="D82" s="52"/>
      <c r="F82" s="53"/>
      <c r="G82" s="53"/>
    </row>
    <row r="83" spans="4:7" s="50" customFormat="1" x14ac:dyDescent="0.2">
      <c r="D83" s="52"/>
      <c r="F83" s="53"/>
      <c r="G83" s="53"/>
    </row>
    <row r="84" spans="4:7" s="50" customFormat="1" x14ac:dyDescent="0.2">
      <c r="D84" s="52"/>
      <c r="F84" s="53"/>
      <c r="G84" s="53"/>
    </row>
    <row r="85" spans="4:7" s="50" customFormat="1" x14ac:dyDescent="0.2">
      <c r="D85" s="52"/>
      <c r="F85" s="53"/>
      <c r="G85" s="53"/>
    </row>
    <row r="86" spans="4:7" s="50" customFormat="1" x14ac:dyDescent="0.2">
      <c r="D86" s="52"/>
      <c r="F86" s="53"/>
      <c r="G86" s="53"/>
    </row>
    <row r="87" spans="4:7" s="50" customFormat="1" x14ac:dyDescent="0.2">
      <c r="D87" s="52"/>
      <c r="F87" s="53"/>
      <c r="G87" s="53"/>
    </row>
    <row r="88" spans="4:7" s="50" customFormat="1" x14ac:dyDescent="0.2">
      <c r="D88" s="52"/>
      <c r="F88" s="53"/>
      <c r="G88" s="53"/>
    </row>
    <row r="89" spans="4:7" s="50" customFormat="1" x14ac:dyDescent="0.2">
      <c r="D89" s="52"/>
      <c r="F89" s="53"/>
      <c r="G89" s="53"/>
    </row>
    <row r="90" spans="4:7" s="50" customFormat="1" x14ac:dyDescent="0.2">
      <c r="D90" s="52"/>
      <c r="F90" s="53"/>
      <c r="G90" s="53"/>
    </row>
    <row r="91" spans="4:7" s="50" customFormat="1" x14ac:dyDescent="0.2">
      <c r="D91" s="52"/>
      <c r="F91" s="53"/>
      <c r="G91" s="53"/>
    </row>
    <row r="92" spans="4:7" s="50" customFormat="1" x14ac:dyDescent="0.2">
      <c r="D92" s="52"/>
      <c r="F92" s="53"/>
      <c r="G92" s="53"/>
    </row>
    <row r="93" spans="4:7" s="50" customFormat="1" x14ac:dyDescent="0.2">
      <c r="D93" s="52"/>
      <c r="F93" s="53"/>
      <c r="G93" s="53"/>
    </row>
    <row r="94" spans="4:7" s="50" customFormat="1" x14ac:dyDescent="0.2">
      <c r="D94" s="52"/>
      <c r="F94" s="53"/>
      <c r="G94" s="53"/>
    </row>
    <row r="95" spans="4:7" s="50" customFormat="1" x14ac:dyDescent="0.2">
      <c r="D95" s="52"/>
      <c r="F95" s="53"/>
      <c r="G95" s="53"/>
    </row>
    <row r="96" spans="4:7" s="50" customFormat="1" x14ac:dyDescent="0.2">
      <c r="D96" s="52"/>
      <c r="F96" s="53"/>
      <c r="G96" s="53"/>
    </row>
    <row r="97" spans="4:7" s="50" customFormat="1" x14ac:dyDescent="0.2">
      <c r="D97" s="52"/>
      <c r="F97" s="53"/>
      <c r="G97" s="53"/>
    </row>
    <row r="98" spans="4:7" s="50" customFormat="1" x14ac:dyDescent="0.2">
      <c r="D98" s="52"/>
      <c r="F98" s="53"/>
      <c r="G98" s="53"/>
    </row>
    <row r="99" spans="4:7" s="50" customFormat="1" x14ac:dyDescent="0.2">
      <c r="D99" s="52"/>
      <c r="F99" s="53"/>
      <c r="G99" s="53"/>
    </row>
    <row r="100" spans="4:7" s="50" customFormat="1" x14ac:dyDescent="0.2">
      <c r="D100" s="52"/>
      <c r="F100" s="53"/>
      <c r="G100" s="53"/>
    </row>
    <row r="101" spans="4:7" s="50" customFormat="1" x14ac:dyDescent="0.2">
      <c r="D101" s="52"/>
      <c r="F101" s="53"/>
      <c r="G101" s="53"/>
    </row>
    <row r="102" spans="4:7" s="50" customFormat="1" x14ac:dyDescent="0.2">
      <c r="D102" s="52"/>
      <c r="F102" s="53"/>
      <c r="G102" s="53"/>
    </row>
    <row r="103" spans="4:7" s="50" customFormat="1" x14ac:dyDescent="0.2">
      <c r="D103" s="52"/>
      <c r="F103" s="53"/>
      <c r="G103" s="53"/>
    </row>
    <row r="104" spans="4:7" s="50" customFormat="1" x14ac:dyDescent="0.2">
      <c r="D104" s="52"/>
      <c r="F104" s="53"/>
      <c r="G104" s="53"/>
    </row>
    <row r="105" spans="4:7" s="50" customFormat="1" x14ac:dyDescent="0.2">
      <c r="D105" s="52"/>
      <c r="F105" s="53"/>
      <c r="G105" s="53"/>
    </row>
    <row r="106" spans="4:7" s="50" customFormat="1" x14ac:dyDescent="0.2">
      <c r="D106" s="52"/>
      <c r="F106" s="53"/>
      <c r="G106" s="53"/>
    </row>
    <row r="107" spans="4:7" s="50" customFormat="1" x14ac:dyDescent="0.2">
      <c r="D107" s="52"/>
      <c r="F107" s="53"/>
      <c r="G107" s="53"/>
    </row>
    <row r="108" spans="4:7" s="50" customFormat="1" x14ac:dyDescent="0.2">
      <c r="D108" s="52"/>
      <c r="F108" s="53"/>
      <c r="G108" s="53"/>
    </row>
    <row r="109" spans="4:7" s="50" customFormat="1" x14ac:dyDescent="0.2">
      <c r="D109" s="52"/>
      <c r="F109" s="53"/>
      <c r="G109" s="53"/>
    </row>
    <row r="110" spans="4:7" s="50" customFormat="1" x14ac:dyDescent="0.2">
      <c r="D110" s="52"/>
      <c r="F110" s="53"/>
      <c r="G110" s="53"/>
    </row>
    <row r="111" spans="4:7" s="50" customFormat="1" x14ac:dyDescent="0.2">
      <c r="D111" s="52"/>
      <c r="F111" s="53"/>
      <c r="G111" s="53"/>
    </row>
    <row r="112" spans="4:7" s="50" customFormat="1" x14ac:dyDescent="0.2">
      <c r="D112" s="52"/>
      <c r="F112" s="53"/>
      <c r="G112" s="53"/>
    </row>
    <row r="113" spans="4:7" s="50" customFormat="1" x14ac:dyDescent="0.2">
      <c r="D113" s="52"/>
      <c r="F113" s="53"/>
      <c r="G113" s="53"/>
    </row>
    <row r="114" spans="4:7" s="50" customFormat="1" x14ac:dyDescent="0.2">
      <c r="D114" s="52"/>
      <c r="F114" s="53"/>
      <c r="G114" s="53"/>
    </row>
    <row r="115" spans="4:7" s="50" customFormat="1" x14ac:dyDescent="0.2">
      <c r="D115" s="52"/>
      <c r="F115" s="53"/>
      <c r="G115" s="53"/>
    </row>
    <row r="116" spans="4:7" s="50" customFormat="1" x14ac:dyDescent="0.2">
      <c r="D116" s="52"/>
      <c r="F116" s="53"/>
      <c r="G116" s="53"/>
    </row>
    <row r="117" spans="4:7" s="50" customFormat="1" x14ac:dyDescent="0.2">
      <c r="D117" s="52"/>
      <c r="F117" s="53"/>
      <c r="G117" s="53"/>
    </row>
    <row r="118" spans="4:7" s="50" customFormat="1" x14ac:dyDescent="0.2">
      <c r="D118" s="52"/>
      <c r="F118" s="53"/>
      <c r="G118" s="53"/>
    </row>
    <row r="119" spans="4:7" s="50" customFormat="1" x14ac:dyDescent="0.2">
      <c r="D119" s="52"/>
      <c r="F119" s="53"/>
      <c r="G119" s="53"/>
    </row>
    <row r="120" spans="4:7" s="50" customFormat="1" x14ac:dyDescent="0.2">
      <c r="D120" s="52"/>
      <c r="F120" s="53"/>
      <c r="G120" s="53"/>
    </row>
    <row r="121" spans="4:7" s="50" customFormat="1" x14ac:dyDescent="0.2">
      <c r="D121" s="52"/>
      <c r="F121" s="53"/>
      <c r="G121" s="53"/>
    </row>
    <row r="122" spans="4:7" s="50" customFormat="1" x14ac:dyDescent="0.2">
      <c r="D122" s="52"/>
      <c r="F122" s="53"/>
      <c r="G122" s="53"/>
    </row>
    <row r="123" spans="4:7" s="50" customFormat="1" x14ac:dyDescent="0.2">
      <c r="D123" s="52"/>
      <c r="F123" s="53"/>
      <c r="G123" s="53"/>
    </row>
    <row r="124" spans="4:7" s="50" customFormat="1" x14ac:dyDescent="0.2">
      <c r="D124" s="52"/>
      <c r="F124" s="53"/>
      <c r="G124" s="53"/>
    </row>
    <row r="125" spans="4:7" s="50" customFormat="1" x14ac:dyDescent="0.2">
      <c r="D125" s="52"/>
      <c r="F125" s="53"/>
      <c r="G125" s="53"/>
    </row>
    <row r="126" spans="4:7" s="50" customFormat="1" x14ac:dyDescent="0.2">
      <c r="D126" s="52"/>
      <c r="F126" s="53"/>
      <c r="G126" s="53"/>
    </row>
    <row r="127" spans="4:7" s="50" customFormat="1" x14ac:dyDescent="0.2">
      <c r="D127" s="52"/>
      <c r="F127" s="53"/>
      <c r="G127" s="53"/>
    </row>
    <row r="128" spans="4:7" s="50" customFormat="1" x14ac:dyDescent="0.2">
      <c r="D128" s="52"/>
      <c r="F128" s="53"/>
      <c r="G128" s="53"/>
    </row>
    <row r="129" spans="4:7" s="50" customFormat="1" x14ac:dyDescent="0.2">
      <c r="D129" s="52"/>
      <c r="F129" s="53"/>
      <c r="G129" s="53"/>
    </row>
    <row r="130" spans="4:7" s="50" customFormat="1" x14ac:dyDescent="0.2">
      <c r="D130" s="52"/>
      <c r="F130" s="53"/>
      <c r="G130" s="53"/>
    </row>
    <row r="131" spans="4:7" s="50" customFormat="1" x14ac:dyDescent="0.2">
      <c r="D131" s="52"/>
      <c r="F131" s="53"/>
      <c r="G131" s="53"/>
    </row>
    <row r="132" spans="4:7" s="50" customFormat="1" x14ac:dyDescent="0.2">
      <c r="D132" s="52"/>
      <c r="F132" s="53"/>
      <c r="G132" s="53"/>
    </row>
    <row r="133" spans="4:7" s="50" customFormat="1" x14ac:dyDescent="0.2">
      <c r="D133" s="52"/>
      <c r="F133" s="53"/>
      <c r="G133" s="53"/>
    </row>
    <row r="134" spans="4:7" s="50" customFormat="1" x14ac:dyDescent="0.2">
      <c r="D134" s="52"/>
      <c r="F134" s="53"/>
      <c r="G134" s="53"/>
    </row>
    <row r="135" spans="4:7" s="50" customFormat="1" x14ac:dyDescent="0.2">
      <c r="D135" s="52"/>
      <c r="F135" s="53"/>
      <c r="G135" s="53"/>
    </row>
    <row r="136" spans="4:7" s="50" customFormat="1" x14ac:dyDescent="0.2">
      <c r="D136" s="52"/>
      <c r="F136" s="53"/>
      <c r="G136" s="53"/>
    </row>
    <row r="137" spans="4:7" s="50" customFormat="1" x14ac:dyDescent="0.2">
      <c r="D137" s="52"/>
      <c r="F137" s="53"/>
      <c r="G137" s="53"/>
    </row>
    <row r="138" spans="4:7" s="50" customFormat="1" x14ac:dyDescent="0.2">
      <c r="D138" s="52"/>
      <c r="F138" s="53"/>
      <c r="G138" s="53"/>
    </row>
    <row r="139" spans="4:7" s="50" customFormat="1" x14ac:dyDescent="0.2">
      <c r="D139" s="52"/>
      <c r="F139" s="53"/>
      <c r="G139" s="53"/>
    </row>
    <row r="140" spans="4:7" s="50" customFormat="1" x14ac:dyDescent="0.2">
      <c r="D140" s="52"/>
      <c r="F140" s="53"/>
      <c r="G140" s="53"/>
    </row>
    <row r="141" spans="4:7" s="50" customFormat="1" x14ac:dyDescent="0.2">
      <c r="D141" s="52"/>
      <c r="F141" s="53"/>
      <c r="G141" s="53"/>
    </row>
    <row r="142" spans="4:7" s="50" customFormat="1" x14ac:dyDescent="0.2">
      <c r="D142" s="52"/>
      <c r="F142" s="53"/>
      <c r="G142" s="53"/>
    </row>
    <row r="143" spans="4:7" s="50" customFormat="1" x14ac:dyDescent="0.2">
      <c r="D143" s="52"/>
      <c r="F143" s="53"/>
      <c r="G143" s="53"/>
    </row>
    <row r="144" spans="4:7" s="50" customFormat="1" x14ac:dyDescent="0.2">
      <c r="D144" s="52"/>
      <c r="F144" s="53"/>
      <c r="G144" s="53"/>
    </row>
    <row r="145" spans="4:7" s="50" customFormat="1" x14ac:dyDescent="0.2">
      <c r="D145" s="52"/>
      <c r="F145" s="53"/>
      <c r="G145" s="53"/>
    </row>
    <row r="146" spans="4:7" s="50" customFormat="1" x14ac:dyDescent="0.2">
      <c r="D146" s="52"/>
      <c r="F146" s="53"/>
      <c r="G146" s="53"/>
    </row>
    <row r="147" spans="4:7" s="50" customFormat="1" x14ac:dyDescent="0.2">
      <c r="D147" s="52"/>
      <c r="F147" s="53"/>
      <c r="G147" s="53"/>
    </row>
    <row r="148" spans="4:7" s="50" customFormat="1" x14ac:dyDescent="0.2">
      <c r="D148" s="52"/>
      <c r="F148" s="53"/>
      <c r="G148" s="53"/>
    </row>
    <row r="149" spans="4:7" s="50" customFormat="1" x14ac:dyDescent="0.2">
      <c r="D149" s="52"/>
      <c r="F149" s="53"/>
      <c r="G149" s="53"/>
    </row>
    <row r="150" spans="4:7" s="50" customFormat="1" x14ac:dyDescent="0.2">
      <c r="D150" s="52"/>
      <c r="F150" s="53"/>
      <c r="G150" s="53"/>
    </row>
    <row r="151" spans="4:7" s="50" customFormat="1" x14ac:dyDescent="0.2">
      <c r="D151" s="52"/>
      <c r="F151" s="53"/>
      <c r="G151" s="53"/>
    </row>
    <row r="152" spans="4:7" s="50" customFormat="1" x14ac:dyDescent="0.2">
      <c r="D152" s="52"/>
      <c r="F152" s="53"/>
      <c r="G152" s="53"/>
    </row>
    <row r="153" spans="4:7" s="50" customFormat="1" x14ac:dyDescent="0.2">
      <c r="D153" s="52"/>
      <c r="F153" s="53"/>
      <c r="G153" s="53"/>
    </row>
    <row r="154" spans="4:7" s="50" customFormat="1" x14ac:dyDescent="0.2">
      <c r="D154" s="52"/>
      <c r="F154" s="53"/>
      <c r="G154" s="53"/>
    </row>
    <row r="155" spans="4:7" s="50" customFormat="1" x14ac:dyDescent="0.2">
      <c r="D155" s="52"/>
      <c r="F155" s="53"/>
      <c r="G155" s="53"/>
    </row>
    <row r="156" spans="4:7" s="50" customFormat="1" x14ac:dyDescent="0.2">
      <c r="D156" s="52"/>
      <c r="F156" s="53"/>
      <c r="G156" s="53"/>
    </row>
    <row r="157" spans="4:7" s="50" customFormat="1" x14ac:dyDescent="0.2">
      <c r="D157" s="52"/>
      <c r="F157" s="53"/>
      <c r="G157" s="53"/>
    </row>
    <row r="158" spans="4:7" s="50" customFormat="1" x14ac:dyDescent="0.2">
      <c r="D158" s="52"/>
      <c r="F158" s="53"/>
      <c r="G158" s="53"/>
    </row>
    <row r="159" spans="4:7" s="50" customFormat="1" x14ac:dyDescent="0.2">
      <c r="D159" s="52"/>
      <c r="F159" s="53"/>
      <c r="G159" s="53"/>
    </row>
    <row r="160" spans="4:7" s="50" customFormat="1" x14ac:dyDescent="0.2">
      <c r="D160" s="52"/>
      <c r="F160" s="53"/>
      <c r="G160" s="53"/>
    </row>
    <row r="161" spans="4:7" s="50" customFormat="1" x14ac:dyDescent="0.2">
      <c r="D161" s="52"/>
      <c r="F161" s="53"/>
      <c r="G161" s="53"/>
    </row>
    <row r="162" spans="4:7" s="50" customFormat="1" x14ac:dyDescent="0.2">
      <c r="D162" s="52"/>
      <c r="F162" s="53"/>
      <c r="G162" s="53"/>
    </row>
    <row r="163" spans="4:7" s="50" customFormat="1" x14ac:dyDescent="0.2">
      <c r="D163" s="52"/>
      <c r="F163" s="53"/>
      <c r="G163" s="53"/>
    </row>
    <row r="164" spans="4:7" s="50" customFormat="1" x14ac:dyDescent="0.2">
      <c r="D164" s="52"/>
      <c r="F164" s="53"/>
      <c r="G164" s="53"/>
    </row>
    <row r="165" spans="4:7" s="50" customFormat="1" x14ac:dyDescent="0.2">
      <c r="D165" s="52"/>
      <c r="F165" s="53"/>
      <c r="G165" s="53"/>
    </row>
    <row r="166" spans="4:7" s="50" customFormat="1" x14ac:dyDescent="0.2">
      <c r="D166" s="52"/>
      <c r="F166" s="53"/>
      <c r="G166" s="53"/>
    </row>
    <row r="167" spans="4:7" s="50" customFormat="1" x14ac:dyDescent="0.2">
      <c r="D167" s="52"/>
      <c r="F167" s="53"/>
      <c r="G167" s="53"/>
    </row>
    <row r="168" spans="4:7" s="50" customFormat="1" x14ac:dyDescent="0.2">
      <c r="D168" s="52"/>
      <c r="F168" s="53"/>
      <c r="G168" s="53"/>
    </row>
    <row r="169" spans="4:7" s="50" customFormat="1" x14ac:dyDescent="0.2">
      <c r="D169" s="52"/>
      <c r="F169" s="53"/>
      <c r="G169" s="53"/>
    </row>
    <row r="170" spans="4:7" s="50" customFormat="1" x14ac:dyDescent="0.2">
      <c r="D170" s="52"/>
      <c r="F170" s="53"/>
      <c r="G170" s="53"/>
    </row>
    <row r="171" spans="4:7" s="50" customFormat="1" x14ac:dyDescent="0.2">
      <c r="D171" s="52"/>
      <c r="F171" s="53"/>
      <c r="G171" s="53"/>
    </row>
    <row r="172" spans="4:7" s="50" customFormat="1" x14ac:dyDescent="0.2">
      <c r="D172" s="52"/>
      <c r="F172" s="53"/>
      <c r="G172" s="53"/>
    </row>
    <row r="173" spans="4:7" s="50" customFormat="1" x14ac:dyDescent="0.2">
      <c r="D173" s="52"/>
      <c r="F173" s="53"/>
      <c r="G173" s="53"/>
    </row>
    <row r="174" spans="4:7" s="50" customFormat="1" x14ac:dyDescent="0.2">
      <c r="D174" s="52"/>
      <c r="F174" s="53"/>
      <c r="G174" s="53"/>
    </row>
    <row r="175" spans="4:7" s="50" customFormat="1" x14ac:dyDescent="0.2">
      <c r="D175" s="52"/>
      <c r="F175" s="53"/>
      <c r="G175" s="53"/>
    </row>
    <row r="176" spans="4:7" s="50" customFormat="1" x14ac:dyDescent="0.2">
      <c r="D176" s="52"/>
      <c r="F176" s="53"/>
      <c r="G176" s="53"/>
    </row>
    <row r="177" spans="4:7" s="50" customFormat="1" x14ac:dyDescent="0.2">
      <c r="D177" s="52"/>
      <c r="F177" s="53"/>
      <c r="G177" s="53"/>
    </row>
    <row r="178" spans="4:7" s="50" customFormat="1" x14ac:dyDescent="0.2">
      <c r="D178" s="52"/>
      <c r="F178" s="53"/>
      <c r="G178" s="53"/>
    </row>
    <row r="179" spans="4:7" s="50" customFormat="1" x14ac:dyDescent="0.2">
      <c r="D179" s="52"/>
      <c r="F179" s="53"/>
      <c r="G179" s="53"/>
    </row>
    <row r="180" spans="4:7" s="50" customFormat="1" x14ac:dyDescent="0.2">
      <c r="D180" s="52"/>
      <c r="F180" s="53"/>
      <c r="G180" s="53"/>
    </row>
    <row r="181" spans="4:7" s="50" customFormat="1" x14ac:dyDescent="0.2">
      <c r="D181" s="52"/>
      <c r="F181" s="53"/>
      <c r="G181" s="53"/>
    </row>
    <row r="182" spans="4:7" s="50" customFormat="1" x14ac:dyDescent="0.2">
      <c r="D182" s="52"/>
      <c r="F182" s="53"/>
      <c r="G182" s="53"/>
    </row>
    <row r="183" spans="4:7" s="50" customFormat="1" x14ac:dyDescent="0.2">
      <c r="D183" s="52"/>
      <c r="F183" s="53"/>
      <c r="G183" s="53"/>
    </row>
    <row r="184" spans="4:7" s="50" customFormat="1" x14ac:dyDescent="0.2">
      <c r="D184" s="52"/>
      <c r="F184" s="53"/>
      <c r="G184" s="53"/>
    </row>
    <row r="185" spans="4:7" s="50" customFormat="1" x14ac:dyDescent="0.2">
      <c r="D185" s="52"/>
      <c r="F185" s="53"/>
      <c r="G185" s="53"/>
    </row>
    <row r="186" spans="4:7" s="50" customFormat="1" x14ac:dyDescent="0.2">
      <c r="D186" s="52"/>
      <c r="F186" s="53"/>
      <c r="G186" s="53"/>
    </row>
    <row r="187" spans="4:7" s="50" customFormat="1" x14ac:dyDescent="0.2">
      <c r="D187" s="52"/>
      <c r="F187" s="53"/>
      <c r="G187" s="53"/>
    </row>
    <row r="188" spans="4:7" s="50" customFormat="1" x14ac:dyDescent="0.2">
      <c r="D188" s="52"/>
      <c r="F188" s="53"/>
      <c r="G188" s="53"/>
    </row>
    <row r="189" spans="4:7" s="50" customFormat="1" x14ac:dyDescent="0.2">
      <c r="D189" s="52"/>
      <c r="F189" s="53"/>
      <c r="G189" s="53"/>
    </row>
    <row r="190" spans="4:7" s="50" customFormat="1" x14ac:dyDescent="0.2">
      <c r="D190" s="52"/>
      <c r="F190" s="53"/>
      <c r="G190" s="53"/>
    </row>
    <row r="191" spans="4:7" s="50" customFormat="1" x14ac:dyDescent="0.2">
      <c r="D191" s="52"/>
      <c r="F191" s="53"/>
      <c r="G191" s="53"/>
    </row>
    <row r="192" spans="4:7" s="50" customFormat="1" x14ac:dyDescent="0.2">
      <c r="D192" s="52"/>
      <c r="F192" s="53"/>
      <c r="G192" s="53"/>
    </row>
    <row r="193" spans="4:7" s="50" customFormat="1" x14ac:dyDescent="0.2">
      <c r="D193" s="52"/>
      <c r="F193" s="53"/>
      <c r="G193" s="53"/>
    </row>
    <row r="194" spans="4:7" s="50" customFormat="1" x14ac:dyDescent="0.2">
      <c r="D194" s="52"/>
      <c r="F194" s="53"/>
      <c r="G194" s="53"/>
    </row>
    <row r="195" spans="4:7" s="50" customFormat="1" x14ac:dyDescent="0.2">
      <c r="D195" s="52"/>
      <c r="F195" s="53"/>
      <c r="G195" s="53"/>
    </row>
    <row r="196" spans="4:7" s="50" customFormat="1" x14ac:dyDescent="0.2">
      <c r="D196" s="52"/>
      <c r="F196" s="53"/>
      <c r="G196" s="53"/>
    </row>
    <row r="197" spans="4:7" s="50" customFormat="1" x14ac:dyDescent="0.2">
      <c r="D197" s="52"/>
      <c r="F197" s="53"/>
      <c r="G197" s="53"/>
    </row>
    <row r="198" spans="4:7" s="50" customFormat="1" x14ac:dyDescent="0.2">
      <c r="D198" s="52"/>
      <c r="F198" s="53"/>
      <c r="G198" s="53"/>
    </row>
    <row r="199" spans="4:7" s="50" customFormat="1" x14ac:dyDescent="0.2">
      <c r="D199" s="52"/>
      <c r="F199" s="53"/>
      <c r="G199" s="53"/>
    </row>
    <row r="200" spans="4:7" s="50" customFormat="1" x14ac:dyDescent="0.2">
      <c r="D200" s="52"/>
      <c r="F200" s="53"/>
      <c r="G200" s="53"/>
    </row>
    <row r="201" spans="4:7" s="50" customFormat="1" x14ac:dyDescent="0.2">
      <c r="D201" s="52"/>
      <c r="F201" s="53"/>
      <c r="G201" s="53"/>
    </row>
    <row r="202" spans="4:7" s="50" customFormat="1" x14ac:dyDescent="0.2">
      <c r="D202" s="52"/>
      <c r="F202" s="53"/>
      <c r="G202" s="53"/>
    </row>
    <row r="203" spans="4:7" s="50" customFormat="1" x14ac:dyDescent="0.2">
      <c r="D203" s="52"/>
      <c r="F203" s="53"/>
      <c r="G203" s="53"/>
    </row>
    <row r="204" spans="4:7" s="50" customFormat="1" x14ac:dyDescent="0.2">
      <c r="D204" s="52"/>
      <c r="F204" s="53"/>
      <c r="G204" s="53"/>
    </row>
    <row r="205" spans="4:7" s="50" customFormat="1" x14ac:dyDescent="0.2">
      <c r="D205" s="52"/>
      <c r="F205" s="53"/>
      <c r="G205" s="53"/>
    </row>
    <row r="206" spans="4:7" s="50" customFormat="1" x14ac:dyDescent="0.2">
      <c r="D206" s="52"/>
      <c r="F206" s="53"/>
      <c r="G206" s="53"/>
    </row>
    <row r="207" spans="4:7" s="50" customFormat="1" x14ac:dyDescent="0.2">
      <c r="D207" s="52"/>
      <c r="F207" s="53"/>
      <c r="G207" s="53"/>
    </row>
    <row r="208" spans="4:7" s="50" customFormat="1" x14ac:dyDescent="0.2">
      <c r="D208" s="52"/>
      <c r="F208" s="53"/>
      <c r="G208" s="53"/>
    </row>
    <row r="209" spans="4:7" s="50" customFormat="1" x14ac:dyDescent="0.2">
      <c r="D209" s="52"/>
      <c r="F209" s="53"/>
      <c r="G209" s="53"/>
    </row>
    <row r="210" spans="4:7" s="50" customFormat="1" x14ac:dyDescent="0.2">
      <c r="D210" s="52"/>
      <c r="F210" s="53"/>
      <c r="G210" s="53"/>
    </row>
    <row r="211" spans="4:7" s="50" customFormat="1" x14ac:dyDescent="0.2">
      <c r="D211" s="52"/>
      <c r="F211" s="53"/>
      <c r="G211" s="53"/>
    </row>
    <row r="212" spans="4:7" s="50" customFormat="1" x14ac:dyDescent="0.2">
      <c r="D212" s="52"/>
      <c r="F212" s="53"/>
      <c r="G212" s="53"/>
    </row>
    <row r="213" spans="4:7" s="50" customFormat="1" x14ac:dyDescent="0.2">
      <c r="D213" s="52"/>
      <c r="F213" s="53"/>
      <c r="G213" s="53"/>
    </row>
    <row r="214" spans="4:7" s="50" customFormat="1" x14ac:dyDescent="0.2">
      <c r="D214" s="52"/>
      <c r="F214" s="53"/>
      <c r="G214" s="53"/>
    </row>
    <row r="215" spans="4:7" s="50" customFormat="1" x14ac:dyDescent="0.2">
      <c r="D215" s="52"/>
      <c r="F215" s="53"/>
      <c r="G215" s="53"/>
    </row>
    <row r="216" spans="4:7" s="50" customFormat="1" x14ac:dyDescent="0.2">
      <c r="D216" s="52"/>
      <c r="F216" s="53"/>
      <c r="G216" s="53"/>
    </row>
    <row r="217" spans="4:7" s="50" customFormat="1" x14ac:dyDescent="0.2">
      <c r="D217" s="52"/>
      <c r="F217" s="53"/>
      <c r="G217" s="53"/>
    </row>
    <row r="218" spans="4:7" s="50" customFormat="1" x14ac:dyDescent="0.2">
      <c r="D218" s="52"/>
      <c r="F218" s="53"/>
      <c r="G218" s="53"/>
    </row>
    <row r="219" spans="4:7" s="50" customFormat="1" x14ac:dyDescent="0.2">
      <c r="D219" s="52"/>
      <c r="F219" s="53"/>
      <c r="G219" s="53"/>
    </row>
    <row r="220" spans="4:7" s="50" customFormat="1" x14ac:dyDescent="0.2">
      <c r="D220" s="52"/>
      <c r="F220" s="53"/>
      <c r="G220" s="53"/>
    </row>
    <row r="221" spans="4:7" s="50" customFormat="1" x14ac:dyDescent="0.2">
      <c r="D221" s="52"/>
      <c r="F221" s="53"/>
      <c r="G221" s="53"/>
    </row>
    <row r="222" spans="4:7" s="50" customFormat="1" x14ac:dyDescent="0.2">
      <c r="D222" s="52"/>
      <c r="F222" s="53"/>
      <c r="G222" s="53"/>
    </row>
    <row r="223" spans="4:7" s="50" customFormat="1" x14ac:dyDescent="0.2">
      <c r="D223" s="52"/>
      <c r="F223" s="53"/>
      <c r="G223" s="53"/>
    </row>
    <row r="224" spans="4:7" s="50" customFormat="1" x14ac:dyDescent="0.2">
      <c r="D224" s="52"/>
      <c r="F224" s="53"/>
      <c r="G224" s="53"/>
    </row>
    <row r="225" spans="4:7" s="50" customFormat="1" x14ac:dyDescent="0.2">
      <c r="D225" s="52"/>
      <c r="F225" s="53"/>
      <c r="G225" s="53"/>
    </row>
    <row r="226" spans="4:7" s="50" customFormat="1" x14ac:dyDescent="0.2">
      <c r="D226" s="52"/>
      <c r="F226" s="53"/>
      <c r="G226" s="53"/>
    </row>
    <row r="227" spans="4:7" s="50" customFormat="1" x14ac:dyDescent="0.2">
      <c r="D227" s="52"/>
      <c r="F227" s="53"/>
      <c r="G227" s="53"/>
    </row>
    <row r="228" spans="4:7" s="50" customFormat="1" x14ac:dyDescent="0.2">
      <c r="D228" s="52"/>
      <c r="F228" s="53"/>
      <c r="G228" s="53"/>
    </row>
    <row r="229" spans="4:7" s="50" customFormat="1" x14ac:dyDescent="0.2">
      <c r="D229" s="52"/>
      <c r="F229" s="53"/>
      <c r="G229" s="53"/>
    </row>
    <row r="230" spans="4:7" s="50" customFormat="1" x14ac:dyDescent="0.2">
      <c r="D230" s="52"/>
      <c r="F230" s="53"/>
      <c r="G230" s="53"/>
    </row>
    <row r="231" spans="4:7" s="50" customFormat="1" x14ac:dyDescent="0.2">
      <c r="D231" s="52"/>
      <c r="F231" s="53"/>
      <c r="G231" s="53"/>
    </row>
    <row r="232" spans="4:7" s="50" customFormat="1" x14ac:dyDescent="0.2">
      <c r="D232" s="52"/>
      <c r="F232" s="53"/>
      <c r="G232" s="53"/>
    </row>
    <row r="233" spans="4:7" s="50" customFormat="1" x14ac:dyDescent="0.2">
      <c r="D233" s="52"/>
      <c r="F233" s="53"/>
      <c r="G233" s="53"/>
    </row>
    <row r="234" spans="4:7" s="50" customFormat="1" x14ac:dyDescent="0.2">
      <c r="D234" s="52"/>
      <c r="F234" s="53"/>
      <c r="G234" s="53"/>
    </row>
    <row r="235" spans="4:7" s="50" customFormat="1" x14ac:dyDescent="0.2">
      <c r="D235" s="52"/>
      <c r="F235" s="53"/>
      <c r="G235" s="53"/>
    </row>
    <row r="236" spans="4:7" s="50" customFormat="1" x14ac:dyDescent="0.2">
      <c r="D236" s="52"/>
      <c r="F236" s="53"/>
      <c r="G236" s="53"/>
    </row>
    <row r="237" spans="4:7" s="50" customFormat="1" x14ac:dyDescent="0.2">
      <c r="D237" s="52"/>
      <c r="F237" s="53"/>
      <c r="G237" s="53"/>
    </row>
    <row r="238" spans="4:7" s="50" customFormat="1" x14ac:dyDescent="0.2">
      <c r="D238" s="52"/>
      <c r="F238" s="53"/>
      <c r="G238" s="53"/>
    </row>
    <row r="239" spans="4:7" s="50" customFormat="1" x14ac:dyDescent="0.2">
      <c r="D239" s="52"/>
      <c r="F239" s="53"/>
      <c r="G239" s="53"/>
    </row>
    <row r="240" spans="4:7" s="50" customFormat="1" x14ac:dyDescent="0.2">
      <c r="D240" s="52"/>
      <c r="F240" s="53"/>
      <c r="G240" s="53"/>
    </row>
    <row r="241" spans="4:7" s="50" customFormat="1" x14ac:dyDescent="0.2">
      <c r="D241" s="52"/>
      <c r="F241" s="53"/>
      <c r="G241" s="53"/>
    </row>
    <row r="242" spans="4:7" s="50" customFormat="1" x14ac:dyDescent="0.2">
      <c r="D242" s="52"/>
      <c r="F242" s="53"/>
      <c r="G242" s="53"/>
    </row>
    <row r="243" spans="4:7" s="50" customFormat="1" x14ac:dyDescent="0.2">
      <c r="D243" s="52"/>
      <c r="F243" s="53"/>
      <c r="G243" s="53"/>
    </row>
    <row r="244" spans="4:7" s="50" customFormat="1" x14ac:dyDescent="0.2">
      <c r="D244" s="52"/>
      <c r="F244" s="53"/>
      <c r="G244" s="53"/>
    </row>
    <row r="245" spans="4:7" s="50" customFormat="1" x14ac:dyDescent="0.2">
      <c r="D245" s="52"/>
      <c r="F245" s="53"/>
      <c r="G245" s="53"/>
    </row>
    <row r="246" spans="4:7" s="50" customFormat="1" x14ac:dyDescent="0.2">
      <c r="D246" s="52"/>
      <c r="F246" s="53"/>
      <c r="G246" s="53"/>
    </row>
    <row r="247" spans="4:7" s="50" customFormat="1" x14ac:dyDescent="0.2">
      <c r="D247" s="52"/>
      <c r="F247" s="53"/>
      <c r="G247" s="53"/>
    </row>
    <row r="248" spans="4:7" s="50" customFormat="1" x14ac:dyDescent="0.2">
      <c r="D248" s="52"/>
      <c r="F248" s="53"/>
      <c r="G248" s="53"/>
    </row>
    <row r="249" spans="4:7" s="50" customFormat="1" x14ac:dyDescent="0.2">
      <c r="D249" s="52"/>
      <c r="F249" s="53"/>
      <c r="G249" s="53"/>
    </row>
    <row r="250" spans="4:7" s="50" customFormat="1" x14ac:dyDescent="0.2">
      <c r="D250" s="52"/>
      <c r="F250" s="53"/>
      <c r="G250" s="53"/>
    </row>
    <row r="251" spans="4:7" s="50" customFormat="1" x14ac:dyDescent="0.2">
      <c r="D251" s="52"/>
      <c r="F251" s="53"/>
      <c r="G251" s="53"/>
    </row>
    <row r="252" spans="4:7" s="50" customFormat="1" x14ac:dyDescent="0.2">
      <c r="D252" s="52"/>
      <c r="F252" s="53"/>
      <c r="G252" s="53"/>
    </row>
    <row r="253" spans="4:7" s="50" customFormat="1" x14ac:dyDescent="0.2">
      <c r="D253" s="52"/>
      <c r="F253" s="53"/>
      <c r="G253" s="53"/>
    </row>
    <row r="254" spans="4:7" s="50" customFormat="1" x14ac:dyDescent="0.2">
      <c r="D254" s="52"/>
      <c r="F254" s="53"/>
      <c r="G254" s="53"/>
    </row>
    <row r="255" spans="4:7" s="50" customFormat="1" x14ac:dyDescent="0.2">
      <c r="D255" s="52"/>
      <c r="F255" s="53"/>
      <c r="G255" s="53"/>
    </row>
    <row r="256" spans="4:7" s="50" customFormat="1" x14ac:dyDescent="0.2">
      <c r="D256" s="52"/>
      <c r="F256" s="53"/>
      <c r="G256" s="53"/>
    </row>
    <row r="257" spans="4:7" s="50" customFormat="1" x14ac:dyDescent="0.2">
      <c r="D257" s="52"/>
      <c r="F257" s="53"/>
      <c r="G257" s="53"/>
    </row>
    <row r="258" spans="4:7" s="50" customFormat="1" x14ac:dyDescent="0.2">
      <c r="D258" s="52"/>
      <c r="F258" s="53"/>
      <c r="G258" s="53"/>
    </row>
    <row r="259" spans="4:7" s="50" customFormat="1" x14ac:dyDescent="0.2">
      <c r="D259" s="52"/>
      <c r="F259" s="53"/>
      <c r="G259" s="53"/>
    </row>
    <row r="260" spans="4:7" s="50" customFormat="1" x14ac:dyDescent="0.2">
      <c r="D260" s="52"/>
      <c r="F260" s="53"/>
      <c r="G260" s="53"/>
    </row>
    <row r="261" spans="4:7" s="50" customFormat="1" x14ac:dyDescent="0.2">
      <c r="D261" s="52"/>
      <c r="F261" s="53"/>
      <c r="G261" s="53"/>
    </row>
    <row r="262" spans="4:7" s="50" customFormat="1" x14ac:dyDescent="0.2">
      <c r="D262" s="52"/>
      <c r="F262" s="53"/>
      <c r="G262" s="53"/>
    </row>
    <row r="263" spans="4:7" s="50" customFormat="1" x14ac:dyDescent="0.2">
      <c r="D263" s="52"/>
      <c r="F263" s="53"/>
      <c r="G263" s="53"/>
    </row>
    <row r="264" spans="4:7" s="50" customFormat="1" x14ac:dyDescent="0.2">
      <c r="D264" s="52"/>
      <c r="F264" s="53"/>
      <c r="G264" s="53"/>
    </row>
    <row r="265" spans="4:7" s="50" customFormat="1" x14ac:dyDescent="0.2">
      <c r="D265" s="52"/>
      <c r="F265" s="53"/>
      <c r="G265" s="53"/>
    </row>
    <row r="266" spans="4:7" s="50" customFormat="1" x14ac:dyDescent="0.2">
      <c r="D266" s="52"/>
      <c r="F266" s="53"/>
      <c r="G266" s="53"/>
    </row>
    <row r="267" spans="4:7" s="50" customFormat="1" x14ac:dyDescent="0.2">
      <c r="D267" s="52"/>
      <c r="F267" s="53"/>
      <c r="G267" s="53"/>
    </row>
    <row r="268" spans="4:7" s="50" customFormat="1" x14ac:dyDescent="0.2">
      <c r="D268" s="52"/>
      <c r="F268" s="53"/>
      <c r="G268" s="53"/>
    </row>
    <row r="269" spans="4:7" s="50" customFormat="1" x14ac:dyDescent="0.2">
      <c r="D269" s="52"/>
      <c r="F269" s="53"/>
      <c r="G269" s="53"/>
    </row>
    <row r="270" spans="4:7" s="50" customFormat="1" x14ac:dyDescent="0.2">
      <c r="D270" s="52"/>
      <c r="F270" s="53"/>
      <c r="G270" s="53"/>
    </row>
    <row r="271" spans="4:7" s="50" customFormat="1" x14ac:dyDescent="0.2">
      <c r="D271" s="52"/>
      <c r="F271" s="53"/>
      <c r="G271" s="53"/>
    </row>
    <row r="272" spans="4:7" s="50" customFormat="1" x14ac:dyDescent="0.2">
      <c r="D272" s="52"/>
      <c r="F272" s="53"/>
      <c r="G272" s="53"/>
    </row>
    <row r="273" spans="4:7" s="50" customFormat="1" x14ac:dyDescent="0.2">
      <c r="D273" s="52"/>
      <c r="F273" s="53"/>
      <c r="G273" s="53"/>
    </row>
    <row r="274" spans="4:7" s="50" customFormat="1" x14ac:dyDescent="0.2">
      <c r="D274" s="52"/>
      <c r="F274" s="53"/>
      <c r="G274" s="53"/>
    </row>
    <row r="275" spans="4:7" s="50" customFormat="1" x14ac:dyDescent="0.2">
      <c r="D275" s="52"/>
      <c r="F275" s="53"/>
      <c r="G275" s="53"/>
    </row>
    <row r="276" spans="4:7" s="50" customFormat="1" x14ac:dyDescent="0.2">
      <c r="D276" s="52"/>
      <c r="F276" s="53"/>
      <c r="G276" s="53"/>
    </row>
    <row r="277" spans="4:7" s="50" customFormat="1" x14ac:dyDescent="0.2">
      <c r="D277" s="52"/>
      <c r="F277" s="53"/>
      <c r="G277" s="53"/>
    </row>
    <row r="278" spans="4:7" s="50" customFormat="1" x14ac:dyDescent="0.2">
      <c r="D278" s="52"/>
      <c r="F278" s="53"/>
      <c r="G278" s="53"/>
    </row>
    <row r="279" spans="4:7" s="50" customFormat="1" x14ac:dyDescent="0.2">
      <c r="D279" s="52"/>
      <c r="F279" s="53"/>
      <c r="G279" s="53"/>
    </row>
    <row r="280" spans="4:7" s="50" customFormat="1" x14ac:dyDescent="0.2">
      <c r="D280" s="52"/>
      <c r="F280" s="53"/>
      <c r="G280" s="53"/>
    </row>
    <row r="281" spans="4:7" s="50" customFormat="1" x14ac:dyDescent="0.2">
      <c r="D281" s="52"/>
      <c r="F281" s="53"/>
      <c r="G281" s="53"/>
    </row>
    <row r="282" spans="4:7" s="50" customFormat="1" x14ac:dyDescent="0.2">
      <c r="D282" s="52"/>
      <c r="F282" s="53"/>
      <c r="G282" s="53"/>
    </row>
    <row r="283" spans="4:7" s="50" customFormat="1" x14ac:dyDescent="0.2">
      <c r="D283" s="52"/>
      <c r="F283" s="53"/>
      <c r="G283" s="53"/>
    </row>
    <row r="284" spans="4:7" s="50" customFormat="1" x14ac:dyDescent="0.2">
      <c r="D284" s="52"/>
      <c r="F284" s="53"/>
      <c r="G284" s="53"/>
    </row>
    <row r="285" spans="4:7" s="50" customFormat="1" x14ac:dyDescent="0.2">
      <c r="D285" s="52"/>
      <c r="F285" s="53"/>
      <c r="G285" s="53"/>
    </row>
    <row r="286" spans="4:7" s="50" customFormat="1" x14ac:dyDescent="0.2">
      <c r="D286" s="52"/>
      <c r="F286" s="53"/>
      <c r="G286" s="53"/>
    </row>
    <row r="287" spans="4:7" s="50" customFormat="1" x14ac:dyDescent="0.2">
      <c r="D287" s="52"/>
      <c r="F287" s="53"/>
      <c r="G287" s="53"/>
    </row>
    <row r="288" spans="4:7" s="50" customFormat="1" x14ac:dyDescent="0.2">
      <c r="D288" s="52"/>
      <c r="F288" s="53"/>
      <c r="G288" s="53"/>
    </row>
    <row r="289" spans="4:7" s="50" customFormat="1" x14ac:dyDescent="0.2">
      <c r="D289" s="52"/>
      <c r="F289" s="53"/>
      <c r="G289" s="53"/>
    </row>
    <row r="290" spans="4:7" s="50" customFormat="1" x14ac:dyDescent="0.2">
      <c r="D290" s="52"/>
      <c r="F290" s="53"/>
      <c r="G290" s="53"/>
    </row>
    <row r="291" spans="4:7" s="50" customFormat="1" x14ac:dyDescent="0.2">
      <c r="D291" s="52"/>
      <c r="F291" s="53"/>
      <c r="G291" s="53"/>
    </row>
    <row r="292" spans="4:7" s="50" customFormat="1" x14ac:dyDescent="0.2">
      <c r="D292" s="52"/>
      <c r="F292" s="53"/>
      <c r="G292" s="53"/>
    </row>
    <row r="293" spans="4:7" s="50" customFormat="1" x14ac:dyDescent="0.2">
      <c r="D293" s="52"/>
      <c r="F293" s="53"/>
      <c r="G293" s="53"/>
    </row>
    <row r="294" spans="4:7" s="50" customFormat="1" x14ac:dyDescent="0.2">
      <c r="D294" s="52"/>
      <c r="F294" s="53"/>
      <c r="G294" s="53"/>
    </row>
    <row r="295" spans="4:7" s="50" customFormat="1" x14ac:dyDescent="0.2">
      <c r="D295" s="52"/>
      <c r="F295" s="53"/>
      <c r="G295" s="53"/>
    </row>
    <row r="296" spans="4:7" s="50" customFormat="1" x14ac:dyDescent="0.2">
      <c r="D296" s="52"/>
      <c r="F296" s="53"/>
      <c r="G296" s="53"/>
    </row>
    <row r="297" spans="4:7" s="50" customFormat="1" x14ac:dyDescent="0.2">
      <c r="D297" s="52"/>
      <c r="F297" s="53"/>
      <c r="G297" s="53"/>
    </row>
    <row r="298" spans="4:7" s="50" customFormat="1" x14ac:dyDescent="0.2">
      <c r="D298" s="52"/>
      <c r="F298" s="53"/>
      <c r="G298" s="53"/>
    </row>
    <row r="299" spans="4:7" s="50" customFormat="1" x14ac:dyDescent="0.2">
      <c r="D299" s="52"/>
      <c r="F299" s="53"/>
      <c r="G299" s="53"/>
    </row>
    <row r="300" spans="4:7" s="50" customFormat="1" x14ac:dyDescent="0.2">
      <c r="D300" s="52"/>
      <c r="F300" s="53"/>
      <c r="G300" s="53"/>
    </row>
    <row r="301" spans="4:7" s="50" customFormat="1" x14ac:dyDescent="0.2">
      <c r="D301" s="52"/>
      <c r="F301" s="53"/>
      <c r="G301" s="53"/>
    </row>
    <row r="302" spans="4:7" s="50" customFormat="1" x14ac:dyDescent="0.2">
      <c r="D302" s="52"/>
      <c r="F302" s="53"/>
      <c r="G302" s="53"/>
    </row>
    <row r="303" spans="4:7" s="50" customFormat="1" x14ac:dyDescent="0.2">
      <c r="D303" s="52"/>
      <c r="F303" s="53"/>
      <c r="G303" s="53"/>
    </row>
    <row r="304" spans="4:7" s="50" customFormat="1" x14ac:dyDescent="0.2">
      <c r="D304" s="52"/>
      <c r="F304" s="53"/>
      <c r="G304" s="53"/>
    </row>
    <row r="305" spans="4:7" s="50" customFormat="1" x14ac:dyDescent="0.2">
      <c r="D305" s="52"/>
      <c r="F305" s="53"/>
      <c r="G305" s="53"/>
    </row>
    <row r="306" spans="4:7" s="50" customFormat="1" x14ac:dyDescent="0.2">
      <c r="D306" s="52"/>
      <c r="F306" s="53"/>
      <c r="G306" s="53"/>
    </row>
    <row r="307" spans="4:7" s="50" customFormat="1" x14ac:dyDescent="0.2">
      <c r="D307" s="52"/>
      <c r="F307" s="53"/>
      <c r="G307" s="53"/>
    </row>
    <row r="308" spans="4:7" s="50" customFormat="1" x14ac:dyDescent="0.2">
      <c r="D308" s="52"/>
      <c r="F308" s="53"/>
      <c r="G308" s="53"/>
    </row>
    <row r="309" spans="4:7" s="50" customFormat="1" x14ac:dyDescent="0.2">
      <c r="D309" s="52"/>
      <c r="F309" s="53"/>
      <c r="G309" s="53"/>
    </row>
    <row r="310" spans="4:7" s="50" customFormat="1" x14ac:dyDescent="0.2">
      <c r="D310" s="52"/>
      <c r="F310" s="53"/>
      <c r="G310" s="53"/>
    </row>
    <row r="311" spans="4:7" s="50" customFormat="1" x14ac:dyDescent="0.2">
      <c r="D311" s="52"/>
      <c r="F311" s="53"/>
      <c r="G311" s="53"/>
    </row>
    <row r="312" spans="4:7" s="50" customFormat="1" x14ac:dyDescent="0.2">
      <c r="D312" s="52"/>
      <c r="F312" s="53"/>
      <c r="G312" s="53"/>
    </row>
    <row r="313" spans="4:7" s="50" customFormat="1" x14ac:dyDescent="0.2">
      <c r="D313" s="52"/>
      <c r="F313" s="53"/>
      <c r="G313" s="53"/>
    </row>
    <row r="314" spans="4:7" s="50" customFormat="1" x14ac:dyDescent="0.2">
      <c r="D314" s="52"/>
      <c r="F314" s="53"/>
      <c r="G314" s="53"/>
    </row>
    <row r="315" spans="4:7" s="50" customFormat="1" x14ac:dyDescent="0.2">
      <c r="D315" s="52"/>
      <c r="F315" s="53"/>
      <c r="G315" s="53"/>
    </row>
    <row r="316" spans="4:7" s="50" customFormat="1" x14ac:dyDescent="0.2">
      <c r="D316" s="52"/>
      <c r="F316" s="53"/>
      <c r="G316" s="53"/>
    </row>
    <row r="317" spans="4:7" s="50" customFormat="1" x14ac:dyDescent="0.2">
      <c r="D317" s="52"/>
      <c r="F317" s="53"/>
      <c r="G317" s="53"/>
    </row>
    <row r="318" spans="4:7" s="50" customFormat="1" x14ac:dyDescent="0.2">
      <c r="D318" s="52"/>
      <c r="F318" s="53"/>
      <c r="G318" s="53"/>
    </row>
    <row r="319" spans="4:7" s="50" customFormat="1" x14ac:dyDescent="0.2">
      <c r="D319" s="52"/>
      <c r="F319" s="53"/>
      <c r="G319" s="53"/>
    </row>
    <row r="320" spans="4:7" s="50" customFormat="1" x14ac:dyDescent="0.2">
      <c r="D320" s="52"/>
      <c r="F320" s="53"/>
      <c r="G320" s="53"/>
    </row>
    <row r="321" spans="4:7" s="50" customFormat="1" x14ac:dyDescent="0.2">
      <c r="D321" s="52"/>
      <c r="F321" s="53"/>
      <c r="G321" s="53"/>
    </row>
    <row r="322" spans="4:7" s="50" customFormat="1" x14ac:dyDescent="0.2">
      <c r="D322" s="52"/>
      <c r="F322" s="53"/>
      <c r="G322" s="53"/>
    </row>
    <row r="323" spans="4:7" s="50" customFormat="1" x14ac:dyDescent="0.2">
      <c r="D323" s="52"/>
      <c r="F323" s="53"/>
      <c r="G323" s="53"/>
    </row>
    <row r="324" spans="4:7" s="50" customFormat="1" x14ac:dyDescent="0.2">
      <c r="D324" s="52"/>
      <c r="F324" s="53"/>
      <c r="G324" s="53"/>
    </row>
    <row r="325" spans="4:7" s="50" customFormat="1" x14ac:dyDescent="0.2">
      <c r="D325" s="52"/>
      <c r="F325" s="53"/>
      <c r="G325" s="53"/>
    </row>
    <row r="326" spans="4:7" s="50" customFormat="1" x14ac:dyDescent="0.2">
      <c r="D326" s="52"/>
      <c r="F326" s="53"/>
      <c r="G326" s="53"/>
    </row>
    <row r="327" spans="4:7" s="50" customFormat="1" x14ac:dyDescent="0.2">
      <c r="D327" s="52"/>
      <c r="F327" s="53"/>
      <c r="G327" s="53"/>
    </row>
    <row r="328" spans="4:7" s="50" customFormat="1" x14ac:dyDescent="0.2">
      <c r="D328" s="52"/>
      <c r="F328" s="53"/>
      <c r="G328" s="53"/>
    </row>
    <row r="329" spans="4:7" s="50" customFormat="1" x14ac:dyDescent="0.2">
      <c r="D329" s="52"/>
      <c r="F329" s="53"/>
      <c r="G329" s="53"/>
    </row>
    <row r="330" spans="4:7" s="50" customFormat="1" x14ac:dyDescent="0.2">
      <c r="D330" s="52"/>
      <c r="F330" s="53"/>
      <c r="G330" s="53"/>
    </row>
    <row r="331" spans="4:7" s="50" customFormat="1" x14ac:dyDescent="0.2">
      <c r="D331" s="52"/>
      <c r="F331" s="53"/>
      <c r="G331" s="53"/>
    </row>
    <row r="332" spans="4:7" s="50" customFormat="1" x14ac:dyDescent="0.2">
      <c r="D332" s="52"/>
      <c r="F332" s="53"/>
      <c r="G332" s="53"/>
    </row>
    <row r="333" spans="4:7" s="50" customFormat="1" x14ac:dyDescent="0.2">
      <c r="D333" s="52"/>
      <c r="F333" s="53"/>
      <c r="G333" s="53"/>
    </row>
    <row r="334" spans="4:7" s="50" customFormat="1" x14ac:dyDescent="0.2">
      <c r="D334" s="52"/>
      <c r="F334" s="53"/>
      <c r="G334" s="53"/>
    </row>
    <row r="335" spans="4:7" s="50" customFormat="1" x14ac:dyDescent="0.2">
      <c r="D335" s="52"/>
      <c r="F335" s="53"/>
      <c r="G335" s="53"/>
    </row>
    <row r="336" spans="4:7" s="50" customFormat="1" x14ac:dyDescent="0.2">
      <c r="D336" s="52"/>
      <c r="F336" s="53"/>
      <c r="G336" s="53"/>
    </row>
    <row r="337" spans="4:7" s="50" customFormat="1" x14ac:dyDescent="0.2">
      <c r="D337" s="52"/>
      <c r="F337" s="53"/>
      <c r="G337" s="53"/>
    </row>
    <row r="338" spans="4:7" s="50" customFormat="1" x14ac:dyDescent="0.2">
      <c r="D338" s="52"/>
      <c r="F338" s="53"/>
      <c r="G338" s="53"/>
    </row>
    <row r="339" spans="4:7" s="50" customFormat="1" x14ac:dyDescent="0.2">
      <c r="D339" s="52"/>
      <c r="F339" s="53"/>
      <c r="G339" s="53"/>
    </row>
    <row r="340" spans="4:7" s="50" customFormat="1" x14ac:dyDescent="0.2">
      <c r="D340" s="52"/>
      <c r="F340" s="53"/>
      <c r="G340" s="53"/>
    </row>
    <row r="341" spans="4:7" s="50" customFormat="1" x14ac:dyDescent="0.2">
      <c r="D341" s="52"/>
      <c r="F341" s="53"/>
      <c r="G341" s="53"/>
    </row>
    <row r="342" spans="4:7" s="50" customFormat="1" x14ac:dyDescent="0.2">
      <c r="D342" s="52"/>
      <c r="F342" s="53"/>
      <c r="G342" s="53"/>
    </row>
    <row r="343" spans="4:7" s="50" customFormat="1" x14ac:dyDescent="0.2">
      <c r="D343" s="52"/>
      <c r="F343" s="53"/>
      <c r="G343" s="53"/>
    </row>
    <row r="344" spans="4:7" s="50" customFormat="1" x14ac:dyDescent="0.2">
      <c r="D344" s="52"/>
      <c r="F344" s="53"/>
      <c r="G344" s="53"/>
    </row>
    <row r="345" spans="4:7" s="50" customFormat="1" x14ac:dyDescent="0.2">
      <c r="D345" s="52"/>
      <c r="F345" s="53"/>
      <c r="G345" s="53"/>
    </row>
    <row r="346" spans="4:7" s="50" customFormat="1" x14ac:dyDescent="0.2">
      <c r="D346" s="52"/>
      <c r="F346" s="53"/>
      <c r="G346" s="53"/>
    </row>
    <row r="347" spans="4:7" s="50" customFormat="1" x14ac:dyDescent="0.2">
      <c r="D347" s="52"/>
      <c r="F347" s="53"/>
      <c r="G347" s="53"/>
    </row>
    <row r="348" spans="4:7" s="50" customFormat="1" x14ac:dyDescent="0.2">
      <c r="D348" s="52"/>
      <c r="F348" s="53"/>
      <c r="G348" s="53"/>
    </row>
    <row r="349" spans="4:7" s="50" customFormat="1" x14ac:dyDescent="0.2">
      <c r="D349" s="52"/>
      <c r="F349" s="53"/>
      <c r="G349" s="53"/>
    </row>
    <row r="350" spans="4:7" s="50" customFormat="1" x14ac:dyDescent="0.2">
      <c r="D350" s="52"/>
      <c r="F350" s="53"/>
      <c r="G350" s="53"/>
    </row>
    <row r="351" spans="4:7" s="50" customFormat="1" x14ac:dyDescent="0.2">
      <c r="D351" s="52"/>
      <c r="F351" s="53"/>
      <c r="G351" s="53"/>
    </row>
    <row r="352" spans="4:7" s="50" customFormat="1" x14ac:dyDescent="0.2">
      <c r="D352" s="52"/>
      <c r="F352" s="53"/>
      <c r="G352" s="53"/>
    </row>
    <row r="353" spans="4:7" s="50" customFormat="1" x14ac:dyDescent="0.2">
      <c r="D353" s="52"/>
      <c r="F353" s="53"/>
      <c r="G353" s="53"/>
    </row>
    <row r="354" spans="4:7" s="50" customFormat="1" x14ac:dyDescent="0.2">
      <c r="D354" s="52"/>
      <c r="F354" s="53"/>
      <c r="G354" s="53"/>
    </row>
    <row r="355" spans="4:7" s="50" customFormat="1" x14ac:dyDescent="0.2">
      <c r="D355" s="52"/>
      <c r="F355" s="53"/>
      <c r="G355" s="53"/>
    </row>
    <row r="356" spans="4:7" s="50" customFormat="1" x14ac:dyDescent="0.2">
      <c r="D356" s="52"/>
      <c r="F356" s="53"/>
      <c r="G356" s="53"/>
    </row>
    <row r="357" spans="4:7" s="50" customFormat="1" x14ac:dyDescent="0.2">
      <c r="D357" s="52"/>
      <c r="F357" s="53"/>
      <c r="G357" s="53"/>
    </row>
    <row r="358" spans="4:7" s="50" customFormat="1" x14ac:dyDescent="0.2">
      <c r="D358" s="52"/>
      <c r="F358" s="53"/>
      <c r="G358" s="53"/>
    </row>
    <row r="359" spans="4:7" s="50" customFormat="1" x14ac:dyDescent="0.2">
      <c r="D359" s="52"/>
      <c r="F359" s="53"/>
      <c r="G359" s="53"/>
    </row>
    <row r="360" spans="4:7" s="50" customFormat="1" x14ac:dyDescent="0.2">
      <c r="D360" s="52"/>
      <c r="F360" s="53"/>
      <c r="G360" s="53"/>
    </row>
    <row r="361" spans="4:7" s="50" customFormat="1" x14ac:dyDescent="0.2">
      <c r="D361" s="52"/>
      <c r="F361" s="53"/>
      <c r="G361" s="53"/>
    </row>
    <row r="362" spans="4:7" s="50" customFormat="1" x14ac:dyDescent="0.2">
      <c r="D362" s="52"/>
      <c r="F362" s="53"/>
      <c r="G362" s="53"/>
    </row>
    <row r="363" spans="4:7" s="50" customFormat="1" x14ac:dyDescent="0.2">
      <c r="D363" s="52"/>
      <c r="F363" s="53"/>
      <c r="G363" s="53"/>
    </row>
    <row r="364" spans="4:7" s="50" customFormat="1" x14ac:dyDescent="0.2">
      <c r="D364" s="52"/>
      <c r="F364" s="53"/>
      <c r="G364" s="53"/>
    </row>
    <row r="365" spans="4:7" s="50" customFormat="1" x14ac:dyDescent="0.2">
      <c r="D365" s="52"/>
      <c r="F365" s="53"/>
      <c r="G365" s="53"/>
    </row>
    <row r="366" spans="4:7" s="50" customFormat="1" x14ac:dyDescent="0.2">
      <c r="D366" s="52"/>
      <c r="F366" s="53"/>
      <c r="G366" s="53"/>
    </row>
    <row r="367" spans="4:7" s="50" customFormat="1" x14ac:dyDescent="0.2">
      <c r="D367" s="52"/>
      <c r="F367" s="53"/>
      <c r="G367" s="53"/>
    </row>
    <row r="368" spans="4:7" s="50" customFormat="1" x14ac:dyDescent="0.2">
      <c r="D368" s="52"/>
      <c r="F368" s="53"/>
      <c r="G368" s="53"/>
    </row>
    <row r="369" spans="4:7" s="50" customFormat="1" x14ac:dyDescent="0.2">
      <c r="D369" s="52"/>
      <c r="F369" s="53"/>
      <c r="G369" s="53"/>
    </row>
    <row r="370" spans="4:7" s="50" customFormat="1" x14ac:dyDescent="0.2">
      <c r="D370" s="52"/>
      <c r="F370" s="53"/>
      <c r="G370" s="53"/>
    </row>
    <row r="371" spans="4:7" s="50" customFormat="1" x14ac:dyDescent="0.2">
      <c r="D371" s="52"/>
      <c r="F371" s="53"/>
      <c r="G371" s="53"/>
    </row>
    <row r="372" spans="4:7" s="50" customFormat="1" x14ac:dyDescent="0.2">
      <c r="D372" s="52"/>
      <c r="F372" s="53"/>
      <c r="G372" s="53"/>
    </row>
    <row r="373" spans="4:7" s="50" customFormat="1" x14ac:dyDescent="0.2">
      <c r="D373" s="52"/>
      <c r="F373" s="53"/>
      <c r="G373" s="53"/>
    </row>
    <row r="374" spans="4:7" s="50" customFormat="1" x14ac:dyDescent="0.2">
      <c r="D374" s="52"/>
      <c r="F374" s="53"/>
      <c r="G374" s="53"/>
    </row>
    <row r="375" spans="4:7" s="50" customFormat="1" x14ac:dyDescent="0.2">
      <c r="D375" s="52"/>
      <c r="F375" s="53"/>
      <c r="G375" s="53"/>
    </row>
    <row r="376" spans="4:7" s="50" customFormat="1" x14ac:dyDescent="0.2">
      <c r="D376" s="52"/>
      <c r="F376" s="53"/>
      <c r="G376" s="53"/>
    </row>
    <row r="377" spans="4:7" s="50" customFormat="1" x14ac:dyDescent="0.2">
      <c r="D377" s="52"/>
      <c r="F377" s="53"/>
      <c r="G377" s="53"/>
    </row>
    <row r="378" spans="4:7" s="50" customFormat="1" x14ac:dyDescent="0.2">
      <c r="D378" s="52"/>
      <c r="F378" s="53"/>
      <c r="G378" s="53"/>
    </row>
    <row r="379" spans="4:7" s="50" customFormat="1" x14ac:dyDescent="0.2">
      <c r="D379" s="52"/>
      <c r="F379" s="53"/>
      <c r="G379" s="53"/>
    </row>
    <row r="380" spans="4:7" s="50" customFormat="1" x14ac:dyDescent="0.2">
      <c r="D380" s="52"/>
      <c r="F380" s="53"/>
      <c r="G380" s="53"/>
    </row>
    <row r="381" spans="4:7" s="50" customFormat="1" x14ac:dyDescent="0.2">
      <c r="D381" s="52"/>
      <c r="F381" s="53"/>
      <c r="G381" s="53"/>
    </row>
    <row r="382" spans="4:7" s="50" customFormat="1" x14ac:dyDescent="0.2">
      <c r="D382" s="52"/>
      <c r="F382" s="53"/>
      <c r="G382" s="53"/>
    </row>
    <row r="383" spans="4:7" s="50" customFormat="1" x14ac:dyDescent="0.2">
      <c r="D383" s="52"/>
      <c r="F383" s="53"/>
      <c r="G383" s="53"/>
    </row>
    <row r="384" spans="4:7" s="50" customFormat="1" x14ac:dyDescent="0.2">
      <c r="D384" s="52"/>
      <c r="F384" s="53"/>
      <c r="G384" s="53"/>
    </row>
    <row r="385" spans="4:7" s="50" customFormat="1" x14ac:dyDescent="0.2">
      <c r="D385" s="52"/>
      <c r="F385" s="53"/>
      <c r="G385" s="53"/>
    </row>
    <row r="386" spans="4:7" s="50" customFormat="1" x14ac:dyDescent="0.2">
      <c r="D386" s="52"/>
      <c r="F386" s="53"/>
      <c r="G386" s="53"/>
    </row>
    <row r="387" spans="4:7" s="50" customFormat="1" x14ac:dyDescent="0.2">
      <c r="D387" s="52"/>
      <c r="F387" s="53"/>
      <c r="G387" s="53"/>
    </row>
    <row r="388" spans="4:7" s="50" customFormat="1" x14ac:dyDescent="0.2">
      <c r="D388" s="52"/>
      <c r="F388" s="53"/>
      <c r="G388" s="53"/>
    </row>
    <row r="389" spans="4:7" s="50" customFormat="1" x14ac:dyDescent="0.2">
      <c r="D389" s="52"/>
      <c r="F389" s="53"/>
      <c r="G389" s="53"/>
    </row>
    <row r="390" spans="4:7" s="50" customFormat="1" x14ac:dyDescent="0.2">
      <c r="D390" s="52"/>
      <c r="F390" s="53"/>
      <c r="G390" s="53"/>
    </row>
    <row r="391" spans="4:7" s="50" customFormat="1" x14ac:dyDescent="0.2">
      <c r="D391" s="52"/>
      <c r="F391" s="53"/>
      <c r="G391" s="53"/>
    </row>
    <row r="392" spans="4:7" s="50" customFormat="1" x14ac:dyDescent="0.2">
      <c r="D392" s="52"/>
      <c r="F392" s="53"/>
      <c r="G392" s="53"/>
    </row>
    <row r="393" spans="4:7" s="50" customFormat="1" x14ac:dyDescent="0.2">
      <c r="D393" s="52"/>
      <c r="F393" s="53"/>
      <c r="G393" s="53"/>
    </row>
    <row r="394" spans="4:7" s="50" customFormat="1" x14ac:dyDescent="0.2">
      <c r="D394" s="52"/>
      <c r="F394" s="53"/>
      <c r="G394" s="53"/>
    </row>
    <row r="395" spans="4:7" s="50" customFormat="1" x14ac:dyDescent="0.2">
      <c r="D395" s="52"/>
      <c r="F395" s="53"/>
      <c r="G395" s="53"/>
    </row>
    <row r="396" spans="4:7" s="50" customFormat="1" x14ac:dyDescent="0.2">
      <c r="D396" s="52"/>
      <c r="F396" s="53"/>
      <c r="G396" s="53"/>
    </row>
    <row r="397" spans="4:7" s="50" customFormat="1" x14ac:dyDescent="0.2">
      <c r="D397" s="52"/>
      <c r="F397" s="53"/>
      <c r="G397" s="53"/>
    </row>
    <row r="398" spans="4:7" s="50" customFormat="1" x14ac:dyDescent="0.2">
      <c r="D398" s="52"/>
      <c r="F398" s="53"/>
      <c r="G398" s="53"/>
    </row>
    <row r="399" spans="4:7" s="50" customFormat="1" x14ac:dyDescent="0.2">
      <c r="D399" s="52"/>
      <c r="F399" s="53"/>
      <c r="G399" s="53"/>
    </row>
    <row r="400" spans="4:7" s="50" customFormat="1" x14ac:dyDescent="0.2">
      <c r="D400" s="52"/>
      <c r="F400" s="53"/>
      <c r="G400" s="53"/>
    </row>
    <row r="401" spans="4:7" s="50" customFormat="1" x14ac:dyDescent="0.2">
      <c r="D401" s="52"/>
      <c r="F401" s="53"/>
      <c r="G401" s="53"/>
    </row>
    <row r="402" spans="4:7" s="50" customFormat="1" x14ac:dyDescent="0.2">
      <c r="D402" s="52"/>
      <c r="F402" s="53"/>
      <c r="G402" s="53"/>
    </row>
    <row r="403" spans="4:7" s="50" customFormat="1" x14ac:dyDescent="0.2">
      <c r="D403" s="52"/>
      <c r="F403" s="53"/>
      <c r="G403" s="53"/>
    </row>
    <row r="404" spans="4:7" s="50" customFormat="1" x14ac:dyDescent="0.2">
      <c r="D404" s="52"/>
      <c r="F404" s="53"/>
      <c r="G404" s="53"/>
    </row>
    <row r="405" spans="4:7" s="50" customFormat="1" x14ac:dyDescent="0.2">
      <c r="D405" s="52"/>
      <c r="F405" s="53"/>
      <c r="G405" s="53"/>
    </row>
    <row r="406" spans="4:7" s="50" customFormat="1" x14ac:dyDescent="0.2">
      <c r="D406" s="52"/>
      <c r="F406" s="53"/>
      <c r="G406" s="53"/>
    </row>
    <row r="407" spans="4:7" s="50" customFormat="1" x14ac:dyDescent="0.2">
      <c r="D407" s="52"/>
      <c r="F407" s="53"/>
      <c r="G407" s="53"/>
    </row>
    <row r="408" spans="4:7" s="50" customFormat="1" x14ac:dyDescent="0.2">
      <c r="D408" s="52"/>
      <c r="F408" s="53"/>
      <c r="G408" s="53"/>
    </row>
    <row r="409" spans="4:7" s="50" customFormat="1" x14ac:dyDescent="0.2">
      <c r="D409" s="52"/>
      <c r="F409" s="53"/>
      <c r="G409" s="53"/>
    </row>
    <row r="410" spans="4:7" s="50" customFormat="1" x14ac:dyDescent="0.2">
      <c r="D410" s="52"/>
      <c r="F410" s="53"/>
      <c r="G410" s="53"/>
    </row>
    <row r="411" spans="4:7" s="50" customFormat="1" x14ac:dyDescent="0.2">
      <c r="D411" s="52"/>
      <c r="F411" s="53"/>
      <c r="G411" s="53"/>
    </row>
    <row r="412" spans="4:7" s="50" customFormat="1" x14ac:dyDescent="0.2">
      <c r="D412" s="52"/>
      <c r="F412" s="53"/>
      <c r="G412" s="53"/>
    </row>
    <row r="413" spans="4:7" s="50" customFormat="1" x14ac:dyDescent="0.2">
      <c r="D413" s="52"/>
      <c r="F413" s="53"/>
      <c r="G413" s="53"/>
    </row>
    <row r="414" spans="4:7" s="50" customFormat="1" x14ac:dyDescent="0.2">
      <c r="D414" s="52"/>
      <c r="F414" s="53"/>
      <c r="G414" s="53"/>
    </row>
    <row r="415" spans="4:7" s="50" customFormat="1" x14ac:dyDescent="0.2">
      <c r="D415" s="52"/>
      <c r="F415" s="53"/>
      <c r="G415" s="53"/>
    </row>
    <row r="416" spans="4:7" s="50" customFormat="1" x14ac:dyDescent="0.2">
      <c r="D416" s="52"/>
      <c r="F416" s="53"/>
      <c r="G416" s="53"/>
    </row>
    <row r="417" spans="4:7" s="50" customFormat="1" x14ac:dyDescent="0.2">
      <c r="D417" s="52"/>
      <c r="F417" s="53"/>
      <c r="G417" s="53"/>
    </row>
    <row r="418" spans="4:7" s="50" customFormat="1" x14ac:dyDescent="0.2">
      <c r="D418" s="52"/>
      <c r="F418" s="53"/>
      <c r="G418" s="53"/>
    </row>
    <row r="419" spans="4:7" s="50" customFormat="1" x14ac:dyDescent="0.2">
      <c r="D419" s="52"/>
      <c r="F419" s="53"/>
      <c r="G419" s="53"/>
    </row>
    <row r="420" spans="4:7" s="50" customFormat="1" x14ac:dyDescent="0.2">
      <c r="D420" s="52"/>
      <c r="F420" s="53"/>
      <c r="G420" s="53"/>
    </row>
    <row r="421" spans="4:7" s="50" customFormat="1" x14ac:dyDescent="0.2">
      <c r="D421" s="52"/>
      <c r="F421" s="53"/>
      <c r="G421" s="53"/>
    </row>
    <row r="422" spans="4:7" s="50" customFormat="1" x14ac:dyDescent="0.2">
      <c r="D422" s="52"/>
      <c r="F422" s="53"/>
      <c r="G422" s="53"/>
    </row>
    <row r="423" spans="4:7" s="50" customFormat="1" x14ac:dyDescent="0.2">
      <c r="D423" s="52"/>
      <c r="F423" s="53"/>
      <c r="G423" s="53"/>
    </row>
    <row r="424" spans="4:7" s="50" customFormat="1" x14ac:dyDescent="0.2">
      <c r="D424" s="52"/>
      <c r="F424" s="53"/>
      <c r="G424" s="53"/>
    </row>
    <row r="425" spans="4:7" s="50" customFormat="1" x14ac:dyDescent="0.2">
      <c r="D425" s="52"/>
      <c r="F425" s="53"/>
      <c r="G425" s="53"/>
    </row>
    <row r="426" spans="4:7" s="50" customFormat="1" x14ac:dyDescent="0.2">
      <c r="D426" s="52"/>
      <c r="F426" s="53"/>
      <c r="G426" s="53"/>
    </row>
    <row r="427" spans="4:7" s="50" customFormat="1" x14ac:dyDescent="0.2">
      <c r="D427" s="52"/>
      <c r="F427" s="53"/>
      <c r="G427" s="53"/>
    </row>
    <row r="428" spans="4:7" s="50" customFormat="1" x14ac:dyDescent="0.2">
      <c r="D428" s="52"/>
      <c r="F428" s="53"/>
      <c r="G428" s="53"/>
    </row>
    <row r="429" spans="4:7" s="50" customFormat="1" x14ac:dyDescent="0.2">
      <c r="D429" s="52"/>
      <c r="F429" s="53"/>
      <c r="G429" s="53"/>
    </row>
    <row r="430" spans="4:7" s="50" customFormat="1" x14ac:dyDescent="0.2">
      <c r="D430" s="52"/>
      <c r="F430" s="53"/>
      <c r="G430" s="53"/>
    </row>
    <row r="431" spans="4:7" s="50" customFormat="1" x14ac:dyDescent="0.2">
      <c r="D431" s="52"/>
      <c r="F431" s="53"/>
      <c r="G431" s="53"/>
    </row>
    <row r="432" spans="4:7" s="50" customFormat="1" x14ac:dyDescent="0.2">
      <c r="D432" s="52"/>
      <c r="F432" s="53"/>
      <c r="G432" s="53"/>
    </row>
    <row r="433" spans="4:7" s="50" customFormat="1" x14ac:dyDescent="0.2">
      <c r="D433" s="52"/>
      <c r="F433" s="53"/>
      <c r="G433" s="53"/>
    </row>
    <row r="434" spans="4:7" s="50" customFormat="1" x14ac:dyDescent="0.2">
      <c r="D434" s="52"/>
      <c r="F434" s="53"/>
      <c r="G434" s="53"/>
    </row>
    <row r="435" spans="4:7" s="50" customFormat="1" x14ac:dyDescent="0.2">
      <c r="D435" s="52"/>
      <c r="F435" s="53"/>
      <c r="G435" s="53"/>
    </row>
    <row r="436" spans="4:7" s="50" customFormat="1" x14ac:dyDescent="0.2">
      <c r="D436" s="52"/>
      <c r="F436" s="53"/>
      <c r="G436" s="53"/>
    </row>
    <row r="437" spans="4:7" s="50" customFormat="1" x14ac:dyDescent="0.2">
      <c r="D437" s="52"/>
      <c r="F437" s="53"/>
      <c r="G437" s="53"/>
    </row>
    <row r="438" spans="4:7" s="50" customFormat="1" x14ac:dyDescent="0.2">
      <c r="D438" s="52"/>
      <c r="F438" s="53"/>
      <c r="G438" s="53"/>
    </row>
    <row r="439" spans="4:7" s="50" customFormat="1" x14ac:dyDescent="0.2">
      <c r="D439" s="52"/>
      <c r="F439" s="53"/>
      <c r="G439" s="53"/>
    </row>
    <row r="440" spans="4:7" s="50" customFormat="1" x14ac:dyDescent="0.2">
      <c r="D440" s="52"/>
      <c r="F440" s="53"/>
      <c r="G440" s="53"/>
    </row>
    <row r="441" spans="4:7" s="50" customFormat="1" x14ac:dyDescent="0.2">
      <c r="D441" s="52"/>
      <c r="F441" s="53"/>
      <c r="G441" s="53"/>
    </row>
    <row r="442" spans="4:7" s="50" customFormat="1" x14ac:dyDescent="0.2">
      <c r="D442" s="52"/>
      <c r="F442" s="53"/>
      <c r="G442" s="53"/>
    </row>
    <row r="443" spans="4:7" s="50" customFormat="1" x14ac:dyDescent="0.2">
      <c r="D443" s="52"/>
      <c r="F443" s="53"/>
      <c r="G443" s="53"/>
    </row>
    <row r="444" spans="4:7" s="50" customFormat="1" x14ac:dyDescent="0.2">
      <c r="D444" s="52"/>
      <c r="F444" s="53"/>
      <c r="G444" s="53"/>
    </row>
    <row r="445" spans="4:7" s="50" customFormat="1" x14ac:dyDescent="0.2">
      <c r="D445" s="52"/>
      <c r="F445" s="53"/>
      <c r="G445" s="53"/>
    </row>
    <row r="446" spans="4:7" s="50" customFormat="1" x14ac:dyDescent="0.2">
      <c r="D446" s="52"/>
      <c r="F446" s="53"/>
      <c r="G446" s="53"/>
    </row>
    <row r="447" spans="4:7" s="50" customFormat="1" x14ac:dyDescent="0.2">
      <c r="D447" s="52"/>
      <c r="F447" s="53"/>
      <c r="G447" s="53"/>
    </row>
    <row r="448" spans="4:7" s="50" customFormat="1" x14ac:dyDescent="0.2">
      <c r="D448" s="52"/>
      <c r="F448" s="53"/>
      <c r="G448" s="53"/>
    </row>
    <row r="449" spans="4:7" s="50" customFormat="1" x14ac:dyDescent="0.2">
      <c r="D449" s="52"/>
      <c r="F449" s="53"/>
      <c r="G449" s="53"/>
    </row>
    <row r="450" spans="4:7" s="50" customFormat="1" x14ac:dyDescent="0.2">
      <c r="D450" s="52"/>
      <c r="F450" s="53"/>
      <c r="G450" s="53"/>
    </row>
    <row r="451" spans="4:7" s="50" customFormat="1" x14ac:dyDescent="0.2">
      <c r="D451" s="52"/>
      <c r="F451" s="53"/>
      <c r="G451" s="53"/>
    </row>
    <row r="452" spans="4:7" s="50" customFormat="1" x14ac:dyDescent="0.2">
      <c r="D452" s="52"/>
      <c r="F452" s="53"/>
      <c r="G452" s="53"/>
    </row>
    <row r="453" spans="4:7" s="50" customFormat="1" x14ac:dyDescent="0.2">
      <c r="D453" s="52"/>
      <c r="F453" s="53"/>
      <c r="G453" s="53"/>
    </row>
    <row r="454" spans="4:7" s="50" customFormat="1" x14ac:dyDescent="0.2">
      <c r="D454" s="52"/>
      <c r="F454" s="53"/>
      <c r="G454" s="53"/>
    </row>
    <row r="455" spans="4:7" s="50" customFormat="1" x14ac:dyDescent="0.2">
      <c r="D455" s="52"/>
      <c r="F455" s="53"/>
      <c r="G455" s="53"/>
    </row>
    <row r="456" spans="4:7" s="50" customFormat="1" x14ac:dyDescent="0.2">
      <c r="D456" s="52"/>
      <c r="F456" s="53"/>
      <c r="G456" s="53"/>
    </row>
    <row r="457" spans="4:7" s="50" customFormat="1" x14ac:dyDescent="0.2">
      <c r="D457" s="52"/>
      <c r="F457" s="53"/>
      <c r="G457" s="53"/>
    </row>
    <row r="458" spans="4:7" s="50" customFormat="1" x14ac:dyDescent="0.2">
      <c r="D458" s="52"/>
      <c r="F458" s="53"/>
      <c r="G458" s="53"/>
    </row>
    <row r="459" spans="4:7" s="50" customFormat="1" x14ac:dyDescent="0.2">
      <c r="D459" s="52"/>
      <c r="F459" s="53"/>
      <c r="G459" s="53"/>
    </row>
    <row r="460" spans="4:7" s="50" customFormat="1" x14ac:dyDescent="0.2">
      <c r="D460" s="52"/>
      <c r="F460" s="53"/>
      <c r="G460" s="53"/>
    </row>
    <row r="461" spans="4:7" s="50" customFormat="1" x14ac:dyDescent="0.2">
      <c r="D461" s="52"/>
      <c r="F461" s="53"/>
      <c r="G461" s="53"/>
    </row>
    <row r="462" spans="4:7" s="50" customFormat="1" x14ac:dyDescent="0.2">
      <c r="D462" s="52"/>
      <c r="F462" s="53"/>
      <c r="G462" s="53"/>
    </row>
    <row r="463" spans="4:7" s="50" customFormat="1" x14ac:dyDescent="0.2">
      <c r="D463" s="52"/>
      <c r="F463" s="53"/>
      <c r="G463" s="53"/>
    </row>
    <row r="464" spans="4:7" s="50" customFormat="1" x14ac:dyDescent="0.2">
      <c r="D464" s="52"/>
      <c r="F464" s="53"/>
      <c r="G464" s="53"/>
    </row>
    <row r="465" spans="4:7" s="50" customFormat="1" x14ac:dyDescent="0.2">
      <c r="D465" s="52"/>
      <c r="F465" s="53"/>
      <c r="G465" s="53"/>
    </row>
    <row r="466" spans="4:7" s="50" customFormat="1" x14ac:dyDescent="0.2">
      <c r="D466" s="52"/>
      <c r="F466" s="53"/>
      <c r="G466" s="53"/>
    </row>
    <row r="467" spans="4:7" s="50" customFormat="1" x14ac:dyDescent="0.2">
      <c r="D467" s="52"/>
      <c r="F467" s="53"/>
      <c r="G467" s="53"/>
    </row>
    <row r="468" spans="4:7" s="50" customFormat="1" x14ac:dyDescent="0.2">
      <c r="D468" s="52"/>
      <c r="F468" s="53"/>
      <c r="G468" s="53"/>
    </row>
    <row r="469" spans="4:7" s="50" customFormat="1" x14ac:dyDescent="0.2">
      <c r="D469" s="52"/>
      <c r="F469" s="53"/>
      <c r="G469" s="53"/>
    </row>
    <row r="470" spans="4:7" s="50" customFormat="1" x14ac:dyDescent="0.2">
      <c r="D470" s="52"/>
      <c r="F470" s="53"/>
      <c r="G470" s="53"/>
    </row>
    <row r="471" spans="4:7" s="50" customFormat="1" x14ac:dyDescent="0.2">
      <c r="D471" s="52"/>
      <c r="F471" s="53"/>
      <c r="G471" s="53"/>
    </row>
    <row r="472" spans="4:7" s="50" customFormat="1" x14ac:dyDescent="0.2">
      <c r="D472" s="52"/>
      <c r="F472" s="53"/>
      <c r="G472" s="53"/>
    </row>
    <row r="473" spans="4:7" s="50" customFormat="1" x14ac:dyDescent="0.2">
      <c r="D473" s="52"/>
      <c r="F473" s="53"/>
      <c r="G473" s="53"/>
    </row>
    <row r="474" spans="4:7" s="50" customFormat="1" x14ac:dyDescent="0.2">
      <c r="D474" s="52"/>
      <c r="F474" s="53"/>
      <c r="G474" s="53"/>
    </row>
    <row r="475" spans="4:7" s="50" customFormat="1" x14ac:dyDescent="0.2">
      <c r="D475" s="52"/>
      <c r="F475" s="53"/>
      <c r="G475" s="53"/>
    </row>
    <row r="476" spans="4:7" s="50" customFormat="1" x14ac:dyDescent="0.2">
      <c r="D476" s="52"/>
      <c r="F476" s="53"/>
      <c r="G476" s="53"/>
    </row>
    <row r="477" spans="4:7" s="50" customFormat="1" x14ac:dyDescent="0.2">
      <c r="D477" s="52"/>
      <c r="F477" s="53"/>
      <c r="G477" s="53"/>
    </row>
    <row r="478" spans="4:7" s="50" customFormat="1" x14ac:dyDescent="0.2">
      <c r="D478" s="52"/>
      <c r="F478" s="53"/>
      <c r="G478" s="53"/>
    </row>
    <row r="479" spans="4:7" s="50" customFormat="1" x14ac:dyDescent="0.2">
      <c r="D479" s="52"/>
      <c r="F479" s="53"/>
      <c r="G479" s="53"/>
    </row>
    <row r="480" spans="4:7" s="50" customFormat="1" x14ac:dyDescent="0.2">
      <c r="D480" s="52"/>
      <c r="F480" s="53"/>
      <c r="G480" s="53"/>
    </row>
    <row r="481" spans="4:7" s="50" customFormat="1" x14ac:dyDescent="0.2">
      <c r="D481" s="52"/>
      <c r="F481" s="53"/>
      <c r="G481" s="53"/>
    </row>
    <row r="482" spans="4:7" s="50" customFormat="1" x14ac:dyDescent="0.2">
      <c r="D482" s="52"/>
      <c r="F482" s="53"/>
      <c r="G482" s="53"/>
    </row>
    <row r="483" spans="4:7" s="50" customFormat="1" x14ac:dyDescent="0.2">
      <c r="D483" s="52"/>
      <c r="F483" s="53"/>
      <c r="G483" s="53"/>
    </row>
    <row r="484" spans="4:7" s="50" customFormat="1" x14ac:dyDescent="0.2">
      <c r="D484" s="52"/>
      <c r="F484" s="53"/>
      <c r="G484" s="53"/>
    </row>
    <row r="485" spans="4:7" s="50" customFormat="1" x14ac:dyDescent="0.2">
      <c r="D485" s="52"/>
      <c r="F485" s="53"/>
      <c r="G485" s="53"/>
    </row>
    <row r="486" spans="4:7" s="50" customFormat="1" x14ac:dyDescent="0.2">
      <c r="D486" s="52"/>
      <c r="F486" s="53"/>
      <c r="G486" s="53"/>
    </row>
    <row r="487" spans="4:7" s="50" customFormat="1" x14ac:dyDescent="0.2">
      <c r="D487" s="52"/>
      <c r="F487" s="53"/>
      <c r="G487" s="53"/>
    </row>
    <row r="488" spans="4:7" s="50" customFormat="1" x14ac:dyDescent="0.2">
      <c r="D488" s="52"/>
      <c r="F488" s="53"/>
      <c r="G488" s="53"/>
    </row>
    <row r="489" spans="4:7" s="50" customFormat="1" x14ac:dyDescent="0.2">
      <c r="D489" s="52"/>
      <c r="F489" s="53"/>
      <c r="G489" s="53"/>
    </row>
    <row r="490" spans="4:7" s="50" customFormat="1" x14ac:dyDescent="0.2">
      <c r="D490" s="52"/>
      <c r="F490" s="53"/>
      <c r="G490" s="53"/>
    </row>
    <row r="491" spans="4:7" s="50" customFormat="1" x14ac:dyDescent="0.2">
      <c r="D491" s="52"/>
      <c r="F491" s="53"/>
      <c r="G491" s="53"/>
    </row>
    <row r="492" spans="4:7" s="50" customFormat="1" x14ac:dyDescent="0.2">
      <c r="D492" s="52"/>
      <c r="F492" s="53"/>
      <c r="G492" s="53"/>
    </row>
    <row r="493" spans="4:7" s="50" customFormat="1" x14ac:dyDescent="0.2">
      <c r="D493" s="52"/>
      <c r="F493" s="53"/>
      <c r="G493" s="53"/>
    </row>
    <row r="494" spans="4:7" s="50" customFormat="1" x14ac:dyDescent="0.2">
      <c r="D494" s="52"/>
      <c r="F494" s="53"/>
      <c r="G494" s="53"/>
    </row>
    <row r="495" spans="4:7" s="50" customFormat="1" x14ac:dyDescent="0.2">
      <c r="D495" s="52"/>
      <c r="F495" s="53"/>
      <c r="G495" s="53"/>
    </row>
    <row r="496" spans="4:7" s="50" customFormat="1" x14ac:dyDescent="0.2">
      <c r="D496" s="52"/>
      <c r="F496" s="53"/>
      <c r="G496" s="53"/>
    </row>
    <row r="497" spans="4:7" s="50" customFormat="1" x14ac:dyDescent="0.2">
      <c r="D497" s="52"/>
      <c r="F497" s="53"/>
      <c r="G497" s="53"/>
    </row>
    <row r="498" spans="4:7" s="50" customFormat="1" x14ac:dyDescent="0.2">
      <c r="D498" s="52"/>
      <c r="F498" s="53"/>
      <c r="G498" s="53"/>
    </row>
    <row r="499" spans="4:7" s="50" customFormat="1" x14ac:dyDescent="0.2">
      <c r="D499" s="52"/>
      <c r="F499" s="53"/>
      <c r="G499" s="53"/>
    </row>
    <row r="500" spans="4:7" s="50" customFormat="1" x14ac:dyDescent="0.2">
      <c r="D500" s="52"/>
      <c r="F500" s="53"/>
      <c r="G500" s="53"/>
    </row>
    <row r="501" spans="4:7" s="50" customFormat="1" x14ac:dyDescent="0.2">
      <c r="D501" s="52"/>
      <c r="F501" s="53"/>
      <c r="G501" s="53"/>
    </row>
    <row r="502" spans="4:7" s="50" customFormat="1" x14ac:dyDescent="0.2">
      <c r="D502" s="52"/>
      <c r="F502" s="53"/>
      <c r="G502" s="53"/>
    </row>
    <row r="503" spans="4:7" s="50" customFormat="1" x14ac:dyDescent="0.2">
      <c r="D503" s="52"/>
      <c r="F503" s="53"/>
      <c r="G503" s="53"/>
    </row>
    <row r="504" spans="4:7" s="50" customFormat="1" x14ac:dyDescent="0.2">
      <c r="D504" s="52"/>
      <c r="F504" s="53"/>
      <c r="G504" s="53"/>
    </row>
    <row r="505" spans="4:7" s="50" customFormat="1" x14ac:dyDescent="0.2">
      <c r="D505" s="52"/>
      <c r="F505" s="53"/>
      <c r="G505" s="53"/>
    </row>
    <row r="506" spans="4:7" s="50" customFormat="1" x14ac:dyDescent="0.2">
      <c r="D506" s="52"/>
      <c r="F506" s="53"/>
      <c r="G506" s="53"/>
    </row>
    <row r="507" spans="4:7" s="50" customFormat="1" x14ac:dyDescent="0.2">
      <c r="D507" s="52"/>
      <c r="F507" s="53"/>
      <c r="G507" s="53"/>
    </row>
    <row r="508" spans="4:7" s="50" customFormat="1" x14ac:dyDescent="0.2">
      <c r="D508" s="52"/>
      <c r="F508" s="53"/>
      <c r="G508" s="53"/>
    </row>
    <row r="509" spans="4:7" s="50" customFormat="1" x14ac:dyDescent="0.2">
      <c r="D509" s="52"/>
      <c r="F509" s="53"/>
      <c r="G509" s="53"/>
    </row>
    <row r="510" spans="4:7" s="50" customFormat="1" x14ac:dyDescent="0.2">
      <c r="D510" s="52"/>
      <c r="F510" s="53"/>
      <c r="G510" s="53"/>
    </row>
    <row r="511" spans="4:7" s="50" customFormat="1" x14ac:dyDescent="0.2">
      <c r="D511" s="52"/>
      <c r="F511" s="53"/>
      <c r="G511" s="53"/>
    </row>
    <row r="512" spans="4:7" s="50" customFormat="1" x14ac:dyDescent="0.2">
      <c r="D512" s="52"/>
      <c r="F512" s="53"/>
      <c r="G512" s="53"/>
    </row>
    <row r="513" spans="4:7" s="50" customFormat="1" x14ac:dyDescent="0.2">
      <c r="D513" s="52"/>
      <c r="F513" s="53"/>
      <c r="G513" s="53"/>
    </row>
    <row r="514" spans="4:7" s="50" customFormat="1" x14ac:dyDescent="0.2">
      <c r="D514" s="52"/>
      <c r="F514" s="53"/>
      <c r="G514" s="53"/>
    </row>
    <row r="515" spans="4:7" s="50" customFormat="1" x14ac:dyDescent="0.2">
      <c r="D515" s="52"/>
      <c r="F515" s="53"/>
      <c r="G515" s="53"/>
    </row>
    <row r="516" spans="4:7" s="50" customFormat="1" x14ac:dyDescent="0.2">
      <c r="D516" s="52"/>
      <c r="F516" s="53"/>
      <c r="G516" s="53"/>
    </row>
    <row r="517" spans="4:7" s="50" customFormat="1" x14ac:dyDescent="0.2">
      <c r="D517" s="52"/>
      <c r="F517" s="53"/>
      <c r="G517" s="53"/>
    </row>
    <row r="518" spans="4:7" s="50" customFormat="1" x14ac:dyDescent="0.2">
      <c r="D518" s="52"/>
      <c r="F518" s="53"/>
      <c r="G518" s="53"/>
    </row>
    <row r="519" spans="4:7" s="50" customFormat="1" x14ac:dyDescent="0.2">
      <c r="D519" s="52"/>
      <c r="F519" s="53"/>
      <c r="G519" s="53"/>
    </row>
    <row r="520" spans="4:7" s="50" customFormat="1" x14ac:dyDescent="0.2">
      <c r="D520" s="52"/>
      <c r="F520" s="53"/>
      <c r="G520" s="53"/>
    </row>
    <row r="521" spans="4:7" s="50" customFormat="1" x14ac:dyDescent="0.2">
      <c r="D521" s="52"/>
      <c r="F521" s="53"/>
      <c r="G521" s="53"/>
    </row>
    <row r="522" spans="4:7" s="50" customFormat="1" x14ac:dyDescent="0.2">
      <c r="D522" s="52"/>
      <c r="F522" s="53"/>
      <c r="G522" s="53"/>
    </row>
    <row r="523" spans="4:7" s="50" customFormat="1" x14ac:dyDescent="0.2">
      <c r="D523" s="52"/>
      <c r="F523" s="53"/>
      <c r="G523" s="53"/>
    </row>
    <row r="524" spans="4:7" s="50" customFormat="1" x14ac:dyDescent="0.2">
      <c r="D524" s="52"/>
      <c r="F524" s="53"/>
      <c r="G524" s="53"/>
    </row>
    <row r="525" spans="4:7" s="50" customFormat="1" x14ac:dyDescent="0.2">
      <c r="D525" s="52"/>
      <c r="F525" s="53"/>
      <c r="G525" s="53"/>
    </row>
    <row r="526" spans="4:7" s="50" customFormat="1" x14ac:dyDescent="0.2">
      <c r="D526" s="52"/>
      <c r="F526" s="53"/>
      <c r="G526" s="53"/>
    </row>
    <row r="527" spans="4:7" s="50" customFormat="1" x14ac:dyDescent="0.2">
      <c r="D527" s="52"/>
      <c r="F527" s="53"/>
      <c r="G527" s="53"/>
    </row>
    <row r="528" spans="4:7" s="50" customFormat="1" x14ac:dyDescent="0.2">
      <c r="D528" s="52"/>
      <c r="F528" s="53"/>
      <c r="G528" s="53"/>
    </row>
    <row r="529" spans="4:7" s="50" customFormat="1" x14ac:dyDescent="0.2">
      <c r="D529" s="52"/>
      <c r="F529" s="53"/>
      <c r="G529" s="53"/>
    </row>
    <row r="530" spans="4:7" s="50" customFormat="1" x14ac:dyDescent="0.2">
      <c r="D530" s="52"/>
      <c r="F530" s="53"/>
      <c r="G530" s="53"/>
    </row>
    <row r="531" spans="4:7" s="50" customFormat="1" x14ac:dyDescent="0.2">
      <c r="D531" s="52"/>
      <c r="F531" s="53"/>
      <c r="G531" s="53"/>
    </row>
    <row r="532" spans="4:7" s="50" customFormat="1" x14ac:dyDescent="0.2">
      <c r="D532" s="52"/>
      <c r="F532" s="53"/>
      <c r="G532" s="53"/>
    </row>
    <row r="533" spans="4:7" s="50" customFormat="1" x14ac:dyDescent="0.2">
      <c r="D533" s="52"/>
      <c r="F533" s="53"/>
      <c r="G533" s="53"/>
    </row>
    <row r="534" spans="4:7" s="50" customFormat="1" x14ac:dyDescent="0.2">
      <c r="D534" s="52"/>
      <c r="F534" s="53"/>
      <c r="G534" s="53"/>
    </row>
    <row r="535" spans="4:7" s="50" customFormat="1" x14ac:dyDescent="0.2">
      <c r="D535" s="52"/>
      <c r="F535" s="53"/>
      <c r="G535" s="53"/>
    </row>
    <row r="536" spans="4:7" s="50" customFormat="1" x14ac:dyDescent="0.2">
      <c r="D536" s="52"/>
      <c r="F536" s="53"/>
      <c r="G536" s="53"/>
    </row>
    <row r="537" spans="4:7" s="50" customFormat="1" x14ac:dyDescent="0.2">
      <c r="D537" s="52"/>
      <c r="F537" s="53"/>
      <c r="G537" s="53"/>
    </row>
    <row r="538" spans="4:7" s="50" customFormat="1" x14ac:dyDescent="0.2">
      <c r="D538" s="52"/>
      <c r="F538" s="53"/>
      <c r="G538" s="53"/>
    </row>
    <row r="539" spans="4:7" s="50" customFormat="1" x14ac:dyDescent="0.2">
      <c r="D539" s="52"/>
      <c r="F539" s="53"/>
      <c r="G539" s="53"/>
    </row>
    <row r="540" spans="4:7" s="50" customFormat="1" x14ac:dyDescent="0.2">
      <c r="D540" s="52"/>
      <c r="F540" s="53"/>
      <c r="G540" s="53"/>
    </row>
    <row r="541" spans="4:7" s="50" customFormat="1" x14ac:dyDescent="0.2">
      <c r="D541" s="52"/>
      <c r="F541" s="53"/>
      <c r="G541" s="53"/>
    </row>
    <row r="542" spans="4:7" s="50" customFormat="1" x14ac:dyDescent="0.2">
      <c r="D542" s="52"/>
      <c r="F542" s="53"/>
      <c r="G542" s="53"/>
    </row>
    <row r="543" spans="4:7" s="50" customFormat="1" x14ac:dyDescent="0.2">
      <c r="D543" s="52"/>
      <c r="F543" s="53"/>
      <c r="G543" s="53"/>
    </row>
    <row r="544" spans="4:7" s="50" customFormat="1" x14ac:dyDescent="0.2">
      <c r="D544" s="52"/>
      <c r="F544" s="53"/>
      <c r="G544" s="53"/>
    </row>
    <row r="545" spans="4:7" s="50" customFormat="1" x14ac:dyDescent="0.2">
      <c r="D545" s="52"/>
      <c r="F545" s="53"/>
      <c r="G545" s="53"/>
    </row>
    <row r="546" spans="4:7" s="50" customFormat="1" x14ac:dyDescent="0.2">
      <c r="D546" s="52"/>
      <c r="F546" s="53"/>
      <c r="G546" s="53"/>
    </row>
    <row r="547" spans="4:7" s="50" customFormat="1" x14ac:dyDescent="0.2">
      <c r="D547" s="52"/>
      <c r="F547" s="53"/>
      <c r="G547" s="53"/>
    </row>
    <row r="548" spans="4:7" s="50" customFormat="1" x14ac:dyDescent="0.2">
      <c r="D548" s="52"/>
      <c r="F548" s="53"/>
      <c r="G548" s="53"/>
    </row>
    <row r="549" spans="4:7" s="50" customFormat="1" x14ac:dyDescent="0.2">
      <c r="D549" s="52"/>
      <c r="F549" s="53"/>
      <c r="G549" s="53"/>
    </row>
    <row r="550" spans="4:7" s="50" customFormat="1" x14ac:dyDescent="0.2">
      <c r="D550" s="52"/>
      <c r="F550" s="53"/>
      <c r="G550" s="53"/>
    </row>
    <row r="551" spans="4:7" s="50" customFormat="1" x14ac:dyDescent="0.2">
      <c r="D551" s="52"/>
      <c r="F551" s="53"/>
      <c r="G551" s="53"/>
    </row>
    <row r="552" spans="4:7" s="50" customFormat="1" x14ac:dyDescent="0.2">
      <c r="D552" s="52"/>
      <c r="F552" s="53"/>
      <c r="G552" s="53"/>
    </row>
    <row r="553" spans="4:7" s="50" customFormat="1" x14ac:dyDescent="0.2">
      <c r="D553" s="52"/>
      <c r="F553" s="53"/>
      <c r="G553" s="53"/>
    </row>
    <row r="554" spans="4:7" s="50" customFormat="1" x14ac:dyDescent="0.2">
      <c r="D554" s="52"/>
      <c r="F554" s="53"/>
      <c r="G554" s="53"/>
    </row>
    <row r="555" spans="4:7" s="50" customFormat="1" x14ac:dyDescent="0.2">
      <c r="D555" s="52"/>
      <c r="F555" s="53"/>
      <c r="G555" s="53"/>
    </row>
    <row r="556" spans="4:7" s="50" customFormat="1" x14ac:dyDescent="0.2">
      <c r="D556" s="52"/>
      <c r="F556" s="53"/>
      <c r="G556" s="53"/>
    </row>
    <row r="557" spans="4:7" s="50" customFormat="1" x14ac:dyDescent="0.2">
      <c r="D557" s="52"/>
      <c r="F557" s="53"/>
      <c r="G557" s="53"/>
    </row>
    <row r="558" spans="4:7" s="50" customFormat="1" x14ac:dyDescent="0.2">
      <c r="D558" s="52"/>
      <c r="F558" s="53"/>
      <c r="G558" s="53"/>
    </row>
    <row r="559" spans="4:7" s="50" customFormat="1" x14ac:dyDescent="0.2">
      <c r="D559" s="52"/>
      <c r="F559" s="53"/>
      <c r="G559" s="53"/>
    </row>
    <row r="560" spans="4:7" s="50" customFormat="1" x14ac:dyDescent="0.2">
      <c r="D560" s="52"/>
      <c r="F560" s="53"/>
      <c r="G560" s="53"/>
    </row>
    <row r="561" spans="4:7" s="50" customFormat="1" x14ac:dyDescent="0.2">
      <c r="D561" s="52"/>
      <c r="F561" s="53"/>
      <c r="G561" s="53"/>
    </row>
    <row r="562" spans="4:7" s="50" customFormat="1" x14ac:dyDescent="0.2">
      <c r="D562" s="52"/>
      <c r="F562" s="53"/>
      <c r="G562" s="53"/>
    </row>
    <row r="563" spans="4:7" s="50" customFormat="1" x14ac:dyDescent="0.2">
      <c r="D563" s="52"/>
      <c r="F563" s="53"/>
      <c r="G563" s="53"/>
    </row>
    <row r="564" spans="4:7" s="50" customFormat="1" x14ac:dyDescent="0.2">
      <c r="D564" s="52"/>
      <c r="F564" s="53"/>
      <c r="G564" s="53"/>
    </row>
    <row r="565" spans="4:7" s="50" customFormat="1" x14ac:dyDescent="0.2">
      <c r="D565" s="52"/>
      <c r="F565" s="53"/>
      <c r="G565" s="53"/>
    </row>
    <row r="566" spans="4:7" s="50" customFormat="1" x14ac:dyDescent="0.2">
      <c r="D566" s="52"/>
      <c r="F566" s="53"/>
      <c r="G566" s="53"/>
    </row>
    <row r="567" spans="4:7" s="50" customFormat="1" x14ac:dyDescent="0.2">
      <c r="D567" s="52"/>
      <c r="F567" s="53"/>
      <c r="G567" s="53"/>
    </row>
    <row r="568" spans="4:7" s="50" customFormat="1" x14ac:dyDescent="0.2">
      <c r="D568" s="52"/>
      <c r="F568" s="53"/>
      <c r="G568" s="53"/>
    </row>
    <row r="569" spans="4:7" s="50" customFormat="1" x14ac:dyDescent="0.2">
      <c r="D569" s="52"/>
      <c r="F569" s="53"/>
      <c r="G569" s="53"/>
    </row>
    <row r="570" spans="4:7" s="50" customFormat="1" x14ac:dyDescent="0.2">
      <c r="D570" s="52"/>
      <c r="F570" s="53"/>
      <c r="G570" s="53"/>
    </row>
    <row r="571" spans="4:7" s="50" customFormat="1" x14ac:dyDescent="0.2">
      <c r="D571" s="52"/>
      <c r="F571" s="53"/>
      <c r="G571" s="53"/>
    </row>
    <row r="572" spans="4:7" s="50" customFormat="1" x14ac:dyDescent="0.2">
      <c r="D572" s="52"/>
      <c r="F572" s="53"/>
      <c r="G572" s="53"/>
    </row>
    <row r="573" spans="4:7" s="50" customFormat="1" x14ac:dyDescent="0.2">
      <c r="D573" s="52"/>
      <c r="F573" s="53"/>
      <c r="G573" s="53"/>
    </row>
    <row r="574" spans="4:7" s="50" customFormat="1" x14ac:dyDescent="0.2">
      <c r="D574" s="52"/>
      <c r="F574" s="53"/>
      <c r="G574" s="53"/>
    </row>
    <row r="575" spans="4:7" s="50" customFormat="1" x14ac:dyDescent="0.2">
      <c r="D575" s="52"/>
      <c r="F575" s="53"/>
      <c r="G575" s="53"/>
    </row>
    <row r="576" spans="4:7" s="50" customFormat="1" x14ac:dyDescent="0.2">
      <c r="D576" s="52"/>
      <c r="F576" s="53"/>
      <c r="G576" s="53"/>
    </row>
    <row r="577" spans="4:7" s="50" customFormat="1" x14ac:dyDescent="0.2">
      <c r="D577" s="52"/>
      <c r="F577" s="53"/>
      <c r="G577" s="53"/>
    </row>
    <row r="578" spans="4:7" s="50" customFormat="1" x14ac:dyDescent="0.2">
      <c r="D578" s="52"/>
      <c r="F578" s="53"/>
      <c r="G578" s="53"/>
    </row>
    <row r="579" spans="4:7" s="50" customFormat="1" x14ac:dyDescent="0.2">
      <c r="D579" s="52"/>
      <c r="F579" s="53"/>
      <c r="G579" s="53"/>
    </row>
    <row r="580" spans="4:7" s="50" customFormat="1" x14ac:dyDescent="0.2">
      <c r="D580" s="52"/>
      <c r="F580" s="53"/>
      <c r="G580" s="53"/>
    </row>
    <row r="581" spans="4:7" s="50" customFormat="1" x14ac:dyDescent="0.2">
      <c r="D581" s="52"/>
      <c r="F581" s="53"/>
      <c r="G581" s="53"/>
    </row>
    <row r="582" spans="4:7" s="50" customFormat="1" x14ac:dyDescent="0.2">
      <c r="D582" s="52"/>
      <c r="F582" s="53"/>
      <c r="G582" s="53"/>
    </row>
    <row r="583" spans="4:7" s="50" customFormat="1" x14ac:dyDescent="0.2">
      <c r="D583" s="52"/>
      <c r="F583" s="53"/>
      <c r="G583" s="53"/>
    </row>
    <row r="584" spans="4:7" s="50" customFormat="1" x14ac:dyDescent="0.2">
      <c r="D584" s="52"/>
      <c r="F584" s="53"/>
      <c r="G584" s="53"/>
    </row>
    <row r="585" spans="4:7" s="50" customFormat="1" x14ac:dyDescent="0.2">
      <c r="D585" s="52"/>
      <c r="F585" s="53"/>
      <c r="G585" s="53"/>
    </row>
    <row r="586" spans="4:7" s="50" customFormat="1" x14ac:dyDescent="0.2">
      <c r="D586" s="52"/>
      <c r="F586" s="53"/>
      <c r="G586" s="53"/>
    </row>
    <row r="587" spans="4:7" s="50" customFormat="1" x14ac:dyDescent="0.2">
      <c r="D587" s="52"/>
      <c r="F587" s="53"/>
      <c r="G587" s="53"/>
    </row>
    <row r="588" spans="4:7" s="50" customFormat="1" x14ac:dyDescent="0.2">
      <c r="D588" s="52"/>
      <c r="F588" s="53"/>
      <c r="G588" s="53"/>
    </row>
    <row r="589" spans="4:7" s="50" customFormat="1" x14ac:dyDescent="0.2">
      <c r="D589" s="52"/>
      <c r="F589" s="53"/>
      <c r="G589" s="53"/>
    </row>
    <row r="590" spans="4:7" s="50" customFormat="1" x14ac:dyDescent="0.2">
      <c r="D590" s="52"/>
      <c r="F590" s="53"/>
      <c r="G590" s="53"/>
    </row>
    <row r="591" spans="4:7" s="50" customFormat="1" x14ac:dyDescent="0.2">
      <c r="D591" s="52"/>
      <c r="F591" s="53"/>
      <c r="G591" s="53"/>
    </row>
    <row r="592" spans="4:7" s="50" customFormat="1" x14ac:dyDescent="0.2">
      <c r="D592" s="52"/>
      <c r="F592" s="53"/>
      <c r="G592" s="53"/>
    </row>
    <row r="593" spans="4:7" s="50" customFormat="1" x14ac:dyDescent="0.2">
      <c r="D593" s="52"/>
      <c r="F593" s="53"/>
      <c r="G593" s="53"/>
    </row>
    <row r="594" spans="4:7" s="50" customFormat="1" x14ac:dyDescent="0.2">
      <c r="D594" s="52"/>
      <c r="F594" s="53"/>
      <c r="G594" s="53"/>
    </row>
    <row r="595" spans="4:7" s="50" customFormat="1" x14ac:dyDescent="0.2">
      <c r="D595" s="52"/>
      <c r="F595" s="53"/>
      <c r="G595" s="53"/>
    </row>
    <row r="596" spans="4:7" s="50" customFormat="1" x14ac:dyDescent="0.2">
      <c r="D596" s="52"/>
      <c r="F596" s="53"/>
      <c r="G596" s="53"/>
    </row>
    <row r="597" spans="4:7" s="50" customFormat="1" x14ac:dyDescent="0.2">
      <c r="D597" s="52"/>
      <c r="F597" s="53"/>
      <c r="G597" s="53"/>
    </row>
    <row r="598" spans="4:7" s="50" customFormat="1" x14ac:dyDescent="0.2">
      <c r="D598" s="52"/>
      <c r="F598" s="53"/>
      <c r="G598" s="53"/>
    </row>
    <row r="599" spans="4:7" s="50" customFormat="1" x14ac:dyDescent="0.2">
      <c r="D599" s="52"/>
      <c r="F599" s="53"/>
      <c r="G599" s="53"/>
    </row>
    <row r="600" spans="4:7" s="50" customFormat="1" x14ac:dyDescent="0.2">
      <c r="D600" s="52"/>
      <c r="F600" s="53"/>
      <c r="G600" s="53"/>
    </row>
    <row r="601" spans="4:7" s="50" customFormat="1" x14ac:dyDescent="0.2">
      <c r="D601" s="52"/>
      <c r="F601" s="53"/>
      <c r="G601" s="53"/>
    </row>
    <row r="602" spans="4:7" s="50" customFormat="1" x14ac:dyDescent="0.2">
      <c r="D602" s="52"/>
      <c r="F602" s="53"/>
      <c r="G602" s="53"/>
    </row>
    <row r="603" spans="4:7" s="50" customFormat="1" x14ac:dyDescent="0.2">
      <c r="D603" s="52"/>
      <c r="F603" s="53"/>
      <c r="G603" s="53"/>
    </row>
    <row r="604" spans="4:7" s="50" customFormat="1" x14ac:dyDescent="0.2">
      <c r="D604" s="52"/>
      <c r="F604" s="53"/>
      <c r="G604" s="53"/>
    </row>
    <row r="605" spans="4:7" s="50" customFormat="1" x14ac:dyDescent="0.2">
      <c r="D605" s="52"/>
      <c r="F605" s="53"/>
      <c r="G605" s="53"/>
    </row>
    <row r="606" spans="4:7" s="50" customFormat="1" x14ac:dyDescent="0.2">
      <c r="D606" s="52"/>
      <c r="F606" s="53"/>
      <c r="G606" s="53"/>
    </row>
    <row r="607" spans="4:7" s="50" customFormat="1" x14ac:dyDescent="0.2">
      <c r="D607" s="52"/>
      <c r="F607" s="53"/>
      <c r="G607" s="53"/>
    </row>
    <row r="608" spans="4:7" s="50" customFormat="1" x14ac:dyDescent="0.2">
      <c r="D608" s="52"/>
      <c r="F608" s="53"/>
      <c r="G608" s="53"/>
    </row>
    <row r="609" spans="4:7" s="50" customFormat="1" x14ac:dyDescent="0.2">
      <c r="D609" s="52"/>
      <c r="F609" s="53"/>
      <c r="G609" s="53"/>
    </row>
    <row r="610" spans="4:7" s="50" customFormat="1" x14ac:dyDescent="0.2">
      <c r="D610" s="52"/>
      <c r="F610" s="53"/>
      <c r="G610" s="53"/>
    </row>
    <row r="611" spans="4:7" s="50" customFormat="1" x14ac:dyDescent="0.2">
      <c r="D611" s="52"/>
      <c r="F611" s="53"/>
      <c r="G611" s="53"/>
    </row>
    <row r="612" spans="4:7" s="50" customFormat="1" x14ac:dyDescent="0.2">
      <c r="D612" s="52"/>
      <c r="F612" s="53"/>
      <c r="G612" s="53"/>
    </row>
    <row r="613" spans="4:7" s="50" customFormat="1" x14ac:dyDescent="0.2">
      <c r="D613" s="52"/>
      <c r="F613" s="53"/>
      <c r="G613" s="53"/>
    </row>
    <row r="614" spans="4:7" s="50" customFormat="1" x14ac:dyDescent="0.2">
      <c r="D614" s="52"/>
      <c r="F614" s="53"/>
      <c r="G614" s="53"/>
    </row>
    <row r="615" spans="4:7" s="50" customFormat="1" x14ac:dyDescent="0.2">
      <c r="D615" s="52"/>
      <c r="F615" s="53"/>
      <c r="G615" s="53"/>
    </row>
    <row r="616" spans="4:7" s="50" customFormat="1" x14ac:dyDescent="0.2">
      <c r="D616" s="52"/>
      <c r="F616" s="53"/>
      <c r="G616" s="53"/>
    </row>
    <row r="617" spans="4:7" s="50" customFormat="1" x14ac:dyDescent="0.2">
      <c r="D617" s="52"/>
      <c r="F617" s="53"/>
      <c r="G617" s="53"/>
    </row>
    <row r="618" spans="4:7" s="50" customFormat="1" x14ac:dyDescent="0.2">
      <c r="D618" s="52"/>
      <c r="F618" s="53"/>
      <c r="G618" s="53"/>
    </row>
    <row r="619" spans="4:7" s="50" customFormat="1" x14ac:dyDescent="0.2">
      <c r="D619" s="52"/>
      <c r="F619" s="53"/>
      <c r="G619" s="53"/>
    </row>
    <row r="620" spans="4:7" s="50" customFormat="1" x14ac:dyDescent="0.2">
      <c r="D620" s="52"/>
      <c r="F620" s="53"/>
      <c r="G620" s="53"/>
    </row>
    <row r="621" spans="4:7" s="50" customFormat="1" x14ac:dyDescent="0.2">
      <c r="D621" s="52"/>
      <c r="F621" s="53"/>
      <c r="G621" s="53"/>
    </row>
    <row r="622" spans="4:7" s="50" customFormat="1" x14ac:dyDescent="0.2">
      <c r="D622" s="52"/>
      <c r="F622" s="53"/>
      <c r="G622" s="53"/>
    </row>
    <row r="623" spans="4:7" s="50" customFormat="1" x14ac:dyDescent="0.2">
      <c r="D623" s="52"/>
      <c r="F623" s="53"/>
      <c r="G623" s="53"/>
    </row>
    <row r="624" spans="4:7" s="50" customFormat="1" x14ac:dyDescent="0.2">
      <c r="D624" s="52"/>
      <c r="F624" s="53"/>
      <c r="G624" s="53"/>
    </row>
    <row r="625" spans="4:7" s="50" customFormat="1" x14ac:dyDescent="0.2">
      <c r="D625" s="52"/>
      <c r="F625" s="53"/>
      <c r="G625" s="53"/>
    </row>
    <row r="626" spans="4:7" s="50" customFormat="1" x14ac:dyDescent="0.2">
      <c r="D626" s="52"/>
      <c r="F626" s="53"/>
      <c r="G626" s="53"/>
    </row>
    <row r="627" spans="4:7" s="50" customFormat="1" x14ac:dyDescent="0.2">
      <c r="D627" s="52"/>
      <c r="F627" s="53"/>
      <c r="G627" s="53"/>
    </row>
    <row r="628" spans="4:7" s="50" customFormat="1" x14ac:dyDescent="0.2">
      <c r="D628" s="52"/>
      <c r="F628" s="53"/>
      <c r="G628" s="53"/>
    </row>
    <row r="629" spans="4:7" s="50" customFormat="1" x14ac:dyDescent="0.2">
      <c r="D629" s="52"/>
      <c r="F629" s="53"/>
      <c r="G629" s="53"/>
    </row>
    <row r="630" spans="4:7" s="50" customFormat="1" x14ac:dyDescent="0.2">
      <c r="D630" s="52"/>
      <c r="F630" s="53"/>
      <c r="G630" s="53"/>
    </row>
    <row r="631" spans="4:7" s="50" customFormat="1" x14ac:dyDescent="0.2">
      <c r="D631" s="52"/>
      <c r="F631" s="53"/>
      <c r="G631" s="53"/>
    </row>
    <row r="632" spans="4:7" s="50" customFormat="1" x14ac:dyDescent="0.2">
      <c r="D632" s="52"/>
      <c r="F632" s="53"/>
      <c r="G632" s="53"/>
    </row>
    <row r="633" spans="4:7" s="50" customFormat="1" x14ac:dyDescent="0.2">
      <c r="D633" s="52"/>
      <c r="F633" s="53"/>
      <c r="G633" s="53"/>
    </row>
    <row r="634" spans="4:7" s="50" customFormat="1" x14ac:dyDescent="0.2">
      <c r="D634" s="52"/>
      <c r="F634" s="53"/>
      <c r="G634" s="53"/>
    </row>
    <row r="635" spans="4:7" s="50" customFormat="1" x14ac:dyDescent="0.2">
      <c r="D635" s="52"/>
      <c r="F635" s="53"/>
      <c r="G635" s="53"/>
    </row>
    <row r="636" spans="4:7" s="50" customFormat="1" x14ac:dyDescent="0.2">
      <c r="D636" s="52"/>
      <c r="F636" s="53"/>
      <c r="G636" s="53"/>
    </row>
    <row r="637" spans="4:7" s="50" customFormat="1" x14ac:dyDescent="0.2">
      <c r="D637" s="52"/>
      <c r="F637" s="53"/>
      <c r="G637" s="53"/>
    </row>
    <row r="638" spans="4:7" s="50" customFormat="1" x14ac:dyDescent="0.2">
      <c r="D638" s="52"/>
      <c r="F638" s="53"/>
      <c r="G638" s="53"/>
    </row>
    <row r="639" spans="4:7" s="50" customFormat="1" x14ac:dyDescent="0.2">
      <c r="D639" s="52"/>
      <c r="F639" s="53"/>
      <c r="G639" s="53"/>
    </row>
    <row r="640" spans="4:7" s="50" customFormat="1" x14ac:dyDescent="0.2">
      <c r="D640" s="52"/>
      <c r="F640" s="53"/>
      <c r="G640" s="53"/>
    </row>
    <row r="641" spans="4:7" s="50" customFormat="1" x14ac:dyDescent="0.2">
      <c r="D641" s="52"/>
      <c r="F641" s="53"/>
      <c r="G641" s="53"/>
    </row>
    <row r="642" spans="4:7" s="50" customFormat="1" x14ac:dyDescent="0.2">
      <c r="D642" s="52"/>
      <c r="F642" s="53"/>
      <c r="G642" s="53"/>
    </row>
    <row r="643" spans="4:7" s="50" customFormat="1" x14ac:dyDescent="0.2">
      <c r="D643" s="52"/>
      <c r="F643" s="53"/>
      <c r="G643" s="53"/>
    </row>
    <row r="644" spans="4:7" s="50" customFormat="1" x14ac:dyDescent="0.2">
      <c r="D644" s="52"/>
      <c r="F644" s="53"/>
      <c r="G644" s="53"/>
    </row>
    <row r="645" spans="4:7" s="50" customFormat="1" x14ac:dyDescent="0.2">
      <c r="D645" s="52"/>
      <c r="F645" s="53"/>
      <c r="G645" s="53"/>
    </row>
    <row r="646" spans="4:7" s="50" customFormat="1" x14ac:dyDescent="0.2">
      <c r="D646" s="52"/>
      <c r="F646" s="53"/>
      <c r="G646" s="53"/>
    </row>
    <row r="647" spans="4:7" s="50" customFormat="1" x14ac:dyDescent="0.2">
      <c r="D647" s="52"/>
      <c r="F647" s="53"/>
      <c r="G647" s="53"/>
    </row>
    <row r="648" spans="4:7" s="50" customFormat="1" x14ac:dyDescent="0.2">
      <c r="D648" s="52"/>
      <c r="F648" s="53"/>
      <c r="G648" s="53"/>
    </row>
    <row r="649" spans="4:7" s="50" customFormat="1" x14ac:dyDescent="0.2">
      <c r="D649" s="52"/>
      <c r="F649" s="53"/>
      <c r="G649" s="53"/>
    </row>
    <row r="650" spans="4:7" s="50" customFormat="1" x14ac:dyDescent="0.2">
      <c r="D650" s="52"/>
      <c r="F650" s="53"/>
      <c r="G650" s="53"/>
    </row>
    <row r="651" spans="4:7" s="50" customFormat="1" x14ac:dyDescent="0.2">
      <c r="D651" s="52"/>
      <c r="F651" s="53"/>
      <c r="G651" s="53"/>
    </row>
    <row r="652" spans="4:7" s="50" customFormat="1" x14ac:dyDescent="0.2">
      <c r="D652" s="52"/>
      <c r="F652" s="53"/>
      <c r="G652" s="53"/>
    </row>
    <row r="653" spans="4:7" s="50" customFormat="1" x14ac:dyDescent="0.2">
      <c r="D653" s="52"/>
      <c r="F653" s="53"/>
      <c r="G653" s="53"/>
    </row>
    <row r="654" spans="4:7" s="50" customFormat="1" x14ac:dyDescent="0.2">
      <c r="D654" s="52"/>
      <c r="F654" s="53"/>
      <c r="G654" s="53"/>
    </row>
    <row r="655" spans="4:7" s="50" customFormat="1" x14ac:dyDescent="0.2">
      <c r="D655" s="52"/>
      <c r="F655" s="53"/>
      <c r="G655" s="53"/>
    </row>
    <row r="656" spans="4:7" s="50" customFormat="1" x14ac:dyDescent="0.2">
      <c r="D656" s="52"/>
      <c r="F656" s="53"/>
      <c r="G656" s="53"/>
    </row>
    <row r="657" spans="4:7" s="50" customFormat="1" x14ac:dyDescent="0.2">
      <c r="D657" s="52"/>
      <c r="F657" s="53"/>
      <c r="G657" s="53"/>
    </row>
    <row r="658" spans="4:7" s="50" customFormat="1" x14ac:dyDescent="0.2">
      <c r="D658" s="52"/>
      <c r="F658" s="53"/>
      <c r="G658" s="53"/>
    </row>
    <row r="659" spans="4:7" s="50" customFormat="1" x14ac:dyDescent="0.2">
      <c r="D659" s="52"/>
      <c r="F659" s="53"/>
      <c r="G659" s="53"/>
    </row>
    <row r="660" spans="4:7" s="50" customFormat="1" x14ac:dyDescent="0.2">
      <c r="D660" s="52"/>
      <c r="F660" s="53"/>
      <c r="G660" s="53"/>
    </row>
    <row r="661" spans="4:7" s="50" customFormat="1" x14ac:dyDescent="0.2">
      <c r="D661" s="52"/>
      <c r="F661" s="53"/>
      <c r="G661" s="53"/>
    </row>
    <row r="662" spans="4:7" s="50" customFormat="1" x14ac:dyDescent="0.2">
      <c r="D662" s="52"/>
      <c r="F662" s="53"/>
      <c r="G662" s="53"/>
    </row>
    <row r="663" spans="4:7" s="50" customFormat="1" x14ac:dyDescent="0.2">
      <c r="D663" s="52"/>
      <c r="F663" s="53"/>
      <c r="G663" s="53"/>
    </row>
    <row r="664" spans="4:7" s="50" customFormat="1" x14ac:dyDescent="0.2">
      <c r="D664" s="52"/>
      <c r="F664" s="53"/>
      <c r="G664" s="53"/>
    </row>
    <row r="665" spans="4:7" s="50" customFormat="1" x14ac:dyDescent="0.2">
      <c r="D665" s="52"/>
      <c r="F665" s="53"/>
      <c r="G665" s="53"/>
    </row>
    <row r="666" spans="4:7" s="50" customFormat="1" x14ac:dyDescent="0.2">
      <c r="D666" s="52"/>
      <c r="F666" s="53"/>
      <c r="G666" s="53"/>
    </row>
    <row r="667" spans="4:7" s="50" customFormat="1" x14ac:dyDescent="0.2">
      <c r="D667" s="52"/>
      <c r="F667" s="53"/>
      <c r="G667" s="53"/>
    </row>
    <row r="668" spans="4:7" s="50" customFormat="1" x14ac:dyDescent="0.2">
      <c r="D668" s="52"/>
      <c r="F668" s="53"/>
      <c r="G668" s="53"/>
    </row>
    <row r="669" spans="4:7" s="50" customFormat="1" x14ac:dyDescent="0.2">
      <c r="D669" s="52"/>
      <c r="F669" s="53"/>
      <c r="G669" s="53"/>
    </row>
    <row r="670" spans="4:7" s="50" customFormat="1" x14ac:dyDescent="0.2">
      <c r="D670" s="52"/>
      <c r="F670" s="53"/>
      <c r="G670" s="53"/>
    </row>
    <row r="671" spans="4:7" s="50" customFormat="1" x14ac:dyDescent="0.2">
      <c r="D671" s="52"/>
      <c r="F671" s="53"/>
      <c r="G671" s="53"/>
    </row>
    <row r="672" spans="4:7" s="50" customFormat="1" x14ac:dyDescent="0.2">
      <c r="D672" s="52"/>
      <c r="F672" s="53"/>
      <c r="G672" s="53"/>
    </row>
    <row r="673" spans="4:7" s="50" customFormat="1" x14ac:dyDescent="0.2">
      <c r="D673" s="52"/>
      <c r="F673" s="53"/>
      <c r="G673" s="53"/>
    </row>
    <row r="674" spans="4:7" s="50" customFormat="1" x14ac:dyDescent="0.2">
      <c r="D674" s="52"/>
      <c r="F674" s="53"/>
      <c r="G674" s="53"/>
    </row>
    <row r="675" spans="4:7" s="50" customFormat="1" x14ac:dyDescent="0.2">
      <c r="D675" s="52"/>
      <c r="F675" s="53"/>
      <c r="G675" s="53"/>
    </row>
    <row r="676" spans="4:7" s="50" customFormat="1" x14ac:dyDescent="0.2">
      <c r="D676" s="52"/>
      <c r="F676" s="53"/>
      <c r="G676" s="53"/>
    </row>
    <row r="677" spans="4:7" s="50" customFormat="1" x14ac:dyDescent="0.2">
      <c r="D677" s="52"/>
      <c r="F677" s="53"/>
      <c r="G677" s="53"/>
    </row>
    <row r="678" spans="4:7" s="50" customFormat="1" x14ac:dyDescent="0.2">
      <c r="D678" s="52"/>
      <c r="F678" s="53"/>
      <c r="G678" s="53"/>
    </row>
    <row r="679" spans="4:7" s="50" customFormat="1" x14ac:dyDescent="0.2">
      <c r="D679" s="52"/>
      <c r="F679" s="53"/>
      <c r="G679" s="53"/>
    </row>
    <row r="680" spans="4:7" s="50" customFormat="1" x14ac:dyDescent="0.2">
      <c r="D680" s="52"/>
      <c r="F680" s="53"/>
      <c r="G680" s="53"/>
    </row>
    <row r="681" spans="4:7" s="50" customFormat="1" x14ac:dyDescent="0.2">
      <c r="D681" s="52"/>
      <c r="F681" s="53"/>
      <c r="G681" s="53"/>
    </row>
    <row r="682" spans="4:7" s="50" customFormat="1" x14ac:dyDescent="0.2">
      <c r="D682" s="52"/>
      <c r="F682" s="53"/>
      <c r="G682" s="53"/>
    </row>
    <row r="683" spans="4:7" s="50" customFormat="1" x14ac:dyDescent="0.2">
      <c r="D683" s="52"/>
      <c r="F683" s="53"/>
      <c r="G683" s="53"/>
    </row>
    <row r="684" spans="4:7" s="50" customFormat="1" x14ac:dyDescent="0.2">
      <c r="D684" s="52"/>
      <c r="F684" s="53"/>
      <c r="G684" s="53"/>
    </row>
    <row r="685" spans="4:7" s="50" customFormat="1" x14ac:dyDescent="0.2">
      <c r="D685" s="52"/>
      <c r="F685" s="53"/>
      <c r="G685" s="53"/>
    </row>
    <row r="686" spans="4:7" s="50" customFormat="1" x14ac:dyDescent="0.2">
      <c r="D686" s="52"/>
      <c r="F686" s="53"/>
      <c r="G686" s="53"/>
    </row>
    <row r="687" spans="4:7" s="50" customFormat="1" x14ac:dyDescent="0.2">
      <c r="D687" s="52"/>
      <c r="F687" s="53"/>
      <c r="G687" s="53"/>
    </row>
    <row r="688" spans="4:7" s="50" customFormat="1" x14ac:dyDescent="0.2">
      <c r="D688" s="52"/>
      <c r="F688" s="53"/>
      <c r="G688" s="53"/>
    </row>
    <row r="689" spans="4:7" s="50" customFormat="1" x14ac:dyDescent="0.2">
      <c r="D689" s="52"/>
      <c r="F689" s="53"/>
      <c r="G689" s="53"/>
    </row>
    <row r="690" spans="4:7" s="50" customFormat="1" x14ac:dyDescent="0.2">
      <c r="D690" s="52"/>
      <c r="F690" s="53"/>
      <c r="G690" s="53"/>
    </row>
    <row r="691" spans="4:7" s="50" customFormat="1" x14ac:dyDescent="0.2">
      <c r="D691" s="52"/>
      <c r="F691" s="53"/>
      <c r="G691" s="53"/>
    </row>
    <row r="692" spans="4:7" s="50" customFormat="1" x14ac:dyDescent="0.2">
      <c r="D692" s="52"/>
      <c r="F692" s="53"/>
      <c r="G692" s="53"/>
    </row>
    <row r="693" spans="4:7" s="50" customFormat="1" x14ac:dyDescent="0.2">
      <c r="D693" s="52"/>
      <c r="F693" s="53"/>
      <c r="G693" s="53"/>
    </row>
    <row r="694" spans="4:7" s="50" customFormat="1" x14ac:dyDescent="0.2">
      <c r="D694" s="52"/>
      <c r="F694" s="53"/>
      <c r="G694" s="53"/>
    </row>
    <row r="695" spans="4:7" s="50" customFormat="1" x14ac:dyDescent="0.2">
      <c r="D695" s="52"/>
      <c r="F695" s="53"/>
      <c r="G695" s="53"/>
    </row>
    <row r="696" spans="4:7" s="50" customFormat="1" x14ac:dyDescent="0.2">
      <c r="D696" s="52"/>
      <c r="F696" s="53"/>
      <c r="G696" s="53"/>
    </row>
    <row r="697" spans="4:7" s="50" customFormat="1" x14ac:dyDescent="0.2">
      <c r="D697" s="52"/>
      <c r="F697" s="53"/>
      <c r="G697" s="53"/>
    </row>
    <row r="698" spans="4:7" s="50" customFormat="1" x14ac:dyDescent="0.2">
      <c r="D698" s="52"/>
      <c r="F698" s="53"/>
      <c r="G698" s="53"/>
    </row>
    <row r="699" spans="4:7" s="50" customFormat="1" x14ac:dyDescent="0.2">
      <c r="D699" s="52"/>
      <c r="F699" s="53"/>
      <c r="G699" s="53"/>
    </row>
    <row r="700" spans="4:7" s="50" customFormat="1" x14ac:dyDescent="0.2">
      <c r="D700" s="52"/>
      <c r="F700" s="53"/>
      <c r="G700" s="53"/>
    </row>
    <row r="701" spans="4:7" s="50" customFormat="1" x14ac:dyDescent="0.2">
      <c r="D701" s="52"/>
      <c r="F701" s="53"/>
      <c r="G701" s="53"/>
    </row>
    <row r="702" spans="4:7" s="50" customFormat="1" x14ac:dyDescent="0.2">
      <c r="D702" s="52"/>
      <c r="F702" s="53"/>
      <c r="G702" s="53"/>
    </row>
    <row r="703" spans="4:7" s="50" customFormat="1" x14ac:dyDescent="0.2">
      <c r="D703" s="52"/>
      <c r="F703" s="53"/>
      <c r="G703" s="53"/>
    </row>
    <row r="704" spans="4:7" s="50" customFormat="1" x14ac:dyDescent="0.2">
      <c r="D704" s="52"/>
      <c r="F704" s="53"/>
      <c r="G704" s="53"/>
    </row>
    <row r="705" spans="4:7" s="50" customFormat="1" x14ac:dyDescent="0.2">
      <c r="D705" s="52"/>
      <c r="F705" s="53"/>
      <c r="G705" s="53"/>
    </row>
    <row r="706" spans="4:7" s="50" customFormat="1" x14ac:dyDescent="0.2">
      <c r="D706" s="52"/>
      <c r="F706" s="53"/>
      <c r="G706" s="53"/>
    </row>
    <row r="707" spans="4:7" s="50" customFormat="1" x14ac:dyDescent="0.2">
      <c r="D707" s="52"/>
      <c r="F707" s="53"/>
      <c r="G707" s="53"/>
    </row>
    <row r="708" spans="4:7" s="50" customFormat="1" x14ac:dyDescent="0.2">
      <c r="D708" s="52"/>
      <c r="F708" s="53"/>
      <c r="G708" s="53"/>
    </row>
    <row r="709" spans="4:7" s="50" customFormat="1" x14ac:dyDescent="0.2">
      <c r="D709" s="52"/>
      <c r="F709" s="53"/>
      <c r="G709" s="53"/>
    </row>
    <row r="710" spans="4:7" s="50" customFormat="1" x14ac:dyDescent="0.2">
      <c r="D710" s="52"/>
      <c r="F710" s="53"/>
      <c r="G710" s="53"/>
    </row>
    <row r="711" spans="4:7" s="50" customFormat="1" x14ac:dyDescent="0.2">
      <c r="D711" s="52"/>
      <c r="F711" s="53"/>
      <c r="G711" s="53"/>
    </row>
    <row r="712" spans="4:7" s="50" customFormat="1" x14ac:dyDescent="0.2">
      <c r="D712" s="52"/>
      <c r="F712" s="53"/>
      <c r="G712" s="53"/>
    </row>
    <row r="713" spans="4:7" s="50" customFormat="1" x14ac:dyDescent="0.2">
      <c r="D713" s="52"/>
      <c r="F713" s="53"/>
      <c r="G713" s="53"/>
    </row>
    <row r="714" spans="4:7" s="50" customFormat="1" x14ac:dyDescent="0.2">
      <c r="D714" s="52"/>
      <c r="F714" s="53"/>
      <c r="G714" s="53"/>
    </row>
    <row r="715" spans="4:7" s="50" customFormat="1" x14ac:dyDescent="0.2">
      <c r="D715" s="52"/>
      <c r="F715" s="53"/>
      <c r="G715" s="53"/>
    </row>
    <row r="716" spans="4:7" s="50" customFormat="1" x14ac:dyDescent="0.2">
      <c r="D716" s="52"/>
      <c r="F716" s="53"/>
      <c r="G716" s="53"/>
    </row>
    <row r="717" spans="4:7" s="50" customFormat="1" x14ac:dyDescent="0.2">
      <c r="D717" s="52"/>
      <c r="F717" s="53"/>
      <c r="G717" s="53"/>
    </row>
    <row r="718" spans="4:7" s="50" customFormat="1" x14ac:dyDescent="0.2">
      <c r="D718" s="52"/>
      <c r="F718" s="53"/>
      <c r="G718" s="53"/>
    </row>
    <row r="719" spans="4:7" s="50" customFormat="1" x14ac:dyDescent="0.2">
      <c r="D719" s="52"/>
      <c r="F719" s="53"/>
      <c r="G719" s="53"/>
    </row>
    <row r="720" spans="4:7" s="50" customFormat="1" x14ac:dyDescent="0.2">
      <c r="D720" s="52"/>
      <c r="F720" s="53"/>
      <c r="G720" s="53"/>
    </row>
    <row r="721" spans="4:7" s="50" customFormat="1" x14ac:dyDescent="0.2">
      <c r="D721" s="52"/>
      <c r="F721" s="53"/>
      <c r="G721" s="53"/>
    </row>
    <row r="722" spans="4:7" s="50" customFormat="1" x14ac:dyDescent="0.2">
      <c r="D722" s="52"/>
      <c r="F722" s="53"/>
      <c r="G722" s="53"/>
    </row>
    <row r="723" spans="4:7" s="50" customFormat="1" x14ac:dyDescent="0.2">
      <c r="D723" s="52"/>
      <c r="F723" s="53"/>
      <c r="G723" s="53"/>
    </row>
    <row r="724" spans="4:7" s="50" customFormat="1" x14ac:dyDescent="0.2">
      <c r="D724" s="52"/>
      <c r="F724" s="53"/>
      <c r="G724" s="53"/>
    </row>
    <row r="725" spans="4:7" s="50" customFormat="1" x14ac:dyDescent="0.2">
      <c r="D725" s="52"/>
      <c r="F725" s="53"/>
      <c r="G725" s="53"/>
    </row>
    <row r="726" spans="4:7" s="50" customFormat="1" x14ac:dyDescent="0.2">
      <c r="D726" s="52"/>
      <c r="F726" s="53"/>
      <c r="G726" s="53"/>
    </row>
    <row r="727" spans="4:7" s="50" customFormat="1" x14ac:dyDescent="0.2">
      <c r="D727" s="52"/>
      <c r="F727" s="53"/>
      <c r="G727" s="53"/>
    </row>
    <row r="728" spans="4:7" s="50" customFormat="1" x14ac:dyDescent="0.2">
      <c r="D728" s="52"/>
      <c r="F728" s="53"/>
      <c r="G728" s="53"/>
    </row>
    <row r="729" spans="4:7" s="50" customFormat="1" x14ac:dyDescent="0.2">
      <c r="D729" s="52"/>
      <c r="F729" s="53"/>
      <c r="G729" s="53"/>
    </row>
    <row r="730" spans="4:7" s="50" customFormat="1" x14ac:dyDescent="0.2">
      <c r="D730" s="52"/>
      <c r="F730" s="53"/>
      <c r="G730" s="53"/>
    </row>
    <row r="731" spans="4:7" s="50" customFormat="1" x14ac:dyDescent="0.2">
      <c r="D731" s="52"/>
      <c r="F731" s="53"/>
      <c r="G731" s="53"/>
    </row>
    <row r="732" spans="4:7" s="50" customFormat="1" x14ac:dyDescent="0.2">
      <c r="D732" s="52"/>
      <c r="F732" s="53"/>
      <c r="G732" s="53"/>
    </row>
    <row r="733" spans="4:7" s="50" customFormat="1" x14ac:dyDescent="0.2">
      <c r="D733" s="52"/>
      <c r="F733" s="53"/>
      <c r="G733" s="53"/>
    </row>
    <row r="734" spans="4:7" s="50" customFormat="1" x14ac:dyDescent="0.2">
      <c r="D734" s="52"/>
      <c r="F734" s="53"/>
      <c r="G734" s="53"/>
    </row>
    <row r="735" spans="4:7" s="50" customFormat="1" x14ac:dyDescent="0.2">
      <c r="D735" s="52"/>
      <c r="F735" s="53"/>
      <c r="G735" s="53"/>
    </row>
    <row r="736" spans="4:7" s="50" customFormat="1" x14ac:dyDescent="0.2">
      <c r="D736" s="52"/>
      <c r="F736" s="53"/>
      <c r="G736" s="53"/>
    </row>
    <row r="737" spans="4:7" s="50" customFormat="1" x14ac:dyDescent="0.2">
      <c r="D737" s="52"/>
      <c r="F737" s="53"/>
      <c r="G737" s="53"/>
    </row>
    <row r="738" spans="4:7" s="50" customFormat="1" x14ac:dyDescent="0.2">
      <c r="D738" s="52"/>
      <c r="F738" s="53"/>
      <c r="G738" s="53"/>
    </row>
    <row r="739" spans="4:7" s="50" customFormat="1" x14ac:dyDescent="0.2">
      <c r="D739" s="52"/>
      <c r="F739" s="53"/>
      <c r="G739" s="53"/>
    </row>
    <row r="740" spans="4:7" s="50" customFormat="1" x14ac:dyDescent="0.2">
      <c r="D740" s="52"/>
      <c r="F740" s="53"/>
      <c r="G740" s="53"/>
    </row>
    <row r="741" spans="4:7" s="50" customFormat="1" x14ac:dyDescent="0.2">
      <c r="D741" s="52"/>
      <c r="F741" s="53"/>
      <c r="G741" s="53"/>
    </row>
    <row r="742" spans="4:7" s="50" customFormat="1" x14ac:dyDescent="0.2">
      <c r="D742" s="52"/>
      <c r="F742" s="53"/>
      <c r="G742" s="53"/>
    </row>
    <row r="743" spans="4:7" s="50" customFormat="1" x14ac:dyDescent="0.2">
      <c r="D743" s="52"/>
      <c r="F743" s="53"/>
      <c r="G743" s="53"/>
    </row>
    <row r="744" spans="4:7" s="50" customFormat="1" x14ac:dyDescent="0.2">
      <c r="D744" s="52"/>
      <c r="F744" s="53"/>
      <c r="G744" s="53"/>
    </row>
    <row r="745" spans="4:7" s="50" customFormat="1" x14ac:dyDescent="0.2">
      <c r="D745" s="52"/>
      <c r="F745" s="53"/>
      <c r="G745" s="53"/>
    </row>
    <row r="746" spans="4:7" s="50" customFormat="1" x14ac:dyDescent="0.2">
      <c r="D746" s="52"/>
      <c r="F746" s="53"/>
      <c r="G746" s="53"/>
    </row>
    <row r="747" spans="4:7" s="50" customFormat="1" x14ac:dyDescent="0.2">
      <c r="D747" s="52"/>
      <c r="F747" s="53"/>
      <c r="G747" s="53"/>
    </row>
    <row r="748" spans="4:7" s="50" customFormat="1" x14ac:dyDescent="0.2">
      <c r="D748" s="52"/>
      <c r="F748" s="53"/>
      <c r="G748" s="53"/>
    </row>
    <row r="749" spans="4:7" s="50" customFormat="1" x14ac:dyDescent="0.2">
      <c r="D749" s="52"/>
      <c r="F749" s="53"/>
      <c r="G749" s="53"/>
    </row>
    <row r="750" spans="4:7" s="50" customFormat="1" x14ac:dyDescent="0.2">
      <c r="D750" s="52"/>
      <c r="F750" s="53"/>
      <c r="G750" s="53"/>
    </row>
    <row r="751" spans="4:7" s="50" customFormat="1" x14ac:dyDescent="0.2">
      <c r="D751" s="52"/>
      <c r="F751" s="53"/>
      <c r="G751" s="53"/>
    </row>
    <row r="752" spans="4:7" s="50" customFormat="1" x14ac:dyDescent="0.2">
      <c r="D752" s="52"/>
      <c r="F752" s="53"/>
      <c r="G752" s="53"/>
    </row>
    <row r="753" spans="4:7" s="50" customFormat="1" x14ac:dyDescent="0.2">
      <c r="D753" s="52"/>
      <c r="F753" s="53"/>
      <c r="G753" s="53"/>
    </row>
    <row r="754" spans="4:7" s="50" customFormat="1" x14ac:dyDescent="0.2">
      <c r="D754" s="52"/>
      <c r="F754" s="53"/>
      <c r="G754" s="53"/>
    </row>
    <row r="755" spans="4:7" s="50" customFormat="1" x14ac:dyDescent="0.2">
      <c r="D755" s="52"/>
      <c r="F755" s="53"/>
      <c r="G755" s="53"/>
    </row>
    <row r="756" spans="4:7" s="50" customFormat="1" x14ac:dyDescent="0.2">
      <c r="D756" s="52"/>
      <c r="F756" s="53"/>
      <c r="G756" s="53"/>
    </row>
    <row r="757" spans="4:7" s="50" customFormat="1" x14ac:dyDescent="0.2">
      <c r="D757" s="52"/>
      <c r="F757" s="53"/>
      <c r="G757" s="53"/>
    </row>
    <row r="758" spans="4:7" s="50" customFormat="1" x14ac:dyDescent="0.2">
      <c r="D758" s="52"/>
      <c r="F758" s="53"/>
      <c r="G758" s="53"/>
    </row>
    <row r="759" spans="4:7" s="50" customFormat="1" x14ac:dyDescent="0.2">
      <c r="D759" s="52"/>
      <c r="F759" s="53"/>
      <c r="G759" s="53"/>
    </row>
    <row r="760" spans="4:7" s="50" customFormat="1" x14ac:dyDescent="0.2">
      <c r="D760" s="52"/>
      <c r="F760" s="53"/>
      <c r="G760" s="53"/>
    </row>
    <row r="761" spans="4:7" s="50" customFormat="1" x14ac:dyDescent="0.2">
      <c r="D761" s="52"/>
      <c r="F761" s="53"/>
      <c r="G761" s="53"/>
    </row>
    <row r="762" spans="4:7" s="50" customFormat="1" x14ac:dyDescent="0.2">
      <c r="D762" s="52"/>
      <c r="F762" s="53"/>
      <c r="G762" s="53"/>
    </row>
    <row r="763" spans="4:7" s="50" customFormat="1" x14ac:dyDescent="0.2">
      <c r="D763" s="52"/>
      <c r="F763" s="53"/>
      <c r="G763" s="53"/>
    </row>
    <row r="764" spans="4:7" s="50" customFormat="1" x14ac:dyDescent="0.2">
      <c r="D764" s="52"/>
      <c r="F764" s="53"/>
      <c r="G764" s="53"/>
    </row>
    <row r="765" spans="4:7" s="50" customFormat="1" x14ac:dyDescent="0.2">
      <c r="D765" s="52"/>
      <c r="F765" s="53"/>
      <c r="G765" s="53"/>
    </row>
    <row r="766" spans="4:7" s="50" customFormat="1" x14ac:dyDescent="0.2">
      <c r="D766" s="52"/>
      <c r="F766" s="53"/>
      <c r="G766" s="53"/>
    </row>
    <row r="767" spans="4:7" s="50" customFormat="1" x14ac:dyDescent="0.2">
      <c r="D767" s="52"/>
      <c r="F767" s="53"/>
      <c r="G767" s="53"/>
    </row>
    <row r="768" spans="4:7" s="50" customFormat="1" x14ac:dyDescent="0.2">
      <c r="D768" s="52"/>
      <c r="F768" s="53"/>
      <c r="G768" s="53"/>
    </row>
    <row r="769" spans="4:7" s="50" customFormat="1" x14ac:dyDescent="0.2">
      <c r="D769" s="52"/>
      <c r="F769" s="53"/>
      <c r="G769" s="53"/>
    </row>
    <row r="770" spans="4:7" s="50" customFormat="1" x14ac:dyDescent="0.2">
      <c r="D770" s="52"/>
      <c r="F770" s="53"/>
      <c r="G770" s="53"/>
    </row>
    <row r="771" spans="4:7" s="50" customFormat="1" x14ac:dyDescent="0.2">
      <c r="D771" s="52"/>
      <c r="F771" s="53"/>
      <c r="G771" s="53"/>
    </row>
    <row r="772" spans="4:7" s="50" customFormat="1" x14ac:dyDescent="0.2">
      <c r="D772" s="52"/>
      <c r="F772" s="53"/>
      <c r="G772" s="53"/>
    </row>
    <row r="773" spans="4:7" s="50" customFormat="1" x14ac:dyDescent="0.2">
      <c r="D773" s="52"/>
      <c r="F773" s="53"/>
      <c r="G773" s="53"/>
    </row>
    <row r="774" spans="4:7" s="50" customFormat="1" x14ac:dyDescent="0.2">
      <c r="D774" s="52"/>
      <c r="F774" s="53"/>
      <c r="G774" s="53"/>
    </row>
    <row r="775" spans="4:7" s="50" customFormat="1" x14ac:dyDescent="0.2">
      <c r="D775" s="52"/>
      <c r="F775" s="53"/>
      <c r="G775" s="53"/>
    </row>
    <row r="776" spans="4:7" s="50" customFormat="1" x14ac:dyDescent="0.2">
      <c r="D776" s="52"/>
      <c r="F776" s="53"/>
      <c r="G776" s="53"/>
    </row>
    <row r="777" spans="4:7" s="50" customFormat="1" x14ac:dyDescent="0.2">
      <c r="D777" s="52"/>
      <c r="F777" s="53"/>
      <c r="G777" s="53"/>
    </row>
    <row r="778" spans="4:7" s="50" customFormat="1" x14ac:dyDescent="0.2">
      <c r="D778" s="52"/>
      <c r="F778" s="53"/>
      <c r="G778" s="53"/>
    </row>
    <row r="779" spans="4:7" s="50" customFormat="1" x14ac:dyDescent="0.2">
      <c r="D779" s="52"/>
      <c r="F779" s="53"/>
      <c r="G779" s="53"/>
    </row>
    <row r="780" spans="4:7" s="50" customFormat="1" x14ac:dyDescent="0.2">
      <c r="D780" s="52"/>
      <c r="F780" s="53"/>
      <c r="G780" s="53"/>
    </row>
    <row r="781" spans="4:7" s="50" customFormat="1" x14ac:dyDescent="0.2">
      <c r="D781" s="52"/>
      <c r="F781" s="53"/>
      <c r="G781" s="53"/>
    </row>
    <row r="782" spans="4:7" s="50" customFormat="1" x14ac:dyDescent="0.2">
      <c r="D782" s="52"/>
      <c r="F782" s="53"/>
      <c r="G782" s="53"/>
    </row>
    <row r="783" spans="4:7" s="50" customFormat="1" x14ac:dyDescent="0.2">
      <c r="D783" s="52"/>
      <c r="F783" s="53"/>
      <c r="G783" s="53"/>
    </row>
    <row r="784" spans="4:7" s="50" customFormat="1" x14ac:dyDescent="0.2">
      <c r="D784" s="52"/>
      <c r="F784" s="53"/>
      <c r="G784" s="53"/>
    </row>
    <row r="785" spans="4:7" s="50" customFormat="1" x14ac:dyDescent="0.2">
      <c r="D785" s="52"/>
      <c r="F785" s="53"/>
      <c r="G785" s="53"/>
    </row>
    <row r="786" spans="4:7" s="50" customFormat="1" x14ac:dyDescent="0.2">
      <c r="D786" s="52"/>
      <c r="F786" s="53"/>
      <c r="G786" s="53"/>
    </row>
    <row r="787" spans="4:7" s="50" customFormat="1" x14ac:dyDescent="0.2">
      <c r="D787" s="52"/>
      <c r="F787" s="53"/>
      <c r="G787" s="53"/>
    </row>
    <row r="788" spans="4:7" s="50" customFormat="1" x14ac:dyDescent="0.2">
      <c r="D788" s="52"/>
      <c r="F788" s="53"/>
      <c r="G788" s="53"/>
    </row>
    <row r="789" spans="4:7" s="50" customFormat="1" x14ac:dyDescent="0.2">
      <c r="D789" s="52"/>
      <c r="F789" s="53"/>
      <c r="G789" s="53"/>
    </row>
    <row r="790" spans="4:7" s="50" customFormat="1" x14ac:dyDescent="0.2">
      <c r="D790" s="52"/>
      <c r="F790" s="53"/>
      <c r="G790" s="53"/>
    </row>
    <row r="791" spans="4:7" s="50" customFormat="1" x14ac:dyDescent="0.2">
      <c r="D791" s="52"/>
      <c r="F791" s="53"/>
      <c r="G791" s="53"/>
    </row>
    <row r="792" spans="4:7" s="50" customFormat="1" x14ac:dyDescent="0.2">
      <c r="D792" s="52"/>
      <c r="F792" s="53"/>
      <c r="G792" s="53"/>
    </row>
    <row r="793" spans="4:7" s="50" customFormat="1" x14ac:dyDescent="0.2">
      <c r="D793" s="52"/>
      <c r="F793" s="53"/>
      <c r="G793" s="53"/>
    </row>
    <row r="794" spans="4:7" s="50" customFormat="1" x14ac:dyDescent="0.2">
      <c r="D794" s="52"/>
      <c r="F794" s="53"/>
      <c r="G794" s="53"/>
    </row>
    <row r="795" spans="4:7" s="50" customFormat="1" x14ac:dyDescent="0.2">
      <c r="D795" s="52"/>
      <c r="F795" s="53"/>
      <c r="G795" s="53"/>
    </row>
    <row r="796" spans="4:7" s="50" customFormat="1" x14ac:dyDescent="0.2">
      <c r="D796" s="52"/>
      <c r="F796" s="53"/>
      <c r="G796" s="53"/>
    </row>
    <row r="797" spans="4:7" s="50" customFormat="1" x14ac:dyDescent="0.2">
      <c r="D797" s="52"/>
      <c r="F797" s="53"/>
      <c r="G797" s="53"/>
    </row>
    <row r="798" spans="4:7" s="50" customFormat="1" x14ac:dyDescent="0.2">
      <c r="D798" s="52"/>
      <c r="F798" s="53"/>
      <c r="G798" s="53"/>
    </row>
    <row r="799" spans="4:7" s="50" customFormat="1" x14ac:dyDescent="0.2">
      <c r="D799" s="52"/>
      <c r="F799" s="53"/>
      <c r="G799" s="53"/>
    </row>
    <row r="800" spans="4:7" s="50" customFormat="1" x14ac:dyDescent="0.2">
      <c r="D800" s="52"/>
      <c r="F800" s="53"/>
      <c r="G800" s="53"/>
    </row>
    <row r="801" spans="4:7" s="50" customFormat="1" x14ac:dyDescent="0.2">
      <c r="D801" s="52"/>
      <c r="F801" s="53"/>
      <c r="G801" s="53"/>
    </row>
    <row r="802" spans="4:7" s="50" customFormat="1" x14ac:dyDescent="0.2">
      <c r="D802" s="52"/>
      <c r="F802" s="53"/>
      <c r="G802" s="53"/>
    </row>
    <row r="803" spans="4:7" s="50" customFormat="1" x14ac:dyDescent="0.2">
      <c r="D803" s="52"/>
      <c r="F803" s="53"/>
      <c r="G803" s="53"/>
    </row>
    <row r="804" spans="4:7" s="50" customFormat="1" x14ac:dyDescent="0.2">
      <c r="D804" s="52"/>
      <c r="F804" s="53"/>
      <c r="G804" s="53"/>
    </row>
    <row r="805" spans="4:7" s="50" customFormat="1" x14ac:dyDescent="0.2">
      <c r="D805" s="52"/>
      <c r="F805" s="53"/>
      <c r="G805" s="53"/>
    </row>
    <row r="806" spans="4:7" s="50" customFormat="1" x14ac:dyDescent="0.2">
      <c r="D806" s="52"/>
      <c r="F806" s="53"/>
      <c r="G806" s="53"/>
    </row>
    <row r="807" spans="4:7" s="50" customFormat="1" x14ac:dyDescent="0.2">
      <c r="D807" s="52"/>
      <c r="F807" s="53"/>
      <c r="G807" s="53"/>
    </row>
    <row r="808" spans="4:7" s="50" customFormat="1" x14ac:dyDescent="0.2">
      <c r="D808" s="52"/>
      <c r="F808" s="53"/>
      <c r="G808" s="53"/>
    </row>
    <row r="809" spans="4:7" s="50" customFormat="1" x14ac:dyDescent="0.2">
      <c r="D809" s="52"/>
      <c r="F809" s="53"/>
      <c r="G809" s="53"/>
    </row>
    <row r="810" spans="4:7" s="50" customFormat="1" x14ac:dyDescent="0.2">
      <c r="D810" s="52"/>
      <c r="F810" s="53"/>
      <c r="G810" s="53"/>
    </row>
    <row r="811" spans="4:7" s="50" customFormat="1" x14ac:dyDescent="0.2">
      <c r="D811" s="52"/>
      <c r="F811" s="53"/>
      <c r="G811" s="53"/>
    </row>
    <row r="812" spans="4:7" s="50" customFormat="1" x14ac:dyDescent="0.2">
      <c r="D812" s="52"/>
      <c r="F812" s="53"/>
      <c r="G812" s="53"/>
    </row>
    <row r="813" spans="4:7" s="50" customFormat="1" x14ac:dyDescent="0.2">
      <c r="D813" s="52"/>
      <c r="F813" s="53"/>
      <c r="G813" s="53"/>
    </row>
    <row r="814" spans="4:7" s="50" customFormat="1" x14ac:dyDescent="0.2">
      <c r="D814" s="52"/>
      <c r="F814" s="53"/>
      <c r="G814" s="53"/>
    </row>
    <row r="815" spans="4:7" s="50" customFormat="1" x14ac:dyDescent="0.2">
      <c r="D815" s="52"/>
      <c r="F815" s="53"/>
      <c r="G815" s="53"/>
    </row>
    <row r="816" spans="4:7" s="50" customFormat="1" x14ac:dyDescent="0.2">
      <c r="D816" s="52"/>
      <c r="F816" s="53"/>
      <c r="G816" s="53"/>
    </row>
    <row r="817" spans="4:7" s="50" customFormat="1" x14ac:dyDescent="0.2">
      <c r="D817" s="52"/>
      <c r="F817" s="53"/>
      <c r="G817" s="53"/>
    </row>
    <row r="818" spans="4:7" s="50" customFormat="1" x14ac:dyDescent="0.2">
      <c r="D818" s="52"/>
      <c r="F818" s="53"/>
      <c r="G818" s="53"/>
    </row>
    <row r="819" spans="4:7" s="50" customFormat="1" x14ac:dyDescent="0.2">
      <c r="D819" s="52"/>
      <c r="F819" s="53"/>
      <c r="G819" s="53"/>
    </row>
    <row r="820" spans="4:7" s="50" customFormat="1" x14ac:dyDescent="0.2">
      <c r="D820" s="52"/>
      <c r="F820" s="53"/>
      <c r="G820" s="53"/>
    </row>
    <row r="821" spans="4:7" s="50" customFormat="1" x14ac:dyDescent="0.2">
      <c r="D821" s="52"/>
      <c r="F821" s="53"/>
      <c r="G821" s="53"/>
    </row>
    <row r="822" spans="4:7" s="50" customFormat="1" x14ac:dyDescent="0.2">
      <c r="D822" s="52"/>
      <c r="F822" s="53"/>
      <c r="G822" s="53"/>
    </row>
    <row r="823" spans="4:7" s="50" customFormat="1" x14ac:dyDescent="0.2">
      <c r="D823" s="52"/>
      <c r="F823" s="53"/>
      <c r="G823" s="53"/>
    </row>
    <row r="824" spans="4:7" s="50" customFormat="1" x14ac:dyDescent="0.2">
      <c r="D824" s="52"/>
      <c r="F824" s="53"/>
      <c r="G824" s="53"/>
    </row>
    <row r="825" spans="4:7" s="50" customFormat="1" x14ac:dyDescent="0.2">
      <c r="D825" s="52"/>
      <c r="F825" s="53"/>
      <c r="G825" s="53"/>
    </row>
    <row r="826" spans="4:7" s="50" customFormat="1" x14ac:dyDescent="0.2">
      <c r="D826" s="52"/>
      <c r="F826" s="53"/>
      <c r="G826" s="53"/>
    </row>
    <row r="827" spans="4:7" s="50" customFormat="1" x14ac:dyDescent="0.2">
      <c r="D827" s="52"/>
      <c r="F827" s="53"/>
      <c r="G827" s="53"/>
    </row>
    <row r="828" spans="4:7" s="50" customFormat="1" x14ac:dyDescent="0.2">
      <c r="D828" s="52"/>
      <c r="F828" s="53"/>
      <c r="G828" s="53"/>
    </row>
    <row r="829" spans="4:7" s="50" customFormat="1" x14ac:dyDescent="0.2">
      <c r="D829" s="52"/>
      <c r="F829" s="53"/>
      <c r="G829" s="53"/>
    </row>
    <row r="830" spans="4:7" s="50" customFormat="1" x14ac:dyDescent="0.2">
      <c r="D830" s="52"/>
      <c r="F830" s="53"/>
      <c r="G830" s="53"/>
    </row>
    <row r="831" spans="4:7" s="50" customFormat="1" x14ac:dyDescent="0.2">
      <c r="D831" s="52"/>
      <c r="F831" s="53"/>
      <c r="G831" s="53"/>
    </row>
    <row r="832" spans="4:7" s="50" customFormat="1" x14ac:dyDescent="0.2">
      <c r="D832" s="52"/>
      <c r="F832" s="53"/>
      <c r="G832" s="53"/>
    </row>
    <row r="833" spans="4:7" s="50" customFormat="1" x14ac:dyDescent="0.2">
      <c r="D833" s="52"/>
      <c r="F833" s="53"/>
      <c r="G833" s="53"/>
    </row>
    <row r="834" spans="4:7" s="50" customFormat="1" x14ac:dyDescent="0.2">
      <c r="D834" s="52"/>
      <c r="F834" s="53"/>
      <c r="G834" s="53"/>
    </row>
    <row r="835" spans="4:7" s="50" customFormat="1" x14ac:dyDescent="0.2">
      <c r="D835" s="52"/>
      <c r="F835" s="53"/>
      <c r="G835" s="53"/>
    </row>
    <row r="836" spans="4:7" s="50" customFormat="1" x14ac:dyDescent="0.2">
      <c r="D836" s="52"/>
      <c r="F836" s="53"/>
      <c r="G836" s="53"/>
    </row>
    <row r="837" spans="4:7" s="50" customFormat="1" x14ac:dyDescent="0.2">
      <c r="D837" s="52"/>
      <c r="F837" s="53"/>
      <c r="G837" s="53"/>
    </row>
    <row r="838" spans="4:7" s="50" customFormat="1" x14ac:dyDescent="0.2">
      <c r="D838" s="52"/>
      <c r="F838" s="53"/>
      <c r="G838" s="53"/>
    </row>
    <row r="839" spans="4:7" s="50" customFormat="1" x14ac:dyDescent="0.2">
      <c r="D839" s="52"/>
      <c r="F839" s="53"/>
      <c r="G839" s="53"/>
    </row>
    <row r="840" spans="4:7" s="50" customFormat="1" x14ac:dyDescent="0.2">
      <c r="D840" s="52"/>
      <c r="F840" s="53"/>
      <c r="G840" s="53"/>
    </row>
    <row r="841" spans="4:7" s="50" customFormat="1" x14ac:dyDescent="0.2">
      <c r="D841" s="52"/>
      <c r="F841" s="53"/>
      <c r="G841" s="53"/>
    </row>
    <row r="842" spans="4:7" s="50" customFormat="1" x14ac:dyDescent="0.2">
      <c r="D842" s="52"/>
      <c r="F842" s="53"/>
      <c r="G842" s="53"/>
    </row>
    <row r="843" spans="4:7" s="50" customFormat="1" x14ac:dyDescent="0.2">
      <c r="D843" s="52"/>
      <c r="F843" s="53"/>
      <c r="G843" s="53"/>
    </row>
    <row r="844" spans="4:7" s="50" customFormat="1" x14ac:dyDescent="0.2">
      <c r="D844" s="52"/>
      <c r="F844" s="53"/>
      <c r="G844" s="53"/>
    </row>
    <row r="845" spans="4:7" s="50" customFormat="1" x14ac:dyDescent="0.2">
      <c r="D845" s="52"/>
      <c r="F845" s="53"/>
      <c r="G845" s="53"/>
    </row>
    <row r="846" spans="4:7" s="50" customFormat="1" x14ac:dyDescent="0.2">
      <c r="D846" s="52"/>
      <c r="F846" s="53"/>
      <c r="G846" s="53"/>
    </row>
    <row r="847" spans="4:7" s="50" customFormat="1" x14ac:dyDescent="0.2">
      <c r="D847" s="52"/>
      <c r="F847" s="53"/>
      <c r="G847" s="53"/>
    </row>
    <row r="848" spans="4:7" s="50" customFormat="1" x14ac:dyDescent="0.2">
      <c r="D848" s="52"/>
      <c r="F848" s="53"/>
      <c r="G848" s="53"/>
    </row>
    <row r="849" spans="4:7" s="50" customFormat="1" x14ac:dyDescent="0.2">
      <c r="D849" s="52"/>
      <c r="F849" s="53"/>
      <c r="G849" s="53"/>
    </row>
    <row r="850" spans="4:7" s="50" customFormat="1" x14ac:dyDescent="0.2">
      <c r="D850" s="52"/>
      <c r="F850" s="53"/>
      <c r="G850" s="53"/>
    </row>
    <row r="851" spans="4:7" s="50" customFormat="1" x14ac:dyDescent="0.2">
      <c r="D851" s="52"/>
      <c r="F851" s="53"/>
      <c r="G851" s="53"/>
    </row>
    <row r="852" spans="4:7" s="50" customFormat="1" x14ac:dyDescent="0.2">
      <c r="D852" s="52"/>
      <c r="F852" s="53"/>
      <c r="G852" s="53"/>
    </row>
    <row r="853" spans="4:7" s="50" customFormat="1" x14ac:dyDescent="0.2">
      <c r="D853" s="52"/>
      <c r="F853" s="53"/>
      <c r="G853" s="53"/>
    </row>
    <row r="854" spans="4:7" s="50" customFormat="1" x14ac:dyDescent="0.2">
      <c r="D854" s="52"/>
      <c r="F854" s="53"/>
      <c r="G854" s="53"/>
    </row>
    <row r="855" spans="4:7" s="50" customFormat="1" x14ac:dyDescent="0.2">
      <c r="D855" s="52"/>
      <c r="F855" s="53"/>
      <c r="G855" s="53"/>
    </row>
    <row r="856" spans="4:7" s="50" customFormat="1" x14ac:dyDescent="0.2">
      <c r="D856" s="52"/>
      <c r="F856" s="53"/>
      <c r="G856" s="53"/>
    </row>
    <row r="857" spans="4:7" s="50" customFormat="1" x14ac:dyDescent="0.2">
      <c r="D857" s="52"/>
      <c r="F857" s="53"/>
      <c r="G857" s="53"/>
    </row>
    <row r="858" spans="4:7" s="50" customFormat="1" x14ac:dyDescent="0.2">
      <c r="D858" s="52"/>
      <c r="F858" s="53"/>
      <c r="G858" s="53"/>
    </row>
    <row r="859" spans="4:7" s="50" customFormat="1" x14ac:dyDescent="0.2">
      <c r="D859" s="52"/>
      <c r="F859" s="53"/>
      <c r="G859" s="53"/>
    </row>
    <row r="860" spans="4:7" s="50" customFormat="1" x14ac:dyDescent="0.2">
      <c r="D860" s="52"/>
      <c r="F860" s="53"/>
      <c r="G860" s="53"/>
    </row>
    <row r="861" spans="4:7" s="50" customFormat="1" x14ac:dyDescent="0.2">
      <c r="D861" s="52"/>
      <c r="F861" s="53"/>
      <c r="G861" s="53"/>
    </row>
    <row r="862" spans="4:7" s="50" customFormat="1" x14ac:dyDescent="0.2">
      <c r="D862" s="52"/>
      <c r="F862" s="53"/>
      <c r="G862" s="53"/>
    </row>
    <row r="863" spans="4:7" s="50" customFormat="1" x14ac:dyDescent="0.2">
      <c r="D863" s="52"/>
      <c r="F863" s="53"/>
      <c r="G863" s="53"/>
    </row>
    <row r="864" spans="4:7" s="50" customFormat="1" x14ac:dyDescent="0.2">
      <c r="D864" s="52"/>
      <c r="F864" s="53"/>
      <c r="G864" s="53"/>
    </row>
    <row r="865" spans="4:7" s="50" customFormat="1" x14ac:dyDescent="0.2">
      <c r="D865" s="52"/>
      <c r="F865" s="53"/>
      <c r="G865" s="53"/>
    </row>
    <row r="866" spans="4:7" s="50" customFormat="1" x14ac:dyDescent="0.2">
      <c r="D866" s="52"/>
      <c r="F866" s="53"/>
      <c r="G866" s="53"/>
    </row>
    <row r="867" spans="4:7" s="50" customFormat="1" x14ac:dyDescent="0.2">
      <c r="D867" s="52"/>
      <c r="F867" s="53"/>
      <c r="G867" s="53"/>
    </row>
    <row r="868" spans="4:7" s="50" customFormat="1" x14ac:dyDescent="0.2">
      <c r="D868" s="52"/>
      <c r="F868" s="53"/>
      <c r="G868" s="53"/>
    </row>
    <row r="869" spans="4:7" s="50" customFormat="1" x14ac:dyDescent="0.2">
      <c r="D869" s="52"/>
      <c r="F869" s="53"/>
      <c r="G869" s="53"/>
    </row>
    <row r="870" spans="4:7" s="50" customFormat="1" x14ac:dyDescent="0.2">
      <c r="D870" s="52"/>
      <c r="F870" s="53"/>
      <c r="G870" s="53"/>
    </row>
    <row r="871" spans="4:7" s="50" customFormat="1" x14ac:dyDescent="0.2">
      <c r="D871" s="52"/>
      <c r="F871" s="53"/>
      <c r="G871" s="53"/>
    </row>
    <row r="872" spans="4:7" s="50" customFormat="1" x14ac:dyDescent="0.2">
      <c r="D872" s="52"/>
      <c r="F872" s="53"/>
      <c r="G872" s="53"/>
    </row>
    <row r="873" spans="4:7" s="50" customFormat="1" x14ac:dyDescent="0.2">
      <c r="D873" s="52"/>
      <c r="F873" s="53"/>
      <c r="G873" s="53"/>
    </row>
    <row r="874" spans="4:7" s="50" customFormat="1" x14ac:dyDescent="0.2">
      <c r="D874" s="52"/>
      <c r="F874" s="53"/>
      <c r="G874" s="53"/>
    </row>
    <row r="875" spans="4:7" s="50" customFormat="1" x14ac:dyDescent="0.2">
      <c r="D875" s="52"/>
      <c r="F875" s="53"/>
      <c r="G875" s="53"/>
    </row>
    <row r="876" spans="4:7" s="50" customFormat="1" x14ac:dyDescent="0.2">
      <c r="D876" s="52"/>
      <c r="F876" s="53"/>
      <c r="G876" s="53"/>
    </row>
    <row r="877" spans="4:7" s="50" customFormat="1" x14ac:dyDescent="0.2">
      <c r="D877" s="52"/>
      <c r="F877" s="53"/>
      <c r="G877" s="53"/>
    </row>
    <row r="878" spans="4:7" s="50" customFormat="1" x14ac:dyDescent="0.2">
      <c r="D878" s="52"/>
      <c r="F878" s="53"/>
      <c r="G878" s="53"/>
    </row>
    <row r="879" spans="4:7" s="50" customFormat="1" x14ac:dyDescent="0.2">
      <c r="D879" s="52"/>
      <c r="F879" s="53"/>
      <c r="G879" s="53"/>
    </row>
    <row r="880" spans="4:7" s="50" customFormat="1" x14ac:dyDescent="0.2">
      <c r="D880" s="52"/>
      <c r="F880" s="53"/>
      <c r="G880" s="53"/>
    </row>
    <row r="881" spans="4:7" s="50" customFormat="1" x14ac:dyDescent="0.2">
      <c r="D881" s="52"/>
      <c r="F881" s="53"/>
      <c r="G881" s="53"/>
    </row>
    <row r="882" spans="4:7" s="50" customFormat="1" x14ac:dyDescent="0.2">
      <c r="D882" s="52"/>
      <c r="F882" s="53"/>
      <c r="G882" s="53"/>
    </row>
    <row r="883" spans="4:7" s="50" customFormat="1" x14ac:dyDescent="0.2">
      <c r="D883" s="52"/>
      <c r="F883" s="53"/>
      <c r="G883" s="53"/>
    </row>
    <row r="884" spans="4:7" s="50" customFormat="1" x14ac:dyDescent="0.2">
      <c r="D884" s="52"/>
      <c r="F884" s="53"/>
      <c r="G884" s="53"/>
    </row>
    <row r="885" spans="4:7" s="50" customFormat="1" x14ac:dyDescent="0.2">
      <c r="D885" s="52"/>
      <c r="F885" s="53"/>
      <c r="G885" s="53"/>
    </row>
    <row r="886" spans="4:7" s="50" customFormat="1" x14ac:dyDescent="0.2">
      <c r="D886" s="52"/>
      <c r="F886" s="53"/>
      <c r="G886" s="53"/>
    </row>
    <row r="887" spans="4:7" s="50" customFormat="1" x14ac:dyDescent="0.2">
      <c r="D887" s="52"/>
      <c r="F887" s="53"/>
      <c r="G887" s="53"/>
    </row>
    <row r="888" spans="4:7" s="50" customFormat="1" x14ac:dyDescent="0.2">
      <c r="D888" s="52"/>
      <c r="F888" s="53"/>
      <c r="G888" s="53"/>
    </row>
    <row r="889" spans="4:7" s="50" customFormat="1" x14ac:dyDescent="0.2">
      <c r="D889" s="52"/>
      <c r="F889" s="53"/>
      <c r="G889" s="53"/>
    </row>
    <row r="890" spans="4:7" s="50" customFormat="1" x14ac:dyDescent="0.2">
      <c r="D890" s="52"/>
      <c r="F890" s="53"/>
      <c r="G890" s="53"/>
    </row>
    <row r="891" spans="4:7" s="50" customFormat="1" x14ac:dyDescent="0.2">
      <c r="D891" s="52"/>
      <c r="F891" s="53"/>
      <c r="G891" s="53"/>
    </row>
    <row r="892" spans="4:7" s="50" customFormat="1" x14ac:dyDescent="0.2">
      <c r="D892" s="52"/>
      <c r="F892" s="53"/>
      <c r="G892" s="53"/>
    </row>
    <row r="893" spans="4:7" s="50" customFormat="1" x14ac:dyDescent="0.2">
      <c r="D893" s="52"/>
      <c r="F893" s="53"/>
      <c r="G893" s="53"/>
    </row>
    <row r="894" spans="4:7" s="50" customFormat="1" x14ac:dyDescent="0.2">
      <c r="D894" s="52"/>
      <c r="F894" s="53"/>
      <c r="G894" s="53"/>
    </row>
    <row r="895" spans="4:7" s="50" customFormat="1" x14ac:dyDescent="0.2">
      <c r="D895" s="52"/>
      <c r="F895" s="53"/>
      <c r="G895" s="53"/>
    </row>
    <row r="896" spans="4:7" s="50" customFormat="1" x14ac:dyDescent="0.2">
      <c r="D896" s="52"/>
      <c r="F896" s="53"/>
      <c r="G896" s="53"/>
    </row>
    <row r="897" spans="4:7" s="50" customFormat="1" x14ac:dyDescent="0.2">
      <c r="D897" s="52"/>
      <c r="F897" s="53"/>
      <c r="G897" s="53"/>
    </row>
    <row r="898" spans="4:7" s="50" customFormat="1" x14ac:dyDescent="0.2">
      <c r="D898" s="52"/>
      <c r="F898" s="53"/>
      <c r="G898" s="53"/>
    </row>
    <row r="899" spans="4:7" s="50" customFormat="1" x14ac:dyDescent="0.2">
      <c r="D899" s="52"/>
      <c r="F899" s="53"/>
      <c r="G899" s="53"/>
    </row>
    <row r="900" spans="4:7" s="50" customFormat="1" x14ac:dyDescent="0.2">
      <c r="D900" s="52"/>
      <c r="F900" s="53"/>
      <c r="G900" s="53"/>
    </row>
    <row r="901" spans="4:7" s="50" customFormat="1" x14ac:dyDescent="0.2">
      <c r="D901" s="52"/>
      <c r="F901" s="53"/>
      <c r="G901" s="53"/>
    </row>
    <row r="902" spans="4:7" s="50" customFormat="1" x14ac:dyDescent="0.2">
      <c r="D902" s="52"/>
      <c r="F902" s="53"/>
      <c r="G902" s="53"/>
    </row>
    <row r="903" spans="4:7" s="50" customFormat="1" x14ac:dyDescent="0.2">
      <c r="D903" s="52"/>
      <c r="F903" s="53"/>
      <c r="G903" s="53"/>
    </row>
    <row r="904" spans="4:7" s="50" customFormat="1" x14ac:dyDescent="0.2">
      <c r="D904" s="52"/>
      <c r="F904" s="53"/>
      <c r="G904" s="53"/>
    </row>
    <row r="905" spans="4:7" s="50" customFormat="1" x14ac:dyDescent="0.2">
      <c r="D905" s="52"/>
      <c r="F905" s="53"/>
      <c r="G905" s="53"/>
    </row>
    <row r="906" spans="4:7" s="50" customFormat="1" x14ac:dyDescent="0.2">
      <c r="D906" s="52"/>
      <c r="F906" s="53"/>
      <c r="G906" s="53"/>
    </row>
    <row r="907" spans="4:7" s="50" customFormat="1" x14ac:dyDescent="0.2">
      <c r="D907" s="52"/>
      <c r="F907" s="53"/>
      <c r="G907" s="53"/>
    </row>
    <row r="908" spans="4:7" s="50" customFormat="1" x14ac:dyDescent="0.2">
      <c r="D908" s="52"/>
      <c r="F908" s="53"/>
      <c r="G908" s="53"/>
    </row>
    <row r="909" spans="4:7" s="50" customFormat="1" x14ac:dyDescent="0.2">
      <c r="D909" s="52"/>
      <c r="F909" s="53"/>
      <c r="G909" s="53"/>
    </row>
    <row r="910" spans="4:7" s="50" customFormat="1" x14ac:dyDescent="0.2">
      <c r="D910" s="52"/>
      <c r="F910" s="53"/>
      <c r="G910" s="53"/>
    </row>
    <row r="911" spans="4:7" s="50" customFormat="1" x14ac:dyDescent="0.2">
      <c r="D911" s="52"/>
      <c r="F911" s="53"/>
      <c r="G911" s="53"/>
    </row>
    <row r="912" spans="4:7" s="50" customFormat="1" x14ac:dyDescent="0.2">
      <c r="D912" s="52"/>
      <c r="F912" s="53"/>
      <c r="G912" s="53"/>
    </row>
    <row r="913" spans="4:7" s="50" customFormat="1" x14ac:dyDescent="0.2">
      <c r="D913" s="52"/>
      <c r="F913" s="53"/>
      <c r="G913" s="53"/>
    </row>
    <row r="914" spans="4:7" s="50" customFormat="1" x14ac:dyDescent="0.2">
      <c r="D914" s="52"/>
      <c r="F914" s="53"/>
      <c r="G914" s="53"/>
    </row>
    <row r="915" spans="4:7" s="50" customFormat="1" x14ac:dyDescent="0.2">
      <c r="D915" s="52"/>
      <c r="F915" s="53"/>
      <c r="G915" s="53"/>
    </row>
    <row r="916" spans="4:7" s="50" customFormat="1" x14ac:dyDescent="0.2">
      <c r="D916" s="52"/>
      <c r="F916" s="53"/>
      <c r="G916" s="53"/>
    </row>
    <row r="917" spans="4:7" s="50" customFormat="1" x14ac:dyDescent="0.2">
      <c r="D917" s="52"/>
      <c r="F917" s="53"/>
      <c r="G917" s="53"/>
    </row>
    <row r="918" spans="4:7" s="50" customFormat="1" x14ac:dyDescent="0.2">
      <c r="D918" s="52"/>
      <c r="F918" s="53"/>
      <c r="G918" s="53"/>
    </row>
    <row r="919" spans="4:7" s="50" customFormat="1" x14ac:dyDescent="0.2">
      <c r="D919" s="52"/>
      <c r="F919" s="53"/>
      <c r="G919" s="53"/>
    </row>
    <row r="920" spans="4:7" s="50" customFormat="1" x14ac:dyDescent="0.2">
      <c r="D920" s="52"/>
      <c r="F920" s="53"/>
      <c r="G920" s="53"/>
    </row>
    <row r="921" spans="4:7" s="50" customFormat="1" x14ac:dyDescent="0.2">
      <c r="D921" s="52"/>
      <c r="F921" s="53"/>
      <c r="G921" s="53"/>
    </row>
    <row r="922" spans="4:7" s="50" customFormat="1" x14ac:dyDescent="0.2">
      <c r="D922" s="52"/>
      <c r="F922" s="53"/>
      <c r="G922" s="53"/>
    </row>
    <row r="923" spans="4:7" s="50" customFormat="1" x14ac:dyDescent="0.2">
      <c r="D923" s="52"/>
      <c r="F923" s="53"/>
      <c r="G923" s="53"/>
    </row>
    <row r="924" spans="4:7" s="50" customFormat="1" x14ac:dyDescent="0.2">
      <c r="D924" s="52"/>
      <c r="F924" s="53"/>
      <c r="G924" s="53"/>
    </row>
    <row r="925" spans="4:7" s="50" customFormat="1" x14ac:dyDescent="0.2">
      <c r="D925" s="52"/>
      <c r="F925" s="53"/>
      <c r="G925" s="53"/>
    </row>
    <row r="926" spans="4:7" s="50" customFormat="1" x14ac:dyDescent="0.2">
      <c r="D926" s="52"/>
      <c r="F926" s="53"/>
      <c r="G926" s="53"/>
    </row>
    <row r="927" spans="4:7" s="50" customFormat="1" x14ac:dyDescent="0.2">
      <c r="D927" s="52"/>
      <c r="F927" s="53"/>
      <c r="G927" s="53"/>
    </row>
    <row r="928" spans="4:7" s="50" customFormat="1" x14ac:dyDescent="0.2">
      <c r="D928" s="52"/>
      <c r="F928" s="53"/>
      <c r="G928" s="53"/>
    </row>
    <row r="929" spans="4:7" s="50" customFormat="1" x14ac:dyDescent="0.2">
      <c r="D929" s="52"/>
      <c r="F929" s="53"/>
      <c r="G929" s="53"/>
    </row>
    <row r="930" spans="4:7" s="50" customFormat="1" x14ac:dyDescent="0.2">
      <c r="D930" s="52"/>
      <c r="F930" s="53"/>
      <c r="G930" s="53"/>
    </row>
    <row r="931" spans="4:7" s="50" customFormat="1" x14ac:dyDescent="0.2">
      <c r="D931" s="52"/>
      <c r="F931" s="53"/>
      <c r="G931" s="53"/>
    </row>
    <row r="932" spans="4:7" s="50" customFormat="1" x14ac:dyDescent="0.2">
      <c r="D932" s="52"/>
      <c r="F932" s="53"/>
      <c r="G932" s="53"/>
    </row>
    <row r="933" spans="4:7" s="50" customFormat="1" x14ac:dyDescent="0.2">
      <c r="D933" s="52"/>
      <c r="F933" s="53"/>
      <c r="G933" s="53"/>
    </row>
    <row r="934" spans="4:7" s="50" customFormat="1" x14ac:dyDescent="0.2">
      <c r="D934" s="52"/>
      <c r="F934" s="53"/>
      <c r="G934" s="53"/>
    </row>
    <row r="935" spans="4:7" s="50" customFormat="1" x14ac:dyDescent="0.2">
      <c r="D935" s="52"/>
      <c r="F935" s="53"/>
      <c r="G935" s="53"/>
    </row>
    <row r="936" spans="4:7" s="50" customFormat="1" x14ac:dyDescent="0.2">
      <c r="D936" s="52"/>
      <c r="F936" s="53"/>
      <c r="G936" s="53"/>
    </row>
    <row r="937" spans="4:7" s="50" customFormat="1" x14ac:dyDescent="0.2">
      <c r="D937" s="52"/>
      <c r="F937" s="53"/>
      <c r="G937" s="53"/>
    </row>
    <row r="938" spans="4:7" s="50" customFormat="1" x14ac:dyDescent="0.2">
      <c r="D938" s="52"/>
      <c r="F938" s="53"/>
      <c r="G938" s="53"/>
    </row>
    <row r="939" spans="4:7" s="50" customFormat="1" x14ac:dyDescent="0.2">
      <c r="D939" s="52"/>
      <c r="F939" s="53"/>
      <c r="G939" s="53"/>
    </row>
    <row r="940" spans="4:7" s="50" customFormat="1" x14ac:dyDescent="0.2">
      <c r="D940" s="52"/>
      <c r="F940" s="53"/>
      <c r="G940" s="53"/>
    </row>
    <row r="941" spans="4:7" s="50" customFormat="1" x14ac:dyDescent="0.2">
      <c r="D941" s="52"/>
      <c r="F941" s="53"/>
      <c r="G941" s="53"/>
    </row>
    <row r="942" spans="4:7" s="50" customFormat="1" x14ac:dyDescent="0.2">
      <c r="D942" s="52"/>
      <c r="F942" s="53"/>
      <c r="G942" s="53"/>
    </row>
    <row r="943" spans="4:7" s="50" customFormat="1" x14ac:dyDescent="0.2">
      <c r="D943" s="52"/>
      <c r="F943" s="53"/>
      <c r="G943" s="53"/>
    </row>
    <row r="944" spans="4:7" s="50" customFormat="1" x14ac:dyDescent="0.2">
      <c r="D944" s="52"/>
      <c r="F944" s="53"/>
      <c r="G944" s="53"/>
    </row>
    <row r="945" spans="4:7" s="50" customFormat="1" x14ac:dyDescent="0.2">
      <c r="D945" s="52"/>
      <c r="F945" s="53"/>
      <c r="G945" s="53"/>
    </row>
    <row r="946" spans="4:7" s="50" customFormat="1" x14ac:dyDescent="0.2">
      <c r="D946" s="52"/>
      <c r="F946" s="53"/>
      <c r="G946" s="53"/>
    </row>
    <row r="947" spans="4:7" s="50" customFormat="1" x14ac:dyDescent="0.2">
      <c r="D947" s="52"/>
      <c r="F947" s="53"/>
      <c r="G947" s="53"/>
    </row>
    <row r="948" spans="4:7" s="50" customFormat="1" x14ac:dyDescent="0.2">
      <c r="D948" s="52"/>
      <c r="F948" s="53"/>
      <c r="G948" s="53"/>
    </row>
    <row r="949" spans="4:7" s="50" customFormat="1" x14ac:dyDescent="0.2">
      <c r="D949" s="52"/>
      <c r="F949" s="53"/>
      <c r="G949" s="53"/>
    </row>
    <row r="950" spans="4:7" s="50" customFormat="1" x14ac:dyDescent="0.2">
      <c r="D950" s="52"/>
      <c r="F950" s="53"/>
      <c r="G950" s="53"/>
    </row>
    <row r="951" spans="4:7" s="50" customFormat="1" x14ac:dyDescent="0.2">
      <c r="D951" s="52"/>
      <c r="F951" s="53"/>
      <c r="G951" s="53"/>
    </row>
    <row r="952" spans="4:7" s="50" customFormat="1" x14ac:dyDescent="0.2">
      <c r="D952" s="52"/>
      <c r="F952" s="53"/>
      <c r="G952" s="53"/>
    </row>
    <row r="953" spans="4:7" s="50" customFormat="1" x14ac:dyDescent="0.2">
      <c r="D953" s="52"/>
      <c r="F953" s="53"/>
      <c r="G953" s="53"/>
    </row>
    <row r="954" spans="4:7" s="50" customFormat="1" x14ac:dyDescent="0.2">
      <c r="D954" s="52"/>
      <c r="F954" s="53"/>
      <c r="G954" s="53"/>
    </row>
    <row r="955" spans="4:7" s="50" customFormat="1" x14ac:dyDescent="0.2">
      <c r="D955" s="52"/>
      <c r="F955" s="53"/>
      <c r="G955" s="53"/>
    </row>
    <row r="956" spans="4:7" s="50" customFormat="1" x14ac:dyDescent="0.2">
      <c r="D956" s="52"/>
      <c r="F956" s="53"/>
      <c r="G956" s="53"/>
    </row>
    <row r="957" spans="4:7" s="50" customFormat="1" x14ac:dyDescent="0.2">
      <c r="D957" s="52"/>
      <c r="F957" s="53"/>
      <c r="G957" s="53"/>
    </row>
    <row r="958" spans="4:7" s="50" customFormat="1" x14ac:dyDescent="0.2">
      <c r="D958" s="52"/>
      <c r="F958" s="53"/>
      <c r="G958" s="53"/>
    </row>
    <row r="959" spans="4:7" s="50" customFormat="1" x14ac:dyDescent="0.2">
      <c r="D959" s="52"/>
      <c r="F959" s="53"/>
      <c r="G959" s="53"/>
    </row>
    <row r="960" spans="4:7" s="50" customFormat="1" x14ac:dyDescent="0.2">
      <c r="D960" s="52"/>
      <c r="F960" s="53"/>
      <c r="G960" s="53"/>
    </row>
    <row r="961" spans="4:7" s="50" customFormat="1" x14ac:dyDescent="0.2">
      <c r="D961" s="52"/>
      <c r="F961" s="53"/>
      <c r="G961" s="53"/>
    </row>
    <row r="962" spans="4:7" s="50" customFormat="1" x14ac:dyDescent="0.2">
      <c r="D962" s="52"/>
      <c r="F962" s="53"/>
      <c r="G962" s="53"/>
    </row>
    <row r="963" spans="4:7" s="50" customFormat="1" x14ac:dyDescent="0.2">
      <c r="D963" s="52"/>
      <c r="F963" s="53"/>
      <c r="G963" s="53"/>
    </row>
    <row r="964" spans="4:7" s="50" customFormat="1" x14ac:dyDescent="0.2">
      <c r="D964" s="52"/>
      <c r="F964" s="53"/>
      <c r="G964" s="53"/>
    </row>
    <row r="965" spans="4:7" s="50" customFormat="1" x14ac:dyDescent="0.2">
      <c r="D965" s="52"/>
      <c r="F965" s="53"/>
      <c r="G965" s="53"/>
    </row>
    <row r="966" spans="4:7" s="50" customFormat="1" x14ac:dyDescent="0.2">
      <c r="D966" s="52"/>
      <c r="F966" s="53"/>
      <c r="G966" s="53"/>
    </row>
    <row r="967" spans="4:7" s="50" customFormat="1" x14ac:dyDescent="0.2">
      <c r="D967" s="52"/>
      <c r="F967" s="53"/>
      <c r="G967" s="53"/>
    </row>
    <row r="968" spans="4:7" s="50" customFormat="1" x14ac:dyDescent="0.2">
      <c r="D968" s="52"/>
      <c r="F968" s="53"/>
      <c r="G968" s="53"/>
    </row>
    <row r="969" spans="4:7" s="50" customFormat="1" x14ac:dyDescent="0.2">
      <c r="D969" s="52"/>
      <c r="F969" s="53"/>
      <c r="G969" s="53"/>
    </row>
    <row r="970" spans="4:7" s="50" customFormat="1" x14ac:dyDescent="0.2">
      <c r="D970" s="52"/>
      <c r="F970" s="53"/>
      <c r="G970" s="53"/>
    </row>
    <row r="971" spans="4:7" s="50" customFormat="1" x14ac:dyDescent="0.2">
      <c r="D971" s="52"/>
      <c r="F971" s="53"/>
      <c r="G971" s="53"/>
    </row>
    <row r="972" spans="4:7" s="50" customFormat="1" x14ac:dyDescent="0.2">
      <c r="D972" s="52"/>
      <c r="F972" s="53"/>
      <c r="G972" s="53"/>
    </row>
    <row r="973" spans="4:7" s="50" customFormat="1" x14ac:dyDescent="0.2">
      <c r="D973" s="52"/>
      <c r="F973" s="53"/>
      <c r="G973" s="53"/>
    </row>
    <row r="974" spans="4:7" s="50" customFormat="1" x14ac:dyDescent="0.2">
      <c r="D974" s="52"/>
      <c r="F974" s="53"/>
      <c r="G974" s="53"/>
    </row>
    <row r="975" spans="4:7" s="50" customFormat="1" x14ac:dyDescent="0.2">
      <c r="D975" s="52"/>
      <c r="F975" s="53"/>
      <c r="G975" s="53"/>
    </row>
    <row r="976" spans="4:7" s="50" customFormat="1" x14ac:dyDescent="0.2">
      <c r="D976" s="52"/>
      <c r="F976" s="53"/>
      <c r="G976" s="53"/>
    </row>
    <row r="977" spans="4:7" s="50" customFormat="1" x14ac:dyDescent="0.2">
      <c r="D977" s="52"/>
      <c r="F977" s="53"/>
      <c r="G977" s="53"/>
    </row>
    <row r="978" spans="4:7" s="50" customFormat="1" x14ac:dyDescent="0.2">
      <c r="D978" s="52"/>
      <c r="F978" s="53"/>
      <c r="G978" s="53"/>
    </row>
    <row r="979" spans="4:7" s="50" customFormat="1" x14ac:dyDescent="0.2">
      <c r="D979" s="52"/>
      <c r="F979" s="53"/>
      <c r="G979" s="53"/>
    </row>
    <row r="980" spans="4:7" s="50" customFormat="1" x14ac:dyDescent="0.2">
      <c r="D980" s="52"/>
      <c r="F980" s="53"/>
      <c r="G980" s="53"/>
    </row>
    <row r="981" spans="4:7" s="50" customFormat="1" x14ac:dyDescent="0.2">
      <c r="D981" s="52"/>
      <c r="F981" s="53"/>
      <c r="G981" s="53"/>
    </row>
    <row r="982" spans="4:7" s="50" customFormat="1" x14ac:dyDescent="0.2">
      <c r="D982" s="52"/>
      <c r="F982" s="53"/>
      <c r="G982" s="53"/>
    </row>
    <row r="983" spans="4:7" s="50" customFormat="1" x14ac:dyDescent="0.2">
      <c r="D983" s="52"/>
      <c r="F983" s="53"/>
      <c r="G983" s="53"/>
    </row>
    <row r="984" spans="4:7" s="50" customFormat="1" x14ac:dyDescent="0.2">
      <c r="D984" s="52"/>
      <c r="F984" s="53"/>
      <c r="G984" s="53"/>
    </row>
    <row r="985" spans="4:7" s="50" customFormat="1" x14ac:dyDescent="0.2">
      <c r="D985" s="52"/>
      <c r="F985" s="53"/>
      <c r="G985" s="53"/>
    </row>
    <row r="986" spans="4:7" s="50" customFormat="1" x14ac:dyDescent="0.2">
      <c r="D986" s="52"/>
      <c r="F986" s="53"/>
      <c r="G986" s="53"/>
    </row>
    <row r="987" spans="4:7" s="50" customFormat="1" x14ac:dyDescent="0.2">
      <c r="D987" s="52"/>
      <c r="F987" s="53"/>
      <c r="G987" s="53"/>
    </row>
    <row r="988" spans="4:7" s="50" customFormat="1" x14ac:dyDescent="0.2">
      <c r="D988" s="52"/>
      <c r="F988" s="53"/>
      <c r="G988" s="53"/>
    </row>
    <row r="989" spans="4:7" s="50" customFormat="1" x14ac:dyDescent="0.2">
      <c r="D989" s="52"/>
      <c r="F989" s="53"/>
      <c r="G989" s="53"/>
    </row>
    <row r="990" spans="4:7" s="50" customFormat="1" x14ac:dyDescent="0.2">
      <c r="D990" s="52"/>
      <c r="F990" s="53"/>
      <c r="G990" s="53"/>
    </row>
    <row r="991" spans="4:7" s="50" customFormat="1" x14ac:dyDescent="0.2">
      <c r="D991" s="52"/>
      <c r="F991" s="53"/>
      <c r="G991" s="53"/>
    </row>
    <row r="992" spans="4:7" s="50" customFormat="1" x14ac:dyDescent="0.2">
      <c r="D992" s="52"/>
      <c r="F992" s="53"/>
      <c r="G992" s="53"/>
    </row>
    <row r="993" spans="4:7" s="50" customFormat="1" x14ac:dyDescent="0.2">
      <c r="D993" s="52"/>
      <c r="F993" s="53"/>
      <c r="G993" s="53"/>
    </row>
    <row r="994" spans="4:7" s="50" customFormat="1" x14ac:dyDescent="0.2">
      <c r="D994" s="52"/>
      <c r="F994" s="53"/>
      <c r="G994" s="53"/>
    </row>
    <row r="995" spans="4:7" s="50" customFormat="1" x14ac:dyDescent="0.2">
      <c r="D995" s="52"/>
      <c r="F995" s="53"/>
      <c r="G995" s="53"/>
    </row>
    <row r="996" spans="4:7" s="50" customFormat="1" x14ac:dyDescent="0.2">
      <c r="D996" s="52"/>
      <c r="F996" s="53"/>
      <c r="G996" s="53"/>
    </row>
    <row r="997" spans="4:7" s="50" customFormat="1" x14ac:dyDescent="0.2">
      <c r="D997" s="52"/>
      <c r="F997" s="53"/>
      <c r="G997" s="53"/>
    </row>
    <row r="998" spans="4:7" s="50" customFormat="1" x14ac:dyDescent="0.2">
      <c r="D998" s="52"/>
      <c r="F998" s="53"/>
      <c r="G998" s="53"/>
    </row>
    <row r="999" spans="4:7" s="50" customFormat="1" x14ac:dyDescent="0.2">
      <c r="D999" s="52"/>
      <c r="F999" s="53"/>
      <c r="G999" s="53"/>
    </row>
    <row r="1000" spans="4:7" s="50" customFormat="1" x14ac:dyDescent="0.2">
      <c r="D1000" s="52"/>
      <c r="F1000" s="53"/>
      <c r="G1000" s="53"/>
    </row>
    <row r="1001" spans="4:7" s="50" customFormat="1" x14ac:dyDescent="0.2">
      <c r="D1001" s="52"/>
      <c r="F1001" s="53"/>
      <c r="G1001" s="53"/>
    </row>
    <row r="1002" spans="4:7" s="50" customFormat="1" x14ac:dyDescent="0.2">
      <c r="D1002" s="52"/>
      <c r="F1002" s="53"/>
      <c r="G1002" s="53"/>
    </row>
    <row r="1003" spans="4:7" s="50" customFormat="1" x14ac:dyDescent="0.2">
      <c r="D1003" s="52"/>
      <c r="F1003" s="53"/>
      <c r="G1003" s="53"/>
    </row>
    <row r="1004" spans="4:7" s="50" customFormat="1" x14ac:dyDescent="0.2">
      <c r="D1004" s="52"/>
      <c r="F1004" s="53"/>
      <c r="G1004" s="53"/>
    </row>
    <row r="1005" spans="4:7" s="50" customFormat="1" x14ac:dyDescent="0.2">
      <c r="D1005" s="52"/>
      <c r="F1005" s="53"/>
      <c r="G1005" s="53"/>
    </row>
    <row r="1006" spans="4:7" s="50" customFormat="1" x14ac:dyDescent="0.2">
      <c r="D1006" s="52"/>
      <c r="F1006" s="53"/>
      <c r="G1006" s="53"/>
    </row>
    <row r="1007" spans="4:7" s="50" customFormat="1" x14ac:dyDescent="0.2">
      <c r="D1007" s="52"/>
      <c r="F1007" s="53"/>
      <c r="G1007" s="53"/>
    </row>
    <row r="1008" spans="4:7" s="50" customFormat="1" x14ac:dyDescent="0.2">
      <c r="D1008" s="52"/>
      <c r="F1008" s="53"/>
      <c r="G1008" s="53"/>
    </row>
    <row r="1009" spans="4:7" s="50" customFormat="1" x14ac:dyDescent="0.2">
      <c r="D1009" s="52"/>
      <c r="F1009" s="53"/>
      <c r="G1009" s="53"/>
    </row>
    <row r="1010" spans="4:7" s="50" customFormat="1" x14ac:dyDescent="0.2">
      <c r="D1010" s="52"/>
      <c r="F1010" s="53"/>
      <c r="G1010" s="53"/>
    </row>
    <row r="1011" spans="4:7" s="50" customFormat="1" x14ac:dyDescent="0.2">
      <c r="D1011" s="52"/>
      <c r="F1011" s="53"/>
      <c r="G1011" s="53"/>
    </row>
    <row r="1012" spans="4:7" s="50" customFormat="1" x14ac:dyDescent="0.2">
      <c r="D1012" s="52"/>
      <c r="F1012" s="53"/>
      <c r="G1012" s="53"/>
    </row>
    <row r="1013" spans="4:7" s="50" customFormat="1" x14ac:dyDescent="0.2">
      <c r="D1013" s="52"/>
      <c r="F1013" s="53"/>
      <c r="G1013" s="53"/>
    </row>
    <row r="1014" spans="4:7" s="50" customFormat="1" x14ac:dyDescent="0.2">
      <c r="D1014" s="52"/>
      <c r="F1014" s="53"/>
      <c r="G1014" s="53"/>
    </row>
    <row r="1015" spans="4:7" s="50" customFormat="1" x14ac:dyDescent="0.2">
      <c r="D1015" s="52"/>
      <c r="F1015" s="53"/>
      <c r="G1015" s="53"/>
    </row>
    <row r="1016" spans="4:7" s="50" customFormat="1" x14ac:dyDescent="0.2">
      <c r="D1016" s="52"/>
      <c r="F1016" s="53"/>
      <c r="G1016" s="53"/>
    </row>
    <row r="1017" spans="4:7" s="50" customFormat="1" x14ac:dyDescent="0.2">
      <c r="D1017" s="52"/>
      <c r="F1017" s="53"/>
      <c r="G1017" s="53"/>
    </row>
    <row r="1018" spans="4:7" s="50" customFormat="1" x14ac:dyDescent="0.2">
      <c r="D1018" s="52"/>
      <c r="F1018" s="53"/>
      <c r="G1018" s="53"/>
    </row>
    <row r="1019" spans="4:7" s="50" customFormat="1" x14ac:dyDescent="0.2">
      <c r="D1019" s="52"/>
      <c r="F1019" s="53"/>
      <c r="G1019" s="53"/>
    </row>
    <row r="1020" spans="4:7" s="50" customFormat="1" x14ac:dyDescent="0.2">
      <c r="D1020" s="52"/>
      <c r="F1020" s="53"/>
      <c r="G1020" s="53"/>
    </row>
    <row r="1021" spans="4:7" s="50" customFormat="1" x14ac:dyDescent="0.2">
      <c r="D1021" s="52"/>
      <c r="F1021" s="53"/>
      <c r="G1021" s="53"/>
    </row>
    <row r="1022" spans="4:7" s="50" customFormat="1" x14ac:dyDescent="0.2">
      <c r="D1022" s="52"/>
      <c r="F1022" s="53"/>
      <c r="G1022" s="53"/>
    </row>
    <row r="1023" spans="4:7" s="50" customFormat="1" x14ac:dyDescent="0.2">
      <c r="D1023" s="52"/>
      <c r="F1023" s="53"/>
      <c r="G1023" s="53"/>
    </row>
    <row r="1024" spans="4:7" s="50" customFormat="1" x14ac:dyDescent="0.2">
      <c r="D1024" s="52"/>
      <c r="F1024" s="53"/>
      <c r="G1024" s="53"/>
    </row>
    <row r="1025" spans="4:7" s="50" customFormat="1" x14ac:dyDescent="0.2">
      <c r="D1025" s="52"/>
      <c r="F1025" s="53"/>
      <c r="G1025" s="53"/>
    </row>
    <row r="1026" spans="4:7" s="50" customFormat="1" x14ac:dyDescent="0.2">
      <c r="D1026" s="52"/>
      <c r="F1026" s="53"/>
      <c r="G1026" s="53"/>
    </row>
    <row r="1027" spans="4:7" s="50" customFormat="1" x14ac:dyDescent="0.2">
      <c r="D1027" s="52"/>
      <c r="F1027" s="53"/>
      <c r="G1027" s="53"/>
    </row>
    <row r="1028" spans="4:7" s="50" customFormat="1" x14ac:dyDescent="0.2">
      <c r="D1028" s="52"/>
      <c r="F1028" s="53"/>
      <c r="G1028" s="53"/>
    </row>
    <row r="1029" spans="4:7" s="50" customFormat="1" x14ac:dyDescent="0.2">
      <c r="D1029" s="52"/>
      <c r="F1029" s="53"/>
      <c r="G1029" s="53"/>
    </row>
    <row r="1030" spans="4:7" s="50" customFormat="1" x14ac:dyDescent="0.2">
      <c r="D1030" s="52"/>
      <c r="F1030" s="53"/>
      <c r="G1030" s="53"/>
    </row>
    <row r="1031" spans="4:7" s="50" customFormat="1" x14ac:dyDescent="0.2">
      <c r="D1031" s="52"/>
      <c r="F1031" s="53"/>
      <c r="G1031" s="53"/>
    </row>
    <row r="1032" spans="4:7" s="50" customFormat="1" x14ac:dyDescent="0.2">
      <c r="D1032" s="52"/>
      <c r="F1032" s="53"/>
      <c r="G1032" s="53"/>
    </row>
    <row r="1033" spans="4:7" s="50" customFormat="1" x14ac:dyDescent="0.2">
      <c r="D1033" s="52"/>
      <c r="F1033" s="53"/>
      <c r="G1033" s="53"/>
    </row>
    <row r="1034" spans="4:7" s="50" customFormat="1" x14ac:dyDescent="0.2">
      <c r="D1034" s="52"/>
      <c r="F1034" s="53"/>
      <c r="G1034" s="53"/>
    </row>
    <row r="1035" spans="4:7" s="50" customFormat="1" x14ac:dyDescent="0.2">
      <c r="D1035" s="52"/>
      <c r="F1035" s="53"/>
      <c r="G1035" s="53"/>
    </row>
    <row r="1036" spans="4:7" s="50" customFormat="1" x14ac:dyDescent="0.2">
      <c r="D1036" s="52"/>
      <c r="F1036" s="53"/>
      <c r="G1036" s="53"/>
    </row>
    <row r="1037" spans="4:7" s="50" customFormat="1" x14ac:dyDescent="0.2">
      <c r="D1037" s="52"/>
      <c r="F1037" s="53"/>
      <c r="G1037" s="53"/>
    </row>
    <row r="1038" spans="4:7" s="50" customFormat="1" x14ac:dyDescent="0.2">
      <c r="D1038" s="52"/>
      <c r="F1038" s="53"/>
      <c r="G1038" s="53"/>
    </row>
    <row r="1039" spans="4:7" s="50" customFormat="1" x14ac:dyDescent="0.2">
      <c r="D1039" s="52"/>
      <c r="F1039" s="53"/>
      <c r="G1039" s="53"/>
    </row>
    <row r="1040" spans="4:7" s="50" customFormat="1" x14ac:dyDescent="0.2">
      <c r="D1040" s="52"/>
      <c r="F1040" s="53"/>
      <c r="G1040" s="53"/>
    </row>
    <row r="1041" spans="4:7" s="50" customFormat="1" x14ac:dyDescent="0.2">
      <c r="D1041" s="52"/>
      <c r="F1041" s="53"/>
      <c r="G1041" s="53"/>
    </row>
    <row r="1042" spans="4:7" s="50" customFormat="1" x14ac:dyDescent="0.2">
      <c r="D1042" s="52"/>
      <c r="F1042" s="53"/>
      <c r="G1042" s="53"/>
    </row>
    <row r="1043" spans="4:7" s="50" customFormat="1" x14ac:dyDescent="0.2">
      <c r="D1043" s="52"/>
      <c r="F1043" s="53"/>
      <c r="G1043" s="53"/>
    </row>
    <row r="1044" spans="4:7" s="50" customFormat="1" x14ac:dyDescent="0.2">
      <c r="D1044" s="52"/>
      <c r="F1044" s="53"/>
      <c r="G1044" s="53"/>
    </row>
    <row r="1045" spans="4:7" s="50" customFormat="1" x14ac:dyDescent="0.2">
      <c r="D1045" s="52"/>
      <c r="F1045" s="53"/>
      <c r="G1045" s="53"/>
    </row>
    <row r="1046" spans="4:7" s="50" customFormat="1" x14ac:dyDescent="0.2">
      <c r="D1046" s="52"/>
      <c r="F1046" s="53"/>
      <c r="G1046" s="53"/>
    </row>
    <row r="1047" spans="4:7" s="50" customFormat="1" x14ac:dyDescent="0.2">
      <c r="D1047" s="52"/>
      <c r="F1047" s="53"/>
      <c r="G1047" s="53"/>
    </row>
    <row r="1048" spans="4:7" s="50" customFormat="1" x14ac:dyDescent="0.2">
      <c r="D1048" s="52"/>
      <c r="F1048" s="53"/>
      <c r="G1048" s="53"/>
    </row>
    <row r="1049" spans="4:7" s="50" customFormat="1" x14ac:dyDescent="0.2">
      <c r="D1049" s="52"/>
      <c r="F1049" s="53"/>
      <c r="G1049" s="53"/>
    </row>
    <row r="1050" spans="4:7" s="50" customFormat="1" x14ac:dyDescent="0.2">
      <c r="D1050" s="52"/>
      <c r="F1050" s="53"/>
      <c r="G1050" s="53"/>
    </row>
    <row r="1051" spans="4:7" s="50" customFormat="1" x14ac:dyDescent="0.2">
      <c r="D1051" s="52"/>
      <c r="F1051" s="53"/>
      <c r="G1051" s="53"/>
    </row>
    <row r="1052" spans="4:7" s="50" customFormat="1" x14ac:dyDescent="0.2">
      <c r="D1052" s="52"/>
      <c r="F1052" s="53"/>
      <c r="G1052" s="53"/>
    </row>
    <row r="1053" spans="4:7" s="50" customFormat="1" x14ac:dyDescent="0.2">
      <c r="D1053" s="52"/>
      <c r="F1053" s="53"/>
      <c r="G1053" s="53"/>
    </row>
    <row r="1054" spans="4:7" s="50" customFormat="1" x14ac:dyDescent="0.2">
      <c r="D1054" s="52"/>
      <c r="F1054" s="53"/>
      <c r="G1054" s="53"/>
    </row>
    <row r="1055" spans="4:7" s="50" customFormat="1" x14ac:dyDescent="0.2">
      <c r="D1055" s="52"/>
      <c r="F1055" s="53"/>
      <c r="G1055" s="53"/>
    </row>
    <row r="1056" spans="4:7" s="50" customFormat="1" x14ac:dyDescent="0.2">
      <c r="D1056" s="52"/>
      <c r="F1056" s="53"/>
      <c r="G1056" s="53"/>
    </row>
    <row r="1057" spans="4:7" s="50" customFormat="1" x14ac:dyDescent="0.2">
      <c r="D1057" s="52"/>
      <c r="F1057" s="53"/>
      <c r="G1057" s="53"/>
    </row>
    <row r="1058" spans="4:7" s="50" customFormat="1" x14ac:dyDescent="0.2">
      <c r="D1058" s="52"/>
      <c r="F1058" s="53"/>
      <c r="G1058" s="53"/>
    </row>
    <row r="1059" spans="4:7" s="50" customFormat="1" x14ac:dyDescent="0.2">
      <c r="D1059" s="52"/>
      <c r="F1059" s="53"/>
      <c r="G1059" s="53"/>
    </row>
    <row r="1060" spans="4:7" s="50" customFormat="1" x14ac:dyDescent="0.2">
      <c r="D1060" s="52"/>
      <c r="F1060" s="53"/>
      <c r="G1060" s="53"/>
    </row>
    <row r="1061" spans="4:7" s="50" customFormat="1" x14ac:dyDescent="0.2">
      <c r="D1061" s="52"/>
      <c r="F1061" s="53"/>
      <c r="G1061" s="53"/>
    </row>
    <row r="1062" spans="4:7" s="50" customFormat="1" x14ac:dyDescent="0.2">
      <c r="D1062" s="52"/>
      <c r="F1062" s="53"/>
      <c r="G1062" s="53"/>
    </row>
    <row r="1063" spans="4:7" s="50" customFormat="1" x14ac:dyDescent="0.2">
      <c r="D1063" s="52"/>
      <c r="F1063" s="53"/>
      <c r="G1063" s="53"/>
    </row>
    <row r="1064" spans="4:7" s="50" customFormat="1" x14ac:dyDescent="0.2">
      <c r="D1064" s="52"/>
      <c r="F1064" s="53"/>
      <c r="G1064" s="53"/>
    </row>
    <row r="1065" spans="4:7" s="50" customFormat="1" x14ac:dyDescent="0.2">
      <c r="D1065" s="52"/>
      <c r="F1065" s="53"/>
      <c r="G1065" s="53"/>
    </row>
    <row r="1066" spans="4:7" s="50" customFormat="1" x14ac:dyDescent="0.2">
      <c r="D1066" s="52"/>
      <c r="F1066" s="53"/>
      <c r="G1066" s="53"/>
    </row>
    <row r="1067" spans="4:7" s="50" customFormat="1" x14ac:dyDescent="0.2">
      <c r="D1067" s="52"/>
      <c r="F1067" s="53"/>
      <c r="G1067" s="53"/>
    </row>
    <row r="1068" spans="4:7" s="50" customFormat="1" x14ac:dyDescent="0.2">
      <c r="D1068" s="52"/>
      <c r="F1068" s="53"/>
      <c r="G1068" s="53"/>
    </row>
    <row r="1069" spans="4:7" s="50" customFormat="1" x14ac:dyDescent="0.2">
      <c r="D1069" s="52"/>
      <c r="F1069" s="53"/>
      <c r="G1069" s="53"/>
    </row>
    <row r="1070" spans="4:7" s="50" customFormat="1" x14ac:dyDescent="0.2">
      <c r="D1070" s="52"/>
      <c r="F1070" s="53"/>
      <c r="G1070" s="53"/>
    </row>
    <row r="1071" spans="4:7" s="50" customFormat="1" x14ac:dyDescent="0.2">
      <c r="D1071" s="52"/>
      <c r="F1071" s="53"/>
      <c r="G1071" s="53"/>
    </row>
    <row r="1072" spans="4:7" s="50" customFormat="1" x14ac:dyDescent="0.2">
      <c r="D1072" s="52"/>
      <c r="F1072" s="53"/>
      <c r="G1072" s="53"/>
    </row>
    <row r="1073" spans="4:7" s="50" customFormat="1" x14ac:dyDescent="0.2">
      <c r="D1073" s="52"/>
      <c r="F1073" s="53"/>
      <c r="G1073" s="53"/>
    </row>
    <row r="1074" spans="4:7" s="50" customFormat="1" x14ac:dyDescent="0.2">
      <c r="D1074" s="52"/>
      <c r="F1074" s="53"/>
      <c r="G1074" s="53"/>
    </row>
    <row r="1075" spans="4:7" s="50" customFormat="1" x14ac:dyDescent="0.2">
      <c r="D1075" s="52"/>
      <c r="F1075" s="53"/>
      <c r="G1075" s="53"/>
    </row>
    <row r="1076" spans="4:7" s="50" customFormat="1" x14ac:dyDescent="0.2">
      <c r="D1076" s="52"/>
      <c r="F1076" s="53"/>
      <c r="G1076" s="53"/>
    </row>
    <row r="1077" spans="4:7" s="50" customFormat="1" x14ac:dyDescent="0.2">
      <c r="D1077" s="52"/>
      <c r="F1077" s="53"/>
      <c r="G1077" s="53"/>
    </row>
    <row r="1078" spans="4:7" s="50" customFormat="1" x14ac:dyDescent="0.2">
      <c r="D1078" s="52"/>
      <c r="F1078" s="53"/>
      <c r="G1078" s="53"/>
    </row>
    <row r="1079" spans="4:7" s="50" customFormat="1" x14ac:dyDescent="0.2">
      <c r="D1079" s="52"/>
      <c r="F1079" s="53"/>
      <c r="G1079" s="53"/>
    </row>
    <row r="1080" spans="4:7" s="50" customFormat="1" x14ac:dyDescent="0.2">
      <c r="D1080" s="52"/>
      <c r="F1080" s="53"/>
      <c r="G1080" s="53"/>
    </row>
    <row r="1081" spans="4:7" s="50" customFormat="1" x14ac:dyDescent="0.2">
      <c r="D1081" s="52"/>
      <c r="F1081" s="53"/>
      <c r="G1081" s="53"/>
    </row>
    <row r="1082" spans="4:7" s="50" customFormat="1" x14ac:dyDescent="0.2">
      <c r="D1082" s="52"/>
      <c r="F1082" s="53"/>
      <c r="G1082" s="53"/>
    </row>
    <row r="1083" spans="4:7" s="50" customFormat="1" x14ac:dyDescent="0.2">
      <c r="D1083" s="52"/>
      <c r="F1083" s="53"/>
      <c r="G1083" s="53"/>
    </row>
    <row r="1084" spans="4:7" s="50" customFormat="1" x14ac:dyDescent="0.2">
      <c r="D1084" s="52"/>
      <c r="F1084" s="53"/>
      <c r="G1084" s="53"/>
    </row>
    <row r="1085" spans="4:7" s="50" customFormat="1" x14ac:dyDescent="0.2">
      <c r="D1085" s="52"/>
      <c r="F1085" s="53"/>
      <c r="G1085" s="53"/>
    </row>
    <row r="1086" spans="4:7" s="50" customFormat="1" x14ac:dyDescent="0.2">
      <c r="D1086" s="52"/>
      <c r="F1086" s="53"/>
      <c r="G1086" s="53"/>
    </row>
    <row r="1087" spans="4:7" s="50" customFormat="1" x14ac:dyDescent="0.2">
      <c r="D1087" s="52"/>
      <c r="F1087" s="53"/>
      <c r="G1087" s="53"/>
    </row>
    <row r="1088" spans="4:7" s="50" customFormat="1" x14ac:dyDescent="0.2">
      <c r="D1088" s="52"/>
      <c r="F1088" s="53"/>
      <c r="G1088" s="53"/>
    </row>
    <row r="1089" spans="4:7" s="50" customFormat="1" x14ac:dyDescent="0.2">
      <c r="D1089" s="52"/>
      <c r="F1089" s="53"/>
      <c r="G1089" s="53"/>
    </row>
    <row r="1090" spans="4:7" s="50" customFormat="1" x14ac:dyDescent="0.2">
      <c r="D1090" s="52"/>
      <c r="F1090" s="53"/>
      <c r="G1090" s="53"/>
    </row>
    <row r="1091" spans="4:7" s="50" customFormat="1" x14ac:dyDescent="0.2">
      <c r="D1091" s="52"/>
      <c r="F1091" s="53"/>
      <c r="G1091" s="53"/>
    </row>
    <row r="1092" spans="4:7" s="50" customFormat="1" x14ac:dyDescent="0.2">
      <c r="D1092" s="52"/>
      <c r="F1092" s="53"/>
      <c r="G1092" s="53"/>
    </row>
    <row r="1093" spans="4:7" s="50" customFormat="1" x14ac:dyDescent="0.2">
      <c r="D1093" s="52"/>
      <c r="F1093" s="53"/>
      <c r="G1093" s="53"/>
    </row>
    <row r="1094" spans="4:7" s="50" customFormat="1" x14ac:dyDescent="0.2">
      <c r="D1094" s="52"/>
      <c r="F1094" s="53"/>
      <c r="G1094" s="53"/>
    </row>
    <row r="1095" spans="4:7" s="50" customFormat="1" x14ac:dyDescent="0.2">
      <c r="D1095" s="52"/>
      <c r="F1095" s="53"/>
      <c r="G1095" s="53"/>
    </row>
    <row r="1096" spans="4:7" s="50" customFormat="1" x14ac:dyDescent="0.2">
      <c r="D1096" s="52"/>
      <c r="F1096" s="53"/>
      <c r="G1096" s="53"/>
    </row>
    <row r="1097" spans="4:7" s="50" customFormat="1" x14ac:dyDescent="0.2">
      <c r="D1097" s="52"/>
      <c r="F1097" s="53"/>
      <c r="G1097" s="53"/>
    </row>
    <row r="1098" spans="4:7" s="50" customFormat="1" x14ac:dyDescent="0.2">
      <c r="D1098" s="52"/>
      <c r="F1098" s="53"/>
      <c r="G1098" s="53"/>
    </row>
    <row r="1099" spans="4:7" s="50" customFormat="1" x14ac:dyDescent="0.2">
      <c r="D1099" s="52"/>
      <c r="F1099" s="53"/>
      <c r="G1099" s="53"/>
    </row>
    <row r="1100" spans="4:7" s="50" customFormat="1" x14ac:dyDescent="0.2">
      <c r="D1100" s="52"/>
      <c r="F1100" s="53"/>
      <c r="G1100" s="53"/>
    </row>
    <row r="1101" spans="4:7" s="50" customFormat="1" x14ac:dyDescent="0.2">
      <c r="D1101" s="52"/>
      <c r="F1101" s="53"/>
      <c r="G1101" s="53"/>
    </row>
    <row r="1102" spans="4:7" s="50" customFormat="1" x14ac:dyDescent="0.2">
      <c r="D1102" s="52"/>
      <c r="F1102" s="53"/>
      <c r="G1102" s="53"/>
    </row>
    <row r="1103" spans="4:7" s="50" customFormat="1" x14ac:dyDescent="0.2">
      <c r="D1103" s="52"/>
      <c r="F1103" s="53"/>
      <c r="G1103" s="53"/>
    </row>
    <row r="1104" spans="4:7" s="50" customFormat="1" x14ac:dyDescent="0.2">
      <c r="D1104" s="52"/>
      <c r="F1104" s="53"/>
      <c r="G1104" s="53"/>
    </row>
    <row r="1105" spans="4:7" s="50" customFormat="1" x14ac:dyDescent="0.2">
      <c r="D1105" s="52"/>
      <c r="F1105" s="53"/>
      <c r="G1105" s="53"/>
    </row>
    <row r="1106" spans="4:7" s="50" customFormat="1" x14ac:dyDescent="0.2">
      <c r="D1106" s="52"/>
      <c r="F1106" s="53"/>
      <c r="G1106" s="53"/>
    </row>
    <row r="1107" spans="4:7" s="50" customFormat="1" x14ac:dyDescent="0.2">
      <c r="D1107" s="52"/>
      <c r="F1107" s="53"/>
      <c r="G1107" s="53"/>
    </row>
    <row r="1108" spans="4:7" s="50" customFormat="1" x14ac:dyDescent="0.2">
      <c r="D1108" s="52"/>
      <c r="F1108" s="53"/>
      <c r="G1108" s="53"/>
    </row>
    <row r="1109" spans="4:7" s="50" customFormat="1" x14ac:dyDescent="0.2">
      <c r="D1109" s="52"/>
      <c r="F1109" s="53"/>
      <c r="G1109" s="53"/>
    </row>
    <row r="1110" spans="4:7" s="50" customFormat="1" x14ac:dyDescent="0.2">
      <c r="D1110" s="52"/>
      <c r="F1110" s="53"/>
      <c r="G1110" s="53"/>
    </row>
    <row r="1111" spans="4:7" s="50" customFormat="1" x14ac:dyDescent="0.2">
      <c r="D1111" s="52"/>
      <c r="F1111" s="53"/>
      <c r="G1111" s="53"/>
    </row>
    <row r="1112" spans="4:7" s="50" customFormat="1" x14ac:dyDescent="0.2">
      <c r="D1112" s="52"/>
      <c r="F1112" s="53"/>
      <c r="G1112" s="53"/>
    </row>
    <row r="1113" spans="4:7" s="50" customFormat="1" x14ac:dyDescent="0.2">
      <c r="D1113" s="52"/>
      <c r="F1113" s="53"/>
      <c r="G1113" s="53"/>
    </row>
    <row r="1114" spans="4:7" s="50" customFormat="1" x14ac:dyDescent="0.2">
      <c r="D1114" s="52"/>
      <c r="F1114" s="53"/>
      <c r="G1114" s="53"/>
    </row>
    <row r="1115" spans="4:7" s="50" customFormat="1" x14ac:dyDescent="0.2">
      <c r="D1115" s="52"/>
      <c r="F1115" s="53"/>
      <c r="G1115" s="53"/>
    </row>
    <row r="1116" spans="4:7" s="50" customFormat="1" x14ac:dyDescent="0.2">
      <c r="D1116" s="52"/>
      <c r="F1116" s="53"/>
      <c r="G1116" s="53"/>
    </row>
    <row r="1117" spans="4:7" s="50" customFormat="1" x14ac:dyDescent="0.2">
      <c r="D1117" s="52"/>
      <c r="F1117" s="53"/>
      <c r="G1117" s="53"/>
    </row>
    <row r="1118" spans="4:7" s="50" customFormat="1" x14ac:dyDescent="0.2">
      <c r="D1118" s="52"/>
      <c r="F1118" s="53"/>
      <c r="G1118" s="53"/>
    </row>
    <row r="1119" spans="4:7" s="50" customFormat="1" x14ac:dyDescent="0.2">
      <c r="D1119" s="52"/>
      <c r="F1119" s="53"/>
      <c r="G1119" s="53"/>
    </row>
    <row r="1120" spans="4:7" s="50" customFormat="1" x14ac:dyDescent="0.2">
      <c r="D1120" s="52"/>
      <c r="F1120" s="53"/>
      <c r="G1120" s="53"/>
    </row>
    <row r="1121" spans="4:7" s="50" customFormat="1" x14ac:dyDescent="0.2">
      <c r="D1121" s="52"/>
      <c r="F1121" s="53"/>
      <c r="G1121" s="53"/>
    </row>
    <row r="1122" spans="4:7" s="50" customFormat="1" x14ac:dyDescent="0.2">
      <c r="D1122" s="52"/>
      <c r="F1122" s="53"/>
      <c r="G1122" s="53"/>
    </row>
    <row r="1123" spans="4:7" s="50" customFormat="1" x14ac:dyDescent="0.2">
      <c r="D1123" s="52"/>
      <c r="F1123" s="53"/>
      <c r="G1123" s="53"/>
    </row>
    <row r="1124" spans="4:7" s="50" customFormat="1" x14ac:dyDescent="0.2">
      <c r="D1124" s="52"/>
      <c r="F1124" s="53"/>
      <c r="G1124" s="53"/>
    </row>
    <row r="1125" spans="4:7" s="50" customFormat="1" x14ac:dyDescent="0.2">
      <c r="D1125" s="52"/>
      <c r="F1125" s="53"/>
      <c r="G1125" s="53"/>
    </row>
    <row r="1126" spans="4:7" s="50" customFormat="1" x14ac:dyDescent="0.2">
      <c r="D1126" s="52"/>
      <c r="F1126" s="53"/>
      <c r="G1126" s="53"/>
    </row>
    <row r="1127" spans="4:7" s="50" customFormat="1" x14ac:dyDescent="0.2">
      <c r="D1127" s="52"/>
      <c r="F1127" s="53"/>
      <c r="G1127" s="53"/>
    </row>
    <row r="1128" spans="4:7" s="50" customFormat="1" x14ac:dyDescent="0.2">
      <c r="D1128" s="52"/>
      <c r="F1128" s="53"/>
      <c r="G1128" s="53"/>
    </row>
    <row r="1129" spans="4:7" s="50" customFormat="1" x14ac:dyDescent="0.2">
      <c r="D1129" s="52"/>
      <c r="F1129" s="53"/>
      <c r="G1129" s="53"/>
    </row>
    <row r="1130" spans="4:7" s="50" customFormat="1" x14ac:dyDescent="0.2">
      <c r="D1130" s="52"/>
      <c r="F1130" s="53"/>
      <c r="G1130" s="53"/>
    </row>
    <row r="1131" spans="4:7" s="50" customFormat="1" x14ac:dyDescent="0.2">
      <c r="D1131" s="52"/>
      <c r="F1131" s="53"/>
      <c r="G1131" s="53"/>
    </row>
    <row r="1132" spans="4:7" s="50" customFormat="1" x14ac:dyDescent="0.2">
      <c r="D1132" s="52"/>
      <c r="F1132" s="53"/>
      <c r="G1132" s="53"/>
    </row>
    <row r="1133" spans="4:7" s="50" customFormat="1" x14ac:dyDescent="0.2">
      <c r="D1133" s="52"/>
      <c r="F1133" s="53"/>
      <c r="G1133" s="53"/>
    </row>
    <row r="1134" spans="4:7" s="50" customFormat="1" x14ac:dyDescent="0.2">
      <c r="D1134" s="52"/>
      <c r="F1134" s="53"/>
      <c r="G1134" s="53"/>
    </row>
    <row r="1135" spans="4:7" s="50" customFormat="1" x14ac:dyDescent="0.2">
      <c r="D1135" s="52"/>
      <c r="F1135" s="53"/>
      <c r="G1135" s="53"/>
    </row>
    <row r="1136" spans="4:7" s="50" customFormat="1" x14ac:dyDescent="0.2">
      <c r="D1136" s="52"/>
      <c r="F1136" s="53"/>
      <c r="G1136" s="53"/>
    </row>
    <row r="1137" spans="4:7" s="50" customFormat="1" x14ac:dyDescent="0.2">
      <c r="D1137" s="52"/>
      <c r="F1137" s="53"/>
      <c r="G1137" s="53"/>
    </row>
    <row r="1138" spans="4:7" s="50" customFormat="1" x14ac:dyDescent="0.2">
      <c r="D1138" s="52"/>
      <c r="F1138" s="53"/>
      <c r="G1138" s="53"/>
    </row>
    <row r="1139" spans="4:7" s="50" customFormat="1" x14ac:dyDescent="0.2">
      <c r="D1139" s="52"/>
      <c r="F1139" s="53"/>
      <c r="G1139" s="53"/>
    </row>
    <row r="1140" spans="4:7" s="50" customFormat="1" x14ac:dyDescent="0.2">
      <c r="D1140" s="52"/>
      <c r="F1140" s="53"/>
      <c r="G1140" s="53"/>
    </row>
    <row r="1141" spans="4:7" s="50" customFormat="1" x14ac:dyDescent="0.2">
      <c r="D1141" s="52"/>
      <c r="F1141" s="53"/>
      <c r="G1141" s="53"/>
    </row>
    <row r="1142" spans="4:7" s="50" customFormat="1" x14ac:dyDescent="0.2">
      <c r="D1142" s="52"/>
      <c r="F1142" s="53"/>
      <c r="G1142" s="53"/>
    </row>
    <row r="1143" spans="4:7" s="50" customFormat="1" x14ac:dyDescent="0.2">
      <c r="D1143" s="52"/>
      <c r="F1143" s="53"/>
      <c r="G1143" s="53"/>
    </row>
    <row r="1144" spans="4:7" s="50" customFormat="1" x14ac:dyDescent="0.2">
      <c r="D1144" s="52"/>
      <c r="F1144" s="53"/>
      <c r="G1144" s="53"/>
    </row>
    <row r="1145" spans="4:7" s="50" customFormat="1" x14ac:dyDescent="0.2">
      <c r="D1145" s="52"/>
      <c r="F1145" s="53"/>
      <c r="G1145" s="53"/>
    </row>
    <row r="1146" spans="4:7" s="50" customFormat="1" x14ac:dyDescent="0.2">
      <c r="D1146" s="52"/>
      <c r="F1146" s="53"/>
      <c r="G1146" s="53"/>
    </row>
    <row r="1147" spans="4:7" s="50" customFormat="1" x14ac:dyDescent="0.2">
      <c r="D1147" s="52"/>
      <c r="F1147" s="53"/>
      <c r="G1147" s="53"/>
    </row>
    <row r="1148" spans="4:7" s="50" customFormat="1" x14ac:dyDescent="0.2">
      <c r="D1148" s="52"/>
      <c r="F1148" s="53"/>
      <c r="G1148" s="53"/>
    </row>
    <row r="1149" spans="4:7" s="50" customFormat="1" x14ac:dyDescent="0.2">
      <c r="D1149" s="52"/>
      <c r="F1149" s="53"/>
      <c r="G1149" s="53"/>
    </row>
    <row r="1150" spans="4:7" s="50" customFormat="1" x14ac:dyDescent="0.2">
      <c r="D1150" s="52"/>
      <c r="F1150" s="53"/>
      <c r="G1150" s="53"/>
    </row>
    <row r="1151" spans="4:7" s="50" customFormat="1" x14ac:dyDescent="0.2">
      <c r="D1151" s="52"/>
      <c r="F1151" s="53"/>
      <c r="G1151" s="53"/>
    </row>
    <row r="1152" spans="4:7" s="50" customFormat="1" x14ac:dyDescent="0.2">
      <c r="D1152" s="52"/>
      <c r="F1152" s="53"/>
      <c r="G1152" s="53"/>
    </row>
    <row r="1153" spans="4:7" s="50" customFormat="1" x14ac:dyDescent="0.2">
      <c r="D1153" s="52"/>
      <c r="F1153" s="53"/>
      <c r="G1153" s="53"/>
    </row>
    <row r="1154" spans="4:7" s="50" customFormat="1" x14ac:dyDescent="0.2">
      <c r="D1154" s="52"/>
      <c r="F1154" s="53"/>
      <c r="G1154" s="53"/>
    </row>
    <row r="1155" spans="4:7" s="50" customFormat="1" x14ac:dyDescent="0.2">
      <c r="D1155" s="52"/>
      <c r="F1155" s="53"/>
      <c r="G1155" s="53"/>
    </row>
    <row r="1156" spans="4:7" s="50" customFormat="1" x14ac:dyDescent="0.2">
      <c r="D1156" s="52"/>
      <c r="F1156" s="53"/>
      <c r="G1156" s="53"/>
    </row>
    <row r="1157" spans="4:7" s="50" customFormat="1" x14ac:dyDescent="0.2">
      <c r="D1157" s="52"/>
      <c r="F1157" s="53"/>
      <c r="G1157" s="53"/>
    </row>
    <row r="1158" spans="4:7" s="50" customFormat="1" x14ac:dyDescent="0.2">
      <c r="D1158" s="52"/>
      <c r="F1158" s="53"/>
      <c r="G1158" s="53"/>
    </row>
    <row r="1159" spans="4:7" s="50" customFormat="1" x14ac:dyDescent="0.2">
      <c r="D1159" s="52"/>
      <c r="F1159" s="53"/>
      <c r="G1159" s="53"/>
    </row>
    <row r="1160" spans="4:7" s="50" customFormat="1" x14ac:dyDescent="0.2">
      <c r="D1160" s="52"/>
      <c r="F1160" s="53"/>
      <c r="G1160" s="53"/>
    </row>
    <row r="1161" spans="4:7" s="50" customFormat="1" x14ac:dyDescent="0.2">
      <c r="D1161" s="52"/>
      <c r="F1161" s="53"/>
      <c r="G1161" s="53"/>
    </row>
    <row r="1162" spans="4:7" s="50" customFormat="1" x14ac:dyDescent="0.2">
      <c r="D1162" s="52"/>
      <c r="F1162" s="53"/>
      <c r="G1162" s="53"/>
    </row>
    <row r="1163" spans="4:7" s="50" customFormat="1" x14ac:dyDescent="0.2">
      <c r="D1163" s="52"/>
      <c r="F1163" s="53"/>
      <c r="G1163" s="53"/>
    </row>
    <row r="1164" spans="4:7" s="50" customFormat="1" x14ac:dyDescent="0.2">
      <c r="D1164" s="52"/>
      <c r="F1164" s="53"/>
      <c r="G1164" s="53"/>
    </row>
    <row r="1165" spans="4:7" s="50" customFormat="1" x14ac:dyDescent="0.2">
      <c r="D1165" s="52"/>
      <c r="F1165" s="53"/>
      <c r="G1165" s="53"/>
    </row>
    <row r="1166" spans="4:7" s="50" customFormat="1" x14ac:dyDescent="0.2">
      <c r="D1166" s="52"/>
      <c r="F1166" s="53"/>
      <c r="G1166" s="53"/>
    </row>
    <row r="1167" spans="4:7" s="50" customFormat="1" x14ac:dyDescent="0.2">
      <c r="D1167" s="52"/>
      <c r="F1167" s="53"/>
      <c r="G1167" s="53"/>
    </row>
    <row r="1168" spans="4:7" s="50" customFormat="1" x14ac:dyDescent="0.2">
      <c r="D1168" s="52"/>
      <c r="F1168" s="53"/>
      <c r="G1168" s="53"/>
    </row>
    <row r="1169" spans="4:7" s="50" customFormat="1" x14ac:dyDescent="0.2">
      <c r="D1169" s="52"/>
      <c r="F1169" s="53"/>
      <c r="G1169" s="53"/>
    </row>
    <row r="1170" spans="4:7" s="50" customFormat="1" x14ac:dyDescent="0.2">
      <c r="D1170" s="52"/>
      <c r="F1170" s="53"/>
      <c r="G1170" s="53"/>
    </row>
    <row r="1171" spans="4:7" s="50" customFormat="1" x14ac:dyDescent="0.2">
      <c r="D1171" s="52"/>
      <c r="F1171" s="53"/>
      <c r="G1171" s="53"/>
    </row>
    <row r="1172" spans="4:7" s="50" customFormat="1" x14ac:dyDescent="0.2">
      <c r="D1172" s="52"/>
      <c r="F1172" s="53"/>
      <c r="G1172" s="53"/>
    </row>
    <row r="1173" spans="4:7" s="50" customFormat="1" x14ac:dyDescent="0.2">
      <c r="D1173" s="52"/>
      <c r="F1173" s="53"/>
      <c r="G1173" s="53"/>
    </row>
  </sheetData>
  <mergeCells count="22">
    <mergeCell ref="L23:Q23"/>
    <mergeCell ref="L32:Q32"/>
    <mergeCell ref="B34:C34"/>
    <mergeCell ref="B38:C38"/>
    <mergeCell ref="B43:C43"/>
    <mergeCell ref="B64:F64"/>
    <mergeCell ref="B66:F66"/>
    <mergeCell ref="B18:C18"/>
    <mergeCell ref="B22:C22"/>
    <mergeCell ref="B26:C26"/>
    <mergeCell ref="B30:C30"/>
    <mergeCell ref="B7:F7"/>
    <mergeCell ref="B17:F17"/>
    <mergeCell ref="B51:C51"/>
    <mergeCell ref="B55:C55"/>
    <mergeCell ref="D1:G1"/>
    <mergeCell ref="B2:G2"/>
    <mergeCell ref="B3:G3"/>
    <mergeCell ref="B4:G4"/>
    <mergeCell ref="B5:B6"/>
    <mergeCell ref="C5:C6"/>
    <mergeCell ref="B47:C47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FD13-AB20-484E-AA71-96496D661F49}">
  <dimension ref="A1:EH632"/>
  <sheetViews>
    <sheetView tabSelected="1" workbookViewId="0">
      <selection activeCell="C11" sqref="C11:F11"/>
    </sheetView>
  </sheetViews>
  <sheetFormatPr defaultRowHeight="14.25" x14ac:dyDescent="0.2"/>
  <cols>
    <col min="1" max="1" width="9" style="50"/>
    <col min="2" max="2" width="4.5" customWidth="1"/>
    <col min="6" max="6" width="82.75" customWidth="1"/>
    <col min="7" max="7" width="12.875" style="54" customWidth="1"/>
    <col min="8" max="8" width="9" style="54"/>
    <col min="9" max="138" width="9" style="50"/>
  </cols>
  <sheetData>
    <row r="1" spans="2:8" s="50" customFormat="1" ht="21" thickBot="1" x14ac:dyDescent="0.25">
      <c r="B1" s="75"/>
      <c r="C1" s="75"/>
      <c r="D1" s="75"/>
      <c r="E1" s="75"/>
      <c r="F1" s="75"/>
      <c r="G1" s="54"/>
      <c r="H1" s="54"/>
    </row>
    <row r="2" spans="2:8" ht="30.75" customHeight="1" thickBot="1" x14ac:dyDescent="0.3">
      <c r="B2" s="76" t="s">
        <v>80</v>
      </c>
      <c r="C2" s="77"/>
      <c r="D2" s="77"/>
      <c r="E2" s="77"/>
      <c r="F2" s="78"/>
      <c r="G2" s="55"/>
    </row>
    <row r="3" spans="2:8" x14ac:dyDescent="0.2">
      <c r="B3" s="94" t="s">
        <v>68</v>
      </c>
      <c r="C3" s="95"/>
      <c r="D3" s="95"/>
      <c r="E3" s="95"/>
      <c r="F3" s="96"/>
    </row>
    <row r="4" spans="2:8" ht="15" x14ac:dyDescent="0.2">
      <c r="B4" s="79" t="s">
        <v>67</v>
      </c>
      <c r="C4" s="80"/>
      <c r="D4" s="80"/>
      <c r="E4" s="80"/>
      <c r="F4" s="81"/>
    </row>
    <row r="5" spans="2:8" ht="274.5" customHeight="1" x14ac:dyDescent="0.2">
      <c r="B5" s="82" t="s">
        <v>9</v>
      </c>
      <c r="C5" s="83" t="s">
        <v>75</v>
      </c>
      <c r="D5" s="84"/>
      <c r="E5" s="84"/>
      <c r="F5" s="85"/>
    </row>
    <row r="6" spans="2:8" ht="29.25" customHeight="1" x14ac:dyDescent="0.2">
      <c r="B6" s="82" t="s">
        <v>11</v>
      </c>
      <c r="C6" s="83" t="s">
        <v>76</v>
      </c>
      <c r="D6" s="84"/>
      <c r="E6" s="84"/>
      <c r="F6" s="85"/>
    </row>
    <row r="7" spans="2:8" ht="57" customHeight="1" x14ac:dyDescent="0.2">
      <c r="B7" s="82" t="s">
        <v>13</v>
      </c>
      <c r="C7" s="83" t="s">
        <v>77</v>
      </c>
      <c r="D7" s="84"/>
      <c r="E7" s="84"/>
      <c r="F7" s="85"/>
    </row>
    <row r="8" spans="2:8" ht="32.25" customHeight="1" x14ac:dyDescent="0.2">
      <c r="B8" s="82"/>
      <c r="C8" s="86" t="s">
        <v>74</v>
      </c>
      <c r="D8" s="87"/>
      <c r="E8" s="87"/>
      <c r="F8" s="88"/>
    </row>
    <row r="9" spans="2:8" ht="32.25" customHeight="1" x14ac:dyDescent="0.2">
      <c r="B9" s="82" t="s">
        <v>20</v>
      </c>
      <c r="C9" s="83" t="s">
        <v>69</v>
      </c>
      <c r="D9" s="84"/>
      <c r="E9" s="84"/>
      <c r="F9" s="85"/>
    </row>
    <row r="10" spans="2:8" ht="42.75" customHeight="1" x14ac:dyDescent="0.2">
      <c r="B10" s="82" t="s">
        <v>21</v>
      </c>
      <c r="C10" s="83" t="s">
        <v>78</v>
      </c>
      <c r="D10" s="84"/>
      <c r="E10" s="84"/>
      <c r="F10" s="85"/>
    </row>
    <row r="11" spans="2:8" ht="33" customHeight="1" x14ac:dyDescent="0.2">
      <c r="B11" s="82" t="s">
        <v>22</v>
      </c>
      <c r="C11" s="83" t="s">
        <v>79</v>
      </c>
      <c r="D11" s="84"/>
      <c r="E11" s="84"/>
      <c r="F11" s="85"/>
    </row>
    <row r="12" spans="2:8" ht="26.25" customHeight="1" x14ac:dyDescent="0.2">
      <c r="B12" s="82" t="s">
        <v>23</v>
      </c>
      <c r="C12" s="89" t="s">
        <v>81</v>
      </c>
      <c r="D12" s="89"/>
      <c r="E12" s="89"/>
      <c r="F12" s="90"/>
    </row>
    <row r="13" spans="2:8" x14ac:dyDescent="0.2">
      <c r="B13" s="82" t="s">
        <v>70</v>
      </c>
      <c r="C13" s="89" t="s">
        <v>71</v>
      </c>
      <c r="D13" s="89"/>
      <c r="E13" s="89"/>
      <c r="F13" s="90"/>
    </row>
    <row r="14" spans="2:8" ht="29.25" customHeight="1" thickBot="1" x14ac:dyDescent="0.25">
      <c r="B14" s="91" t="s">
        <v>72</v>
      </c>
      <c r="C14" s="92" t="s">
        <v>73</v>
      </c>
      <c r="D14" s="92"/>
      <c r="E14" s="92"/>
      <c r="F14" s="93"/>
    </row>
    <row r="15" spans="2:8" s="50" customFormat="1" x14ac:dyDescent="0.2">
      <c r="G15" s="54"/>
      <c r="H15" s="54"/>
    </row>
    <row r="16" spans="2:8" s="50" customFormat="1" x14ac:dyDescent="0.2">
      <c r="G16" s="54"/>
      <c r="H16" s="54"/>
    </row>
    <row r="17" spans="7:8" s="50" customFormat="1" x14ac:dyDescent="0.2">
      <c r="G17" s="54"/>
      <c r="H17" s="54"/>
    </row>
    <row r="18" spans="7:8" s="50" customFormat="1" x14ac:dyDescent="0.2">
      <c r="G18" s="54"/>
      <c r="H18" s="54"/>
    </row>
    <row r="19" spans="7:8" s="50" customFormat="1" x14ac:dyDescent="0.2">
      <c r="G19" s="54"/>
      <c r="H19" s="54"/>
    </row>
    <row r="20" spans="7:8" s="50" customFormat="1" x14ac:dyDescent="0.2">
      <c r="G20" s="54"/>
      <c r="H20" s="54"/>
    </row>
    <row r="21" spans="7:8" s="50" customFormat="1" x14ac:dyDescent="0.2">
      <c r="G21" s="54"/>
      <c r="H21" s="54"/>
    </row>
    <row r="22" spans="7:8" s="50" customFormat="1" x14ac:dyDescent="0.2">
      <c r="G22" s="54"/>
      <c r="H22" s="54"/>
    </row>
    <row r="23" spans="7:8" s="50" customFormat="1" x14ac:dyDescent="0.2">
      <c r="G23" s="54"/>
      <c r="H23" s="54"/>
    </row>
    <row r="24" spans="7:8" s="50" customFormat="1" x14ac:dyDescent="0.2">
      <c r="G24" s="54"/>
      <c r="H24" s="54"/>
    </row>
    <row r="25" spans="7:8" s="50" customFormat="1" x14ac:dyDescent="0.2">
      <c r="G25" s="54"/>
      <c r="H25" s="54"/>
    </row>
    <row r="26" spans="7:8" s="50" customFormat="1" x14ac:dyDescent="0.2">
      <c r="G26" s="54"/>
      <c r="H26" s="54"/>
    </row>
    <row r="27" spans="7:8" s="50" customFormat="1" x14ac:dyDescent="0.2">
      <c r="G27" s="54"/>
      <c r="H27" s="54"/>
    </row>
    <row r="28" spans="7:8" s="50" customFormat="1" x14ac:dyDescent="0.2">
      <c r="G28" s="54"/>
      <c r="H28" s="54"/>
    </row>
    <row r="29" spans="7:8" s="50" customFormat="1" x14ac:dyDescent="0.2">
      <c r="G29" s="54"/>
      <c r="H29" s="54"/>
    </row>
    <row r="30" spans="7:8" s="50" customFormat="1" x14ac:dyDescent="0.2">
      <c r="G30" s="54"/>
      <c r="H30" s="54"/>
    </row>
    <row r="31" spans="7:8" s="50" customFormat="1" x14ac:dyDescent="0.2">
      <c r="G31" s="54"/>
      <c r="H31" s="54"/>
    </row>
    <row r="32" spans="7:8" s="50" customFormat="1" x14ac:dyDescent="0.2">
      <c r="G32" s="54"/>
      <c r="H32" s="54"/>
    </row>
    <row r="33" spans="7:8" s="50" customFormat="1" x14ac:dyDescent="0.2">
      <c r="G33" s="54"/>
      <c r="H33" s="54"/>
    </row>
    <row r="34" spans="7:8" s="50" customFormat="1" x14ac:dyDescent="0.2">
      <c r="G34" s="54"/>
      <c r="H34" s="54"/>
    </row>
    <row r="35" spans="7:8" s="50" customFormat="1" x14ac:dyDescent="0.2">
      <c r="G35" s="54"/>
      <c r="H35" s="54"/>
    </row>
    <row r="36" spans="7:8" s="50" customFormat="1" x14ac:dyDescent="0.2">
      <c r="G36" s="54"/>
      <c r="H36" s="54"/>
    </row>
    <row r="37" spans="7:8" s="50" customFormat="1" x14ac:dyDescent="0.2">
      <c r="G37" s="54"/>
      <c r="H37" s="54"/>
    </row>
    <row r="38" spans="7:8" s="50" customFormat="1" x14ac:dyDescent="0.2">
      <c r="G38" s="54"/>
      <c r="H38" s="54"/>
    </row>
    <row r="39" spans="7:8" s="50" customFormat="1" x14ac:dyDescent="0.2">
      <c r="G39" s="54"/>
      <c r="H39" s="54"/>
    </row>
    <row r="40" spans="7:8" s="50" customFormat="1" x14ac:dyDescent="0.2">
      <c r="G40" s="54"/>
      <c r="H40" s="54"/>
    </row>
    <row r="41" spans="7:8" s="50" customFormat="1" x14ac:dyDescent="0.2">
      <c r="G41" s="54"/>
      <c r="H41" s="54"/>
    </row>
    <row r="42" spans="7:8" s="50" customFormat="1" x14ac:dyDescent="0.2">
      <c r="G42" s="54"/>
      <c r="H42" s="54"/>
    </row>
    <row r="43" spans="7:8" s="50" customFormat="1" x14ac:dyDescent="0.2">
      <c r="G43" s="54"/>
      <c r="H43" s="54"/>
    </row>
    <row r="44" spans="7:8" s="50" customFormat="1" x14ac:dyDescent="0.2">
      <c r="G44" s="54"/>
      <c r="H44" s="54"/>
    </row>
    <row r="45" spans="7:8" s="50" customFormat="1" x14ac:dyDescent="0.2">
      <c r="G45" s="54"/>
      <c r="H45" s="54"/>
    </row>
    <row r="46" spans="7:8" s="50" customFormat="1" x14ac:dyDescent="0.2">
      <c r="G46" s="54"/>
      <c r="H46" s="54"/>
    </row>
    <row r="47" spans="7:8" s="50" customFormat="1" x14ac:dyDescent="0.2">
      <c r="G47" s="54"/>
      <c r="H47" s="54"/>
    </row>
    <row r="48" spans="7:8" s="50" customFormat="1" x14ac:dyDescent="0.2">
      <c r="G48" s="54"/>
      <c r="H48" s="54"/>
    </row>
    <row r="49" spans="7:8" s="50" customFormat="1" x14ac:dyDescent="0.2">
      <c r="G49" s="54"/>
      <c r="H49" s="54"/>
    </row>
    <row r="50" spans="7:8" s="50" customFormat="1" x14ac:dyDescent="0.2">
      <c r="G50" s="54"/>
      <c r="H50" s="54"/>
    </row>
    <row r="51" spans="7:8" s="50" customFormat="1" x14ac:dyDescent="0.2">
      <c r="G51" s="54"/>
      <c r="H51" s="54"/>
    </row>
    <row r="52" spans="7:8" s="50" customFormat="1" x14ac:dyDescent="0.2">
      <c r="G52" s="54"/>
      <c r="H52" s="54"/>
    </row>
    <row r="53" spans="7:8" s="50" customFormat="1" x14ac:dyDescent="0.2">
      <c r="G53" s="54"/>
      <c r="H53" s="54"/>
    </row>
    <row r="54" spans="7:8" s="50" customFormat="1" x14ac:dyDescent="0.2">
      <c r="G54" s="54"/>
      <c r="H54" s="54"/>
    </row>
    <row r="55" spans="7:8" s="50" customFormat="1" x14ac:dyDescent="0.2">
      <c r="G55" s="54"/>
      <c r="H55" s="54"/>
    </row>
    <row r="56" spans="7:8" s="50" customFormat="1" x14ac:dyDescent="0.2">
      <c r="G56" s="54"/>
      <c r="H56" s="54"/>
    </row>
    <row r="57" spans="7:8" s="50" customFormat="1" x14ac:dyDescent="0.2">
      <c r="G57" s="54"/>
      <c r="H57" s="54"/>
    </row>
    <row r="58" spans="7:8" s="50" customFormat="1" x14ac:dyDescent="0.2">
      <c r="G58" s="54"/>
      <c r="H58" s="54"/>
    </row>
    <row r="59" spans="7:8" s="50" customFormat="1" x14ac:dyDescent="0.2">
      <c r="G59" s="54"/>
      <c r="H59" s="54"/>
    </row>
    <row r="60" spans="7:8" s="50" customFormat="1" x14ac:dyDescent="0.2">
      <c r="G60" s="54"/>
      <c r="H60" s="54"/>
    </row>
    <row r="61" spans="7:8" s="50" customFormat="1" x14ac:dyDescent="0.2">
      <c r="G61" s="54"/>
      <c r="H61" s="54"/>
    </row>
    <row r="62" spans="7:8" s="50" customFormat="1" x14ac:dyDescent="0.2">
      <c r="G62" s="54"/>
      <c r="H62" s="54"/>
    </row>
    <row r="63" spans="7:8" s="50" customFormat="1" x14ac:dyDescent="0.2">
      <c r="G63" s="54"/>
      <c r="H63" s="54"/>
    </row>
    <row r="64" spans="7:8" s="50" customFormat="1" x14ac:dyDescent="0.2">
      <c r="G64" s="54"/>
      <c r="H64" s="54"/>
    </row>
    <row r="65" spans="7:8" s="50" customFormat="1" x14ac:dyDescent="0.2">
      <c r="G65" s="54"/>
      <c r="H65" s="54"/>
    </row>
    <row r="66" spans="7:8" s="50" customFormat="1" x14ac:dyDescent="0.2">
      <c r="G66" s="54"/>
      <c r="H66" s="54"/>
    </row>
    <row r="67" spans="7:8" s="50" customFormat="1" x14ac:dyDescent="0.2">
      <c r="G67" s="54"/>
      <c r="H67" s="54"/>
    </row>
    <row r="68" spans="7:8" s="50" customFormat="1" x14ac:dyDescent="0.2">
      <c r="G68" s="54"/>
      <c r="H68" s="54"/>
    </row>
    <row r="69" spans="7:8" s="50" customFormat="1" x14ac:dyDescent="0.2">
      <c r="G69" s="54"/>
      <c r="H69" s="54"/>
    </row>
    <row r="70" spans="7:8" s="50" customFormat="1" x14ac:dyDescent="0.2">
      <c r="G70" s="54"/>
      <c r="H70" s="54"/>
    </row>
    <row r="71" spans="7:8" s="50" customFormat="1" x14ac:dyDescent="0.2">
      <c r="G71" s="54"/>
      <c r="H71" s="54"/>
    </row>
    <row r="72" spans="7:8" s="50" customFormat="1" x14ac:dyDescent="0.2">
      <c r="G72" s="54"/>
      <c r="H72" s="54"/>
    </row>
    <row r="73" spans="7:8" s="50" customFormat="1" x14ac:dyDescent="0.2">
      <c r="G73" s="54"/>
      <c r="H73" s="54"/>
    </row>
    <row r="74" spans="7:8" s="50" customFormat="1" x14ac:dyDescent="0.2">
      <c r="G74" s="54"/>
      <c r="H74" s="54"/>
    </row>
    <row r="75" spans="7:8" s="50" customFormat="1" x14ac:dyDescent="0.2">
      <c r="G75" s="54"/>
      <c r="H75" s="54"/>
    </row>
    <row r="76" spans="7:8" s="50" customFormat="1" x14ac:dyDescent="0.2">
      <c r="G76" s="54"/>
      <c r="H76" s="54"/>
    </row>
    <row r="77" spans="7:8" s="50" customFormat="1" x14ac:dyDescent="0.2">
      <c r="G77" s="54"/>
      <c r="H77" s="54"/>
    </row>
    <row r="78" spans="7:8" s="50" customFormat="1" x14ac:dyDescent="0.2">
      <c r="G78" s="54"/>
      <c r="H78" s="54"/>
    </row>
    <row r="79" spans="7:8" s="50" customFormat="1" x14ac:dyDescent="0.2">
      <c r="G79" s="54"/>
      <c r="H79" s="54"/>
    </row>
    <row r="80" spans="7:8" s="50" customFormat="1" x14ac:dyDescent="0.2">
      <c r="G80" s="54"/>
      <c r="H80" s="54"/>
    </row>
    <row r="81" spans="7:8" s="50" customFormat="1" x14ac:dyDescent="0.2">
      <c r="G81" s="54"/>
      <c r="H81" s="54"/>
    </row>
    <row r="82" spans="7:8" s="50" customFormat="1" x14ac:dyDescent="0.2">
      <c r="G82" s="54"/>
      <c r="H82" s="54"/>
    </row>
    <row r="83" spans="7:8" s="50" customFormat="1" x14ac:dyDescent="0.2">
      <c r="G83" s="54"/>
      <c r="H83" s="54"/>
    </row>
    <row r="84" spans="7:8" s="50" customFormat="1" x14ac:dyDescent="0.2">
      <c r="G84" s="54"/>
      <c r="H84" s="54"/>
    </row>
    <row r="85" spans="7:8" s="50" customFormat="1" x14ac:dyDescent="0.2">
      <c r="G85" s="54"/>
      <c r="H85" s="54"/>
    </row>
    <row r="86" spans="7:8" s="50" customFormat="1" x14ac:dyDescent="0.2">
      <c r="G86" s="54"/>
      <c r="H86" s="54"/>
    </row>
    <row r="87" spans="7:8" s="50" customFormat="1" x14ac:dyDescent="0.2">
      <c r="G87" s="54"/>
      <c r="H87" s="54"/>
    </row>
    <row r="88" spans="7:8" s="50" customFormat="1" x14ac:dyDescent="0.2">
      <c r="G88" s="54"/>
      <c r="H88" s="54"/>
    </row>
    <row r="89" spans="7:8" s="50" customFormat="1" x14ac:dyDescent="0.2">
      <c r="G89" s="54"/>
      <c r="H89" s="54"/>
    </row>
    <row r="90" spans="7:8" s="50" customFormat="1" x14ac:dyDescent="0.2">
      <c r="G90" s="54"/>
      <c r="H90" s="54"/>
    </row>
    <row r="91" spans="7:8" s="50" customFormat="1" x14ac:dyDescent="0.2">
      <c r="G91" s="54"/>
      <c r="H91" s="54"/>
    </row>
    <row r="92" spans="7:8" s="50" customFormat="1" x14ac:dyDescent="0.2">
      <c r="G92" s="54"/>
      <c r="H92" s="54"/>
    </row>
    <row r="93" spans="7:8" s="50" customFormat="1" x14ac:dyDescent="0.2">
      <c r="G93" s="54"/>
      <c r="H93" s="54"/>
    </row>
    <row r="94" spans="7:8" s="50" customFormat="1" x14ac:dyDescent="0.2">
      <c r="G94" s="54"/>
      <c r="H94" s="54"/>
    </row>
    <row r="95" spans="7:8" s="50" customFormat="1" x14ac:dyDescent="0.2">
      <c r="G95" s="54"/>
      <c r="H95" s="54"/>
    </row>
    <row r="96" spans="7:8" s="50" customFormat="1" x14ac:dyDescent="0.2">
      <c r="G96" s="54"/>
      <c r="H96" s="54"/>
    </row>
    <row r="97" spans="7:8" s="50" customFormat="1" x14ac:dyDescent="0.2">
      <c r="G97" s="54"/>
      <c r="H97" s="54"/>
    </row>
    <row r="98" spans="7:8" s="50" customFormat="1" x14ac:dyDescent="0.2">
      <c r="G98" s="54"/>
      <c r="H98" s="54"/>
    </row>
    <row r="99" spans="7:8" s="50" customFormat="1" x14ac:dyDescent="0.2">
      <c r="G99" s="54"/>
      <c r="H99" s="54"/>
    </row>
    <row r="100" spans="7:8" s="50" customFormat="1" x14ac:dyDescent="0.2">
      <c r="G100" s="54"/>
      <c r="H100" s="54"/>
    </row>
    <row r="101" spans="7:8" s="50" customFormat="1" x14ac:dyDescent="0.2">
      <c r="G101" s="54"/>
      <c r="H101" s="54"/>
    </row>
    <row r="102" spans="7:8" s="50" customFormat="1" x14ac:dyDescent="0.2">
      <c r="G102" s="54"/>
      <c r="H102" s="54"/>
    </row>
    <row r="103" spans="7:8" s="50" customFormat="1" x14ac:dyDescent="0.2">
      <c r="G103" s="54"/>
      <c r="H103" s="54"/>
    </row>
    <row r="104" spans="7:8" s="50" customFormat="1" x14ac:dyDescent="0.2">
      <c r="G104" s="54"/>
      <c r="H104" s="54"/>
    </row>
    <row r="105" spans="7:8" s="50" customFormat="1" x14ac:dyDescent="0.2">
      <c r="G105" s="54"/>
      <c r="H105" s="54"/>
    </row>
    <row r="106" spans="7:8" s="50" customFormat="1" x14ac:dyDescent="0.2">
      <c r="G106" s="54"/>
      <c r="H106" s="54"/>
    </row>
    <row r="107" spans="7:8" s="50" customFormat="1" x14ac:dyDescent="0.2">
      <c r="G107" s="54"/>
      <c r="H107" s="54"/>
    </row>
    <row r="108" spans="7:8" s="50" customFormat="1" x14ac:dyDescent="0.2">
      <c r="G108" s="54"/>
      <c r="H108" s="54"/>
    </row>
    <row r="109" spans="7:8" s="50" customFormat="1" x14ac:dyDescent="0.2">
      <c r="G109" s="54"/>
      <c r="H109" s="54"/>
    </row>
    <row r="110" spans="7:8" s="50" customFormat="1" x14ac:dyDescent="0.2">
      <c r="G110" s="54"/>
      <c r="H110" s="54"/>
    </row>
    <row r="111" spans="7:8" s="50" customFormat="1" x14ac:dyDescent="0.2">
      <c r="G111" s="54"/>
      <c r="H111" s="54"/>
    </row>
    <row r="112" spans="7:8" s="50" customFormat="1" x14ac:dyDescent="0.2">
      <c r="G112" s="54"/>
      <c r="H112" s="54"/>
    </row>
    <row r="113" spans="7:8" s="50" customFormat="1" x14ac:dyDescent="0.2">
      <c r="G113" s="54"/>
      <c r="H113" s="54"/>
    </row>
    <row r="114" spans="7:8" s="50" customFormat="1" x14ac:dyDescent="0.2">
      <c r="G114" s="54"/>
      <c r="H114" s="54"/>
    </row>
    <row r="115" spans="7:8" s="50" customFormat="1" x14ac:dyDescent="0.2">
      <c r="G115" s="54"/>
      <c r="H115" s="54"/>
    </row>
    <row r="116" spans="7:8" s="50" customFormat="1" x14ac:dyDescent="0.2">
      <c r="G116" s="54"/>
      <c r="H116" s="54"/>
    </row>
    <row r="117" spans="7:8" s="50" customFormat="1" x14ac:dyDescent="0.2">
      <c r="G117" s="54"/>
      <c r="H117" s="54"/>
    </row>
    <row r="118" spans="7:8" s="50" customFormat="1" x14ac:dyDescent="0.2">
      <c r="G118" s="54"/>
      <c r="H118" s="54"/>
    </row>
    <row r="119" spans="7:8" s="50" customFormat="1" x14ac:dyDescent="0.2">
      <c r="G119" s="54"/>
      <c r="H119" s="54"/>
    </row>
    <row r="120" spans="7:8" s="50" customFormat="1" x14ac:dyDescent="0.2">
      <c r="G120" s="54"/>
      <c r="H120" s="54"/>
    </row>
    <row r="121" spans="7:8" s="50" customFormat="1" x14ac:dyDescent="0.2">
      <c r="G121" s="54"/>
      <c r="H121" s="54"/>
    </row>
    <row r="122" spans="7:8" s="50" customFormat="1" x14ac:dyDescent="0.2">
      <c r="G122" s="54"/>
      <c r="H122" s="54"/>
    </row>
    <row r="123" spans="7:8" s="50" customFormat="1" x14ac:dyDescent="0.2">
      <c r="G123" s="54"/>
      <c r="H123" s="54"/>
    </row>
    <row r="124" spans="7:8" s="50" customFormat="1" x14ac:dyDescent="0.2">
      <c r="G124" s="54"/>
      <c r="H124" s="54"/>
    </row>
    <row r="125" spans="7:8" s="50" customFormat="1" x14ac:dyDescent="0.2">
      <c r="G125" s="54"/>
      <c r="H125" s="54"/>
    </row>
    <row r="126" spans="7:8" s="50" customFormat="1" x14ac:dyDescent="0.2">
      <c r="G126" s="54"/>
      <c r="H126" s="54"/>
    </row>
    <row r="127" spans="7:8" s="50" customFormat="1" x14ac:dyDescent="0.2">
      <c r="G127" s="54"/>
      <c r="H127" s="54"/>
    </row>
    <row r="128" spans="7:8" s="50" customFormat="1" x14ac:dyDescent="0.2">
      <c r="G128" s="54"/>
      <c r="H128" s="54"/>
    </row>
    <row r="129" spans="7:8" s="50" customFormat="1" x14ac:dyDescent="0.2">
      <c r="G129" s="54"/>
      <c r="H129" s="54"/>
    </row>
    <row r="130" spans="7:8" s="50" customFormat="1" x14ac:dyDescent="0.2">
      <c r="G130" s="54"/>
      <c r="H130" s="54"/>
    </row>
    <row r="131" spans="7:8" s="50" customFormat="1" x14ac:dyDescent="0.2">
      <c r="G131" s="54"/>
      <c r="H131" s="54"/>
    </row>
    <row r="132" spans="7:8" s="50" customFormat="1" x14ac:dyDescent="0.2">
      <c r="G132" s="54"/>
      <c r="H132" s="54"/>
    </row>
    <row r="133" spans="7:8" s="50" customFormat="1" x14ac:dyDescent="0.2">
      <c r="G133" s="54"/>
      <c r="H133" s="54"/>
    </row>
    <row r="134" spans="7:8" s="50" customFormat="1" x14ac:dyDescent="0.2">
      <c r="G134" s="54"/>
      <c r="H134" s="54"/>
    </row>
    <row r="135" spans="7:8" s="50" customFormat="1" x14ac:dyDescent="0.2">
      <c r="G135" s="54"/>
      <c r="H135" s="54"/>
    </row>
    <row r="136" spans="7:8" s="50" customFormat="1" x14ac:dyDescent="0.2">
      <c r="G136" s="54"/>
      <c r="H136" s="54"/>
    </row>
    <row r="137" spans="7:8" s="50" customFormat="1" x14ac:dyDescent="0.2">
      <c r="G137" s="54"/>
      <c r="H137" s="54"/>
    </row>
    <row r="138" spans="7:8" s="50" customFormat="1" x14ac:dyDescent="0.2">
      <c r="G138" s="54"/>
      <c r="H138" s="54"/>
    </row>
    <row r="139" spans="7:8" s="50" customFormat="1" x14ac:dyDescent="0.2">
      <c r="G139" s="54"/>
      <c r="H139" s="54"/>
    </row>
    <row r="140" spans="7:8" s="50" customFormat="1" x14ac:dyDescent="0.2">
      <c r="G140" s="54"/>
      <c r="H140" s="54"/>
    </row>
    <row r="141" spans="7:8" s="50" customFormat="1" x14ac:dyDescent="0.2">
      <c r="G141" s="54"/>
      <c r="H141" s="54"/>
    </row>
    <row r="142" spans="7:8" s="50" customFormat="1" x14ac:dyDescent="0.2">
      <c r="G142" s="54"/>
      <c r="H142" s="54"/>
    </row>
    <row r="143" spans="7:8" s="50" customFormat="1" x14ac:dyDescent="0.2">
      <c r="G143" s="54"/>
      <c r="H143" s="54"/>
    </row>
    <row r="144" spans="7:8" s="50" customFormat="1" x14ac:dyDescent="0.2">
      <c r="G144" s="54"/>
      <c r="H144" s="54"/>
    </row>
    <row r="145" spans="7:8" s="50" customFormat="1" x14ac:dyDescent="0.2">
      <c r="G145" s="54"/>
      <c r="H145" s="54"/>
    </row>
    <row r="146" spans="7:8" s="50" customFormat="1" x14ac:dyDescent="0.2">
      <c r="G146" s="54"/>
      <c r="H146" s="54"/>
    </row>
    <row r="147" spans="7:8" s="50" customFormat="1" x14ac:dyDescent="0.2">
      <c r="G147" s="54"/>
      <c r="H147" s="54"/>
    </row>
    <row r="148" spans="7:8" s="50" customFormat="1" x14ac:dyDescent="0.2">
      <c r="G148" s="54"/>
      <c r="H148" s="54"/>
    </row>
    <row r="149" spans="7:8" s="50" customFormat="1" x14ac:dyDescent="0.2">
      <c r="G149" s="54"/>
      <c r="H149" s="54"/>
    </row>
    <row r="150" spans="7:8" s="50" customFormat="1" x14ac:dyDescent="0.2">
      <c r="G150" s="54"/>
      <c r="H150" s="54"/>
    </row>
    <row r="151" spans="7:8" s="50" customFormat="1" x14ac:dyDescent="0.2">
      <c r="G151" s="54"/>
      <c r="H151" s="54"/>
    </row>
    <row r="152" spans="7:8" s="50" customFormat="1" x14ac:dyDescent="0.2">
      <c r="G152" s="54"/>
      <c r="H152" s="54"/>
    </row>
    <row r="153" spans="7:8" s="50" customFormat="1" x14ac:dyDescent="0.2">
      <c r="G153" s="54"/>
      <c r="H153" s="54"/>
    </row>
    <row r="154" spans="7:8" s="50" customFormat="1" x14ac:dyDescent="0.2">
      <c r="G154" s="54"/>
      <c r="H154" s="54"/>
    </row>
    <row r="155" spans="7:8" s="50" customFormat="1" x14ac:dyDescent="0.2">
      <c r="G155" s="54"/>
      <c r="H155" s="54"/>
    </row>
    <row r="156" spans="7:8" s="50" customFormat="1" x14ac:dyDescent="0.2">
      <c r="G156" s="54"/>
      <c r="H156" s="54"/>
    </row>
    <row r="157" spans="7:8" s="50" customFormat="1" x14ac:dyDescent="0.2">
      <c r="G157" s="54"/>
      <c r="H157" s="54"/>
    </row>
    <row r="158" spans="7:8" s="50" customFormat="1" x14ac:dyDescent="0.2">
      <c r="G158" s="54"/>
      <c r="H158" s="54"/>
    </row>
    <row r="159" spans="7:8" s="50" customFormat="1" x14ac:dyDescent="0.2">
      <c r="G159" s="54"/>
      <c r="H159" s="54"/>
    </row>
    <row r="160" spans="7:8" s="50" customFormat="1" x14ac:dyDescent="0.2">
      <c r="G160" s="54"/>
      <c r="H160" s="54"/>
    </row>
    <row r="161" spans="7:8" s="50" customFormat="1" x14ac:dyDescent="0.2">
      <c r="G161" s="54"/>
      <c r="H161" s="54"/>
    </row>
    <row r="162" spans="7:8" s="50" customFormat="1" x14ac:dyDescent="0.2">
      <c r="G162" s="54"/>
      <c r="H162" s="54"/>
    </row>
    <row r="163" spans="7:8" s="50" customFormat="1" x14ac:dyDescent="0.2">
      <c r="G163" s="54"/>
      <c r="H163" s="54"/>
    </row>
    <row r="164" spans="7:8" s="50" customFormat="1" x14ac:dyDescent="0.2">
      <c r="G164" s="54"/>
      <c r="H164" s="54"/>
    </row>
    <row r="165" spans="7:8" s="50" customFormat="1" x14ac:dyDescent="0.2">
      <c r="G165" s="54"/>
      <c r="H165" s="54"/>
    </row>
    <row r="166" spans="7:8" s="50" customFormat="1" x14ac:dyDescent="0.2">
      <c r="G166" s="54"/>
      <c r="H166" s="54"/>
    </row>
    <row r="167" spans="7:8" s="50" customFormat="1" x14ac:dyDescent="0.2">
      <c r="G167" s="54"/>
      <c r="H167" s="54"/>
    </row>
    <row r="168" spans="7:8" s="50" customFormat="1" x14ac:dyDescent="0.2">
      <c r="G168" s="54"/>
      <c r="H168" s="54"/>
    </row>
    <row r="169" spans="7:8" s="50" customFormat="1" x14ac:dyDescent="0.2">
      <c r="G169" s="54"/>
      <c r="H169" s="54"/>
    </row>
    <row r="170" spans="7:8" s="50" customFormat="1" x14ac:dyDescent="0.2">
      <c r="G170" s="54"/>
      <c r="H170" s="54"/>
    </row>
    <row r="171" spans="7:8" s="50" customFormat="1" x14ac:dyDescent="0.2">
      <c r="G171" s="54"/>
      <c r="H171" s="54"/>
    </row>
    <row r="172" spans="7:8" s="50" customFormat="1" x14ac:dyDescent="0.2">
      <c r="G172" s="54"/>
      <c r="H172" s="54"/>
    </row>
    <row r="173" spans="7:8" s="50" customFormat="1" x14ac:dyDescent="0.2">
      <c r="G173" s="54"/>
      <c r="H173" s="54"/>
    </row>
    <row r="174" spans="7:8" s="50" customFormat="1" x14ac:dyDescent="0.2">
      <c r="G174" s="54"/>
      <c r="H174" s="54"/>
    </row>
    <row r="175" spans="7:8" s="50" customFormat="1" x14ac:dyDescent="0.2">
      <c r="G175" s="54"/>
      <c r="H175" s="54"/>
    </row>
    <row r="176" spans="7:8" s="50" customFormat="1" x14ac:dyDescent="0.2">
      <c r="G176" s="54"/>
      <c r="H176" s="54"/>
    </row>
    <row r="177" spans="7:8" s="50" customFormat="1" x14ac:dyDescent="0.2">
      <c r="G177" s="54"/>
      <c r="H177" s="54"/>
    </row>
    <row r="178" spans="7:8" s="50" customFormat="1" x14ac:dyDescent="0.2">
      <c r="G178" s="54"/>
      <c r="H178" s="54"/>
    </row>
    <row r="179" spans="7:8" s="50" customFormat="1" x14ac:dyDescent="0.2">
      <c r="G179" s="54"/>
      <c r="H179" s="54"/>
    </row>
    <row r="180" spans="7:8" s="50" customFormat="1" x14ac:dyDescent="0.2">
      <c r="G180" s="54"/>
      <c r="H180" s="54"/>
    </row>
    <row r="181" spans="7:8" s="50" customFormat="1" x14ac:dyDescent="0.2">
      <c r="G181" s="54"/>
      <c r="H181" s="54"/>
    </row>
    <row r="182" spans="7:8" s="50" customFormat="1" x14ac:dyDescent="0.2">
      <c r="G182" s="54"/>
      <c r="H182" s="54"/>
    </row>
    <row r="183" spans="7:8" s="50" customFormat="1" x14ac:dyDescent="0.2">
      <c r="G183" s="54"/>
      <c r="H183" s="54"/>
    </row>
    <row r="184" spans="7:8" s="50" customFormat="1" x14ac:dyDescent="0.2">
      <c r="G184" s="54"/>
      <c r="H184" s="54"/>
    </row>
    <row r="185" spans="7:8" s="50" customFormat="1" x14ac:dyDescent="0.2">
      <c r="G185" s="54"/>
      <c r="H185" s="54"/>
    </row>
    <row r="186" spans="7:8" s="50" customFormat="1" x14ac:dyDescent="0.2">
      <c r="G186" s="54"/>
      <c r="H186" s="54"/>
    </row>
    <row r="187" spans="7:8" s="50" customFormat="1" x14ac:dyDescent="0.2">
      <c r="G187" s="54"/>
      <c r="H187" s="54"/>
    </row>
    <row r="188" spans="7:8" s="50" customFormat="1" x14ac:dyDescent="0.2">
      <c r="G188" s="54"/>
      <c r="H188" s="54"/>
    </row>
    <row r="189" spans="7:8" s="50" customFormat="1" x14ac:dyDescent="0.2">
      <c r="G189" s="54"/>
      <c r="H189" s="54"/>
    </row>
    <row r="190" spans="7:8" s="50" customFormat="1" x14ac:dyDescent="0.2">
      <c r="G190" s="54"/>
      <c r="H190" s="54"/>
    </row>
    <row r="191" spans="7:8" s="50" customFormat="1" x14ac:dyDescent="0.2">
      <c r="G191" s="54"/>
      <c r="H191" s="54"/>
    </row>
    <row r="192" spans="7:8" s="50" customFormat="1" x14ac:dyDescent="0.2">
      <c r="G192" s="54"/>
      <c r="H192" s="54"/>
    </row>
    <row r="193" spans="7:8" s="50" customFormat="1" x14ac:dyDescent="0.2">
      <c r="G193" s="54"/>
      <c r="H193" s="54"/>
    </row>
    <row r="194" spans="7:8" s="50" customFormat="1" x14ac:dyDescent="0.2">
      <c r="G194" s="54"/>
      <c r="H194" s="54"/>
    </row>
    <row r="195" spans="7:8" s="50" customFormat="1" x14ac:dyDescent="0.2">
      <c r="G195" s="54"/>
      <c r="H195" s="54"/>
    </row>
    <row r="196" spans="7:8" s="50" customFormat="1" x14ac:dyDescent="0.2">
      <c r="G196" s="54"/>
      <c r="H196" s="54"/>
    </row>
    <row r="197" spans="7:8" s="50" customFormat="1" x14ac:dyDescent="0.2">
      <c r="G197" s="54"/>
      <c r="H197" s="54"/>
    </row>
    <row r="198" spans="7:8" s="50" customFormat="1" x14ac:dyDescent="0.2">
      <c r="G198" s="54"/>
      <c r="H198" s="54"/>
    </row>
    <row r="199" spans="7:8" s="50" customFormat="1" x14ac:dyDescent="0.2">
      <c r="G199" s="54"/>
      <c r="H199" s="54"/>
    </row>
    <row r="200" spans="7:8" s="50" customFormat="1" x14ac:dyDescent="0.2">
      <c r="G200" s="54"/>
      <c r="H200" s="54"/>
    </row>
    <row r="201" spans="7:8" s="50" customFormat="1" x14ac:dyDescent="0.2">
      <c r="G201" s="54"/>
      <c r="H201" s="54"/>
    </row>
    <row r="202" spans="7:8" s="50" customFormat="1" x14ac:dyDescent="0.2">
      <c r="G202" s="54"/>
      <c r="H202" s="54"/>
    </row>
    <row r="203" spans="7:8" s="50" customFormat="1" x14ac:dyDescent="0.2">
      <c r="G203" s="54"/>
      <c r="H203" s="54"/>
    </row>
    <row r="204" spans="7:8" s="50" customFormat="1" x14ac:dyDescent="0.2">
      <c r="G204" s="54"/>
      <c r="H204" s="54"/>
    </row>
    <row r="205" spans="7:8" s="50" customFormat="1" x14ac:dyDescent="0.2">
      <c r="G205" s="54"/>
      <c r="H205" s="54"/>
    </row>
    <row r="206" spans="7:8" s="50" customFormat="1" x14ac:dyDescent="0.2">
      <c r="G206" s="54"/>
      <c r="H206" s="54"/>
    </row>
    <row r="207" spans="7:8" s="50" customFormat="1" x14ac:dyDescent="0.2">
      <c r="G207" s="54"/>
      <c r="H207" s="54"/>
    </row>
    <row r="208" spans="7:8" s="50" customFormat="1" x14ac:dyDescent="0.2">
      <c r="G208" s="54"/>
      <c r="H208" s="54"/>
    </row>
    <row r="209" spans="7:8" s="50" customFormat="1" x14ac:dyDescent="0.2">
      <c r="G209" s="54"/>
      <c r="H209" s="54"/>
    </row>
    <row r="210" spans="7:8" s="50" customFormat="1" x14ac:dyDescent="0.2">
      <c r="G210" s="54"/>
      <c r="H210" s="54"/>
    </row>
    <row r="211" spans="7:8" s="50" customFormat="1" x14ac:dyDescent="0.2">
      <c r="G211" s="54"/>
      <c r="H211" s="54"/>
    </row>
    <row r="212" spans="7:8" s="50" customFormat="1" x14ac:dyDescent="0.2">
      <c r="G212" s="54"/>
      <c r="H212" s="54"/>
    </row>
    <row r="213" spans="7:8" s="50" customFormat="1" x14ac:dyDescent="0.2">
      <c r="G213" s="54"/>
      <c r="H213" s="54"/>
    </row>
    <row r="214" spans="7:8" s="50" customFormat="1" x14ac:dyDescent="0.2">
      <c r="G214" s="54"/>
      <c r="H214" s="54"/>
    </row>
    <row r="215" spans="7:8" s="50" customFormat="1" x14ac:dyDescent="0.2">
      <c r="G215" s="54"/>
      <c r="H215" s="54"/>
    </row>
    <row r="216" spans="7:8" s="50" customFormat="1" x14ac:dyDescent="0.2">
      <c r="G216" s="54"/>
      <c r="H216" s="54"/>
    </row>
    <row r="217" spans="7:8" s="50" customFormat="1" x14ac:dyDescent="0.2">
      <c r="G217" s="54"/>
      <c r="H217" s="54"/>
    </row>
    <row r="218" spans="7:8" s="50" customFormat="1" x14ac:dyDescent="0.2">
      <c r="G218" s="54"/>
      <c r="H218" s="54"/>
    </row>
    <row r="219" spans="7:8" s="50" customFormat="1" x14ac:dyDescent="0.2">
      <c r="G219" s="54"/>
      <c r="H219" s="54"/>
    </row>
    <row r="220" spans="7:8" s="50" customFormat="1" x14ac:dyDescent="0.2">
      <c r="G220" s="54"/>
      <c r="H220" s="54"/>
    </row>
    <row r="221" spans="7:8" s="50" customFormat="1" x14ac:dyDescent="0.2">
      <c r="G221" s="54"/>
      <c r="H221" s="54"/>
    </row>
    <row r="222" spans="7:8" s="50" customFormat="1" x14ac:dyDescent="0.2">
      <c r="G222" s="54"/>
      <c r="H222" s="54"/>
    </row>
    <row r="223" spans="7:8" s="50" customFormat="1" x14ac:dyDescent="0.2">
      <c r="G223" s="54"/>
      <c r="H223" s="54"/>
    </row>
    <row r="224" spans="7:8" s="50" customFormat="1" x14ac:dyDescent="0.2">
      <c r="G224" s="54"/>
      <c r="H224" s="54"/>
    </row>
    <row r="225" spans="7:8" s="50" customFormat="1" x14ac:dyDescent="0.2">
      <c r="G225" s="54"/>
      <c r="H225" s="54"/>
    </row>
    <row r="226" spans="7:8" s="50" customFormat="1" x14ac:dyDescent="0.2">
      <c r="G226" s="54"/>
      <c r="H226" s="54"/>
    </row>
    <row r="227" spans="7:8" s="50" customFormat="1" x14ac:dyDescent="0.2">
      <c r="G227" s="54"/>
      <c r="H227" s="54"/>
    </row>
    <row r="228" spans="7:8" s="50" customFormat="1" x14ac:dyDescent="0.2">
      <c r="G228" s="54"/>
      <c r="H228" s="54"/>
    </row>
    <row r="229" spans="7:8" s="50" customFormat="1" x14ac:dyDescent="0.2">
      <c r="G229" s="54"/>
      <c r="H229" s="54"/>
    </row>
    <row r="230" spans="7:8" s="50" customFormat="1" x14ac:dyDescent="0.2">
      <c r="G230" s="54"/>
      <c r="H230" s="54"/>
    </row>
    <row r="231" spans="7:8" s="50" customFormat="1" x14ac:dyDescent="0.2">
      <c r="G231" s="54"/>
      <c r="H231" s="54"/>
    </row>
    <row r="232" spans="7:8" s="50" customFormat="1" x14ac:dyDescent="0.2">
      <c r="G232" s="54"/>
      <c r="H232" s="54"/>
    </row>
    <row r="233" spans="7:8" s="50" customFormat="1" x14ac:dyDescent="0.2">
      <c r="G233" s="54"/>
      <c r="H233" s="54"/>
    </row>
    <row r="234" spans="7:8" s="50" customFormat="1" x14ac:dyDescent="0.2">
      <c r="G234" s="54"/>
      <c r="H234" s="54"/>
    </row>
    <row r="235" spans="7:8" s="50" customFormat="1" x14ac:dyDescent="0.2">
      <c r="G235" s="54"/>
      <c r="H235" s="54"/>
    </row>
    <row r="236" spans="7:8" s="50" customFormat="1" x14ac:dyDescent="0.2">
      <c r="G236" s="54"/>
      <c r="H236" s="54"/>
    </row>
    <row r="237" spans="7:8" s="50" customFormat="1" x14ac:dyDescent="0.2">
      <c r="G237" s="54"/>
      <c r="H237" s="54"/>
    </row>
    <row r="238" spans="7:8" s="50" customFormat="1" x14ac:dyDescent="0.2">
      <c r="G238" s="54"/>
      <c r="H238" s="54"/>
    </row>
    <row r="239" spans="7:8" s="50" customFormat="1" x14ac:dyDescent="0.2">
      <c r="G239" s="54"/>
      <c r="H239" s="54"/>
    </row>
    <row r="240" spans="7:8" s="50" customFormat="1" x14ac:dyDescent="0.2">
      <c r="G240" s="54"/>
      <c r="H240" s="54"/>
    </row>
    <row r="241" spans="7:8" s="50" customFormat="1" x14ac:dyDescent="0.2">
      <c r="G241" s="54"/>
      <c r="H241" s="54"/>
    </row>
    <row r="242" spans="7:8" s="50" customFormat="1" x14ac:dyDescent="0.2">
      <c r="G242" s="54"/>
      <c r="H242" s="54"/>
    </row>
    <row r="243" spans="7:8" s="50" customFormat="1" x14ac:dyDescent="0.2">
      <c r="G243" s="54"/>
      <c r="H243" s="54"/>
    </row>
    <row r="244" spans="7:8" s="50" customFormat="1" x14ac:dyDescent="0.2">
      <c r="G244" s="54"/>
      <c r="H244" s="54"/>
    </row>
    <row r="245" spans="7:8" s="50" customFormat="1" x14ac:dyDescent="0.2">
      <c r="G245" s="54"/>
      <c r="H245" s="54"/>
    </row>
    <row r="246" spans="7:8" s="50" customFormat="1" x14ac:dyDescent="0.2">
      <c r="G246" s="54"/>
      <c r="H246" s="54"/>
    </row>
    <row r="247" spans="7:8" s="50" customFormat="1" x14ac:dyDescent="0.2">
      <c r="G247" s="54"/>
      <c r="H247" s="54"/>
    </row>
    <row r="248" spans="7:8" s="50" customFormat="1" x14ac:dyDescent="0.2">
      <c r="G248" s="54"/>
      <c r="H248" s="54"/>
    </row>
    <row r="249" spans="7:8" s="50" customFormat="1" x14ac:dyDescent="0.2">
      <c r="G249" s="54"/>
      <c r="H249" s="54"/>
    </row>
    <row r="250" spans="7:8" s="50" customFormat="1" x14ac:dyDescent="0.2">
      <c r="G250" s="54"/>
      <c r="H250" s="54"/>
    </row>
    <row r="251" spans="7:8" s="50" customFormat="1" x14ac:dyDescent="0.2">
      <c r="G251" s="54"/>
      <c r="H251" s="54"/>
    </row>
    <row r="252" spans="7:8" s="50" customFormat="1" x14ac:dyDescent="0.2">
      <c r="G252" s="54"/>
      <c r="H252" s="54"/>
    </row>
    <row r="253" spans="7:8" s="50" customFormat="1" x14ac:dyDescent="0.2">
      <c r="G253" s="54"/>
      <c r="H253" s="54"/>
    </row>
    <row r="254" spans="7:8" s="50" customFormat="1" x14ac:dyDescent="0.2">
      <c r="G254" s="54"/>
      <c r="H254" s="54"/>
    </row>
    <row r="255" spans="7:8" s="50" customFormat="1" x14ac:dyDescent="0.2">
      <c r="G255" s="54"/>
      <c r="H255" s="54"/>
    </row>
    <row r="256" spans="7:8" s="50" customFormat="1" x14ac:dyDescent="0.2">
      <c r="G256" s="54"/>
      <c r="H256" s="54"/>
    </row>
    <row r="257" spans="7:8" s="50" customFormat="1" x14ac:dyDescent="0.2">
      <c r="G257" s="54"/>
      <c r="H257" s="54"/>
    </row>
    <row r="258" spans="7:8" s="50" customFormat="1" x14ac:dyDescent="0.2">
      <c r="G258" s="54"/>
      <c r="H258" s="54"/>
    </row>
    <row r="259" spans="7:8" s="50" customFormat="1" x14ac:dyDescent="0.2">
      <c r="G259" s="54"/>
      <c r="H259" s="54"/>
    </row>
    <row r="260" spans="7:8" s="50" customFormat="1" x14ac:dyDescent="0.2">
      <c r="G260" s="54"/>
      <c r="H260" s="54"/>
    </row>
    <row r="261" spans="7:8" s="50" customFormat="1" x14ac:dyDescent="0.2">
      <c r="G261" s="54"/>
      <c r="H261" s="54"/>
    </row>
    <row r="262" spans="7:8" s="50" customFormat="1" x14ac:dyDescent="0.2">
      <c r="G262" s="54"/>
      <c r="H262" s="54"/>
    </row>
    <row r="263" spans="7:8" s="50" customFormat="1" x14ac:dyDescent="0.2">
      <c r="G263" s="54"/>
      <c r="H263" s="54"/>
    </row>
    <row r="264" spans="7:8" s="50" customFormat="1" x14ac:dyDescent="0.2">
      <c r="G264" s="54"/>
      <c r="H264" s="54"/>
    </row>
    <row r="265" spans="7:8" s="50" customFormat="1" x14ac:dyDescent="0.2">
      <c r="G265" s="54"/>
      <c r="H265" s="54"/>
    </row>
    <row r="266" spans="7:8" s="50" customFormat="1" x14ac:dyDescent="0.2">
      <c r="G266" s="54"/>
      <c r="H266" s="54"/>
    </row>
    <row r="267" spans="7:8" s="50" customFormat="1" x14ac:dyDescent="0.2">
      <c r="G267" s="54"/>
      <c r="H267" s="54"/>
    </row>
    <row r="268" spans="7:8" s="50" customFormat="1" x14ac:dyDescent="0.2">
      <c r="G268" s="54"/>
      <c r="H268" s="54"/>
    </row>
    <row r="269" spans="7:8" s="50" customFormat="1" x14ac:dyDescent="0.2">
      <c r="G269" s="54"/>
      <c r="H269" s="54"/>
    </row>
    <row r="270" spans="7:8" s="50" customFormat="1" x14ac:dyDescent="0.2">
      <c r="G270" s="54"/>
      <c r="H270" s="54"/>
    </row>
    <row r="271" spans="7:8" s="50" customFormat="1" x14ac:dyDescent="0.2">
      <c r="G271" s="54"/>
      <c r="H271" s="54"/>
    </row>
    <row r="272" spans="7:8" s="50" customFormat="1" x14ac:dyDescent="0.2">
      <c r="G272" s="54"/>
      <c r="H272" s="54"/>
    </row>
    <row r="273" spans="7:8" s="50" customFormat="1" x14ac:dyDescent="0.2">
      <c r="G273" s="54"/>
      <c r="H273" s="54"/>
    </row>
    <row r="274" spans="7:8" s="50" customFormat="1" x14ac:dyDescent="0.2">
      <c r="G274" s="54"/>
      <c r="H274" s="54"/>
    </row>
    <row r="275" spans="7:8" s="50" customFormat="1" x14ac:dyDescent="0.2">
      <c r="G275" s="54"/>
      <c r="H275" s="54"/>
    </row>
    <row r="276" spans="7:8" s="50" customFormat="1" x14ac:dyDescent="0.2">
      <c r="G276" s="54"/>
      <c r="H276" s="54"/>
    </row>
    <row r="277" spans="7:8" s="50" customFormat="1" x14ac:dyDescent="0.2">
      <c r="G277" s="54"/>
      <c r="H277" s="54"/>
    </row>
    <row r="278" spans="7:8" s="50" customFormat="1" x14ac:dyDescent="0.2">
      <c r="G278" s="54"/>
      <c r="H278" s="54"/>
    </row>
    <row r="279" spans="7:8" s="50" customFormat="1" x14ac:dyDescent="0.2">
      <c r="G279" s="54"/>
      <c r="H279" s="54"/>
    </row>
    <row r="280" spans="7:8" s="50" customFormat="1" x14ac:dyDescent="0.2">
      <c r="G280" s="54"/>
      <c r="H280" s="54"/>
    </row>
    <row r="281" spans="7:8" s="50" customFormat="1" x14ac:dyDescent="0.2">
      <c r="G281" s="54"/>
      <c r="H281" s="54"/>
    </row>
    <row r="282" spans="7:8" s="50" customFormat="1" x14ac:dyDescent="0.2">
      <c r="G282" s="54"/>
      <c r="H282" s="54"/>
    </row>
    <row r="283" spans="7:8" s="50" customFormat="1" x14ac:dyDescent="0.2">
      <c r="G283" s="54"/>
      <c r="H283" s="54"/>
    </row>
    <row r="284" spans="7:8" s="50" customFormat="1" x14ac:dyDescent="0.2">
      <c r="G284" s="54"/>
      <c r="H284" s="54"/>
    </row>
    <row r="285" spans="7:8" s="50" customFormat="1" x14ac:dyDescent="0.2">
      <c r="G285" s="54"/>
      <c r="H285" s="54"/>
    </row>
    <row r="286" spans="7:8" s="50" customFormat="1" x14ac:dyDescent="0.2">
      <c r="G286" s="54"/>
      <c r="H286" s="54"/>
    </row>
    <row r="287" spans="7:8" s="50" customFormat="1" x14ac:dyDescent="0.2">
      <c r="G287" s="54"/>
      <c r="H287" s="54"/>
    </row>
    <row r="288" spans="7:8" s="50" customFormat="1" x14ac:dyDescent="0.2">
      <c r="G288" s="54"/>
      <c r="H288" s="54"/>
    </row>
    <row r="289" spans="7:8" s="50" customFormat="1" x14ac:dyDescent="0.2">
      <c r="G289" s="54"/>
      <c r="H289" s="54"/>
    </row>
    <row r="290" spans="7:8" s="50" customFormat="1" x14ac:dyDescent="0.2">
      <c r="G290" s="54"/>
      <c r="H290" s="54"/>
    </row>
    <row r="291" spans="7:8" s="50" customFormat="1" x14ac:dyDescent="0.2">
      <c r="G291" s="54"/>
      <c r="H291" s="54"/>
    </row>
    <row r="292" spans="7:8" s="50" customFormat="1" x14ac:dyDescent="0.2">
      <c r="G292" s="54"/>
      <c r="H292" s="54"/>
    </row>
    <row r="293" spans="7:8" s="50" customFormat="1" x14ac:dyDescent="0.2">
      <c r="G293" s="54"/>
      <c r="H293" s="54"/>
    </row>
    <row r="294" spans="7:8" s="50" customFormat="1" x14ac:dyDescent="0.2">
      <c r="G294" s="54"/>
      <c r="H294" s="54"/>
    </row>
    <row r="295" spans="7:8" s="50" customFormat="1" x14ac:dyDescent="0.2">
      <c r="G295" s="54"/>
      <c r="H295" s="54"/>
    </row>
    <row r="296" spans="7:8" s="50" customFormat="1" x14ac:dyDescent="0.2">
      <c r="G296" s="54"/>
      <c r="H296" s="54"/>
    </row>
    <row r="297" spans="7:8" s="50" customFormat="1" x14ac:dyDescent="0.2">
      <c r="G297" s="54"/>
      <c r="H297" s="54"/>
    </row>
    <row r="298" spans="7:8" s="50" customFormat="1" x14ac:dyDescent="0.2">
      <c r="G298" s="54"/>
      <c r="H298" s="54"/>
    </row>
    <row r="299" spans="7:8" s="50" customFormat="1" x14ac:dyDescent="0.2">
      <c r="G299" s="54"/>
      <c r="H299" s="54"/>
    </row>
    <row r="300" spans="7:8" s="50" customFormat="1" x14ac:dyDescent="0.2">
      <c r="G300" s="54"/>
      <c r="H300" s="54"/>
    </row>
    <row r="301" spans="7:8" s="50" customFormat="1" x14ac:dyDescent="0.2">
      <c r="G301" s="54"/>
      <c r="H301" s="54"/>
    </row>
    <row r="302" spans="7:8" s="50" customFormat="1" x14ac:dyDescent="0.2">
      <c r="G302" s="54"/>
      <c r="H302" s="54"/>
    </row>
    <row r="303" spans="7:8" s="50" customFormat="1" x14ac:dyDescent="0.2">
      <c r="G303" s="54"/>
      <c r="H303" s="54"/>
    </row>
    <row r="304" spans="7:8" s="50" customFormat="1" x14ac:dyDescent="0.2">
      <c r="G304" s="54"/>
      <c r="H304" s="54"/>
    </row>
    <row r="305" spans="7:8" s="50" customFormat="1" x14ac:dyDescent="0.2">
      <c r="G305" s="54"/>
      <c r="H305" s="54"/>
    </row>
    <row r="306" spans="7:8" s="50" customFormat="1" x14ac:dyDescent="0.2">
      <c r="G306" s="54"/>
      <c r="H306" s="54"/>
    </row>
    <row r="307" spans="7:8" s="50" customFormat="1" x14ac:dyDescent="0.2">
      <c r="G307" s="54"/>
      <c r="H307" s="54"/>
    </row>
    <row r="308" spans="7:8" s="50" customFormat="1" x14ac:dyDescent="0.2">
      <c r="G308" s="54"/>
      <c r="H308" s="54"/>
    </row>
    <row r="309" spans="7:8" s="50" customFormat="1" x14ac:dyDescent="0.2">
      <c r="G309" s="54"/>
      <c r="H309" s="54"/>
    </row>
    <row r="310" spans="7:8" s="50" customFormat="1" x14ac:dyDescent="0.2">
      <c r="G310" s="54"/>
      <c r="H310" s="54"/>
    </row>
    <row r="311" spans="7:8" s="50" customFormat="1" x14ac:dyDescent="0.2">
      <c r="G311" s="54"/>
      <c r="H311" s="54"/>
    </row>
    <row r="312" spans="7:8" s="50" customFormat="1" x14ac:dyDescent="0.2">
      <c r="G312" s="54"/>
      <c r="H312" s="54"/>
    </row>
    <row r="313" spans="7:8" s="50" customFormat="1" x14ac:dyDescent="0.2">
      <c r="G313" s="54"/>
      <c r="H313" s="54"/>
    </row>
    <row r="314" spans="7:8" s="50" customFormat="1" x14ac:dyDescent="0.2">
      <c r="G314" s="54"/>
      <c r="H314" s="54"/>
    </row>
    <row r="315" spans="7:8" s="50" customFormat="1" x14ac:dyDescent="0.2">
      <c r="G315" s="54"/>
      <c r="H315" s="54"/>
    </row>
    <row r="316" spans="7:8" s="50" customFormat="1" x14ac:dyDescent="0.2">
      <c r="G316" s="54"/>
      <c r="H316" s="54"/>
    </row>
    <row r="317" spans="7:8" s="50" customFormat="1" x14ac:dyDescent="0.2">
      <c r="G317" s="54"/>
      <c r="H317" s="54"/>
    </row>
    <row r="318" spans="7:8" s="50" customFormat="1" x14ac:dyDescent="0.2">
      <c r="G318" s="54"/>
      <c r="H318" s="54"/>
    </row>
    <row r="319" spans="7:8" s="50" customFormat="1" x14ac:dyDescent="0.2">
      <c r="G319" s="54"/>
      <c r="H319" s="54"/>
    </row>
    <row r="320" spans="7:8" s="50" customFormat="1" x14ac:dyDescent="0.2">
      <c r="G320" s="54"/>
      <c r="H320" s="54"/>
    </row>
    <row r="321" spans="7:8" s="50" customFormat="1" x14ac:dyDescent="0.2">
      <c r="G321" s="54"/>
      <c r="H321" s="54"/>
    </row>
    <row r="322" spans="7:8" s="50" customFormat="1" x14ac:dyDescent="0.2">
      <c r="G322" s="54"/>
      <c r="H322" s="54"/>
    </row>
    <row r="323" spans="7:8" s="50" customFormat="1" x14ac:dyDescent="0.2">
      <c r="G323" s="54"/>
      <c r="H323" s="54"/>
    </row>
    <row r="324" spans="7:8" s="50" customFormat="1" x14ac:dyDescent="0.2">
      <c r="G324" s="54"/>
      <c r="H324" s="54"/>
    </row>
    <row r="325" spans="7:8" s="50" customFormat="1" x14ac:dyDescent="0.2">
      <c r="G325" s="54"/>
      <c r="H325" s="54"/>
    </row>
    <row r="326" spans="7:8" s="50" customFormat="1" x14ac:dyDescent="0.2">
      <c r="G326" s="54"/>
      <c r="H326" s="54"/>
    </row>
    <row r="327" spans="7:8" s="50" customFormat="1" x14ac:dyDescent="0.2">
      <c r="G327" s="54"/>
      <c r="H327" s="54"/>
    </row>
    <row r="328" spans="7:8" s="50" customFormat="1" x14ac:dyDescent="0.2">
      <c r="G328" s="54"/>
      <c r="H328" s="54"/>
    </row>
    <row r="329" spans="7:8" s="50" customFormat="1" x14ac:dyDescent="0.2">
      <c r="G329" s="54"/>
      <c r="H329" s="54"/>
    </row>
    <row r="330" spans="7:8" s="50" customFormat="1" x14ac:dyDescent="0.2">
      <c r="G330" s="54"/>
      <c r="H330" s="54"/>
    </row>
    <row r="331" spans="7:8" s="50" customFormat="1" x14ac:dyDescent="0.2">
      <c r="G331" s="54"/>
      <c r="H331" s="54"/>
    </row>
    <row r="332" spans="7:8" s="50" customFormat="1" x14ac:dyDescent="0.2">
      <c r="G332" s="54"/>
      <c r="H332" s="54"/>
    </row>
    <row r="333" spans="7:8" s="50" customFormat="1" x14ac:dyDescent="0.2">
      <c r="G333" s="54"/>
      <c r="H333" s="54"/>
    </row>
    <row r="334" spans="7:8" s="50" customFormat="1" x14ac:dyDescent="0.2">
      <c r="G334" s="54"/>
      <c r="H334" s="54"/>
    </row>
    <row r="335" spans="7:8" s="50" customFormat="1" x14ac:dyDescent="0.2">
      <c r="G335" s="54"/>
      <c r="H335" s="54"/>
    </row>
    <row r="336" spans="7:8" s="50" customFormat="1" x14ac:dyDescent="0.2">
      <c r="G336" s="54"/>
      <c r="H336" s="54"/>
    </row>
    <row r="337" spans="7:8" s="50" customFormat="1" x14ac:dyDescent="0.2">
      <c r="G337" s="54"/>
      <c r="H337" s="54"/>
    </row>
    <row r="338" spans="7:8" s="50" customFormat="1" x14ac:dyDescent="0.2">
      <c r="G338" s="54"/>
      <c r="H338" s="54"/>
    </row>
    <row r="339" spans="7:8" s="50" customFormat="1" x14ac:dyDescent="0.2">
      <c r="G339" s="54"/>
      <c r="H339" s="54"/>
    </row>
    <row r="340" spans="7:8" s="50" customFormat="1" x14ac:dyDescent="0.2">
      <c r="G340" s="54"/>
      <c r="H340" s="54"/>
    </row>
    <row r="341" spans="7:8" s="50" customFormat="1" x14ac:dyDescent="0.2">
      <c r="G341" s="54"/>
      <c r="H341" s="54"/>
    </row>
    <row r="342" spans="7:8" s="50" customFormat="1" x14ac:dyDescent="0.2">
      <c r="G342" s="54"/>
      <c r="H342" s="54"/>
    </row>
    <row r="343" spans="7:8" s="50" customFormat="1" x14ac:dyDescent="0.2">
      <c r="G343" s="54"/>
      <c r="H343" s="54"/>
    </row>
    <row r="344" spans="7:8" s="50" customFormat="1" x14ac:dyDescent="0.2">
      <c r="G344" s="54"/>
      <c r="H344" s="54"/>
    </row>
    <row r="345" spans="7:8" s="50" customFormat="1" x14ac:dyDescent="0.2">
      <c r="G345" s="54"/>
      <c r="H345" s="54"/>
    </row>
    <row r="346" spans="7:8" s="50" customFormat="1" x14ac:dyDescent="0.2">
      <c r="G346" s="54"/>
      <c r="H346" s="54"/>
    </row>
    <row r="347" spans="7:8" s="50" customFormat="1" x14ac:dyDescent="0.2">
      <c r="G347" s="54"/>
      <c r="H347" s="54"/>
    </row>
    <row r="348" spans="7:8" s="50" customFormat="1" x14ac:dyDescent="0.2">
      <c r="G348" s="54"/>
      <c r="H348" s="54"/>
    </row>
    <row r="349" spans="7:8" s="50" customFormat="1" x14ac:dyDescent="0.2">
      <c r="G349" s="54"/>
      <c r="H349" s="54"/>
    </row>
    <row r="350" spans="7:8" s="50" customFormat="1" x14ac:dyDescent="0.2">
      <c r="G350" s="54"/>
      <c r="H350" s="54"/>
    </row>
    <row r="351" spans="7:8" s="50" customFormat="1" x14ac:dyDescent="0.2">
      <c r="G351" s="54"/>
      <c r="H351" s="54"/>
    </row>
    <row r="352" spans="7:8" s="50" customFormat="1" x14ac:dyDescent="0.2">
      <c r="G352" s="54"/>
      <c r="H352" s="54"/>
    </row>
    <row r="353" spans="7:8" s="50" customFormat="1" x14ac:dyDescent="0.2">
      <c r="G353" s="54"/>
      <c r="H353" s="54"/>
    </row>
    <row r="354" spans="7:8" s="50" customFormat="1" x14ac:dyDescent="0.2">
      <c r="G354" s="54"/>
      <c r="H354" s="54"/>
    </row>
    <row r="355" spans="7:8" s="50" customFormat="1" x14ac:dyDescent="0.2">
      <c r="G355" s="54"/>
      <c r="H355" s="54"/>
    </row>
    <row r="356" spans="7:8" s="50" customFormat="1" x14ac:dyDescent="0.2">
      <c r="G356" s="54"/>
      <c r="H356" s="54"/>
    </row>
    <row r="357" spans="7:8" s="50" customFormat="1" x14ac:dyDescent="0.2">
      <c r="G357" s="54"/>
      <c r="H357" s="54"/>
    </row>
    <row r="358" spans="7:8" s="50" customFormat="1" x14ac:dyDescent="0.2">
      <c r="G358" s="54"/>
      <c r="H358" s="54"/>
    </row>
    <row r="359" spans="7:8" s="50" customFormat="1" x14ac:dyDescent="0.2">
      <c r="G359" s="54"/>
      <c r="H359" s="54"/>
    </row>
    <row r="360" spans="7:8" s="50" customFormat="1" x14ac:dyDescent="0.2">
      <c r="G360" s="54"/>
      <c r="H360" s="54"/>
    </row>
    <row r="361" spans="7:8" s="50" customFormat="1" x14ac:dyDescent="0.2">
      <c r="G361" s="54"/>
      <c r="H361" s="54"/>
    </row>
    <row r="362" spans="7:8" s="50" customFormat="1" x14ac:dyDescent="0.2">
      <c r="G362" s="54"/>
      <c r="H362" s="54"/>
    </row>
    <row r="363" spans="7:8" s="50" customFormat="1" x14ac:dyDescent="0.2">
      <c r="G363" s="54"/>
      <c r="H363" s="54"/>
    </row>
    <row r="364" spans="7:8" s="50" customFormat="1" x14ac:dyDescent="0.2">
      <c r="G364" s="54"/>
      <c r="H364" s="54"/>
    </row>
    <row r="365" spans="7:8" s="50" customFormat="1" x14ac:dyDescent="0.2">
      <c r="G365" s="54"/>
      <c r="H365" s="54"/>
    </row>
    <row r="366" spans="7:8" s="50" customFormat="1" x14ac:dyDescent="0.2">
      <c r="G366" s="54"/>
      <c r="H366" s="54"/>
    </row>
    <row r="367" spans="7:8" s="50" customFormat="1" x14ac:dyDescent="0.2">
      <c r="G367" s="54"/>
      <c r="H367" s="54"/>
    </row>
    <row r="368" spans="7:8" s="50" customFormat="1" x14ac:dyDescent="0.2">
      <c r="G368" s="54"/>
      <c r="H368" s="54"/>
    </row>
    <row r="369" spans="7:8" s="50" customFormat="1" x14ac:dyDescent="0.2">
      <c r="G369" s="54"/>
      <c r="H369" s="54"/>
    </row>
    <row r="370" spans="7:8" s="50" customFormat="1" x14ac:dyDescent="0.2">
      <c r="G370" s="54"/>
      <c r="H370" s="54"/>
    </row>
    <row r="371" spans="7:8" s="50" customFormat="1" x14ac:dyDescent="0.2">
      <c r="G371" s="54"/>
      <c r="H371" s="54"/>
    </row>
    <row r="372" spans="7:8" s="50" customFormat="1" x14ac:dyDescent="0.2">
      <c r="G372" s="54"/>
      <c r="H372" s="54"/>
    </row>
    <row r="373" spans="7:8" s="50" customFormat="1" x14ac:dyDescent="0.2">
      <c r="G373" s="54"/>
      <c r="H373" s="54"/>
    </row>
    <row r="374" spans="7:8" s="50" customFormat="1" x14ac:dyDescent="0.2">
      <c r="G374" s="54"/>
      <c r="H374" s="54"/>
    </row>
    <row r="375" spans="7:8" s="50" customFormat="1" x14ac:dyDescent="0.2">
      <c r="G375" s="54"/>
      <c r="H375" s="54"/>
    </row>
    <row r="376" spans="7:8" s="50" customFormat="1" x14ac:dyDescent="0.2">
      <c r="G376" s="54"/>
      <c r="H376" s="54"/>
    </row>
    <row r="377" spans="7:8" s="50" customFormat="1" x14ac:dyDescent="0.2">
      <c r="G377" s="54"/>
      <c r="H377" s="54"/>
    </row>
    <row r="378" spans="7:8" s="50" customFormat="1" x14ac:dyDescent="0.2">
      <c r="G378" s="54"/>
      <c r="H378" s="54"/>
    </row>
    <row r="379" spans="7:8" s="50" customFormat="1" x14ac:dyDescent="0.2">
      <c r="G379" s="54"/>
      <c r="H379" s="54"/>
    </row>
    <row r="380" spans="7:8" s="50" customFormat="1" x14ac:dyDescent="0.2">
      <c r="G380" s="54"/>
      <c r="H380" s="54"/>
    </row>
    <row r="381" spans="7:8" s="50" customFormat="1" x14ac:dyDescent="0.2">
      <c r="G381" s="54"/>
      <c r="H381" s="54"/>
    </row>
    <row r="382" spans="7:8" s="50" customFormat="1" x14ac:dyDescent="0.2">
      <c r="G382" s="54"/>
      <c r="H382" s="54"/>
    </row>
    <row r="383" spans="7:8" s="50" customFormat="1" x14ac:dyDescent="0.2">
      <c r="G383" s="54"/>
      <c r="H383" s="54"/>
    </row>
    <row r="384" spans="7:8" s="50" customFormat="1" x14ac:dyDescent="0.2">
      <c r="G384" s="54"/>
      <c r="H384" s="54"/>
    </row>
    <row r="385" spans="7:8" s="50" customFormat="1" x14ac:dyDescent="0.2">
      <c r="G385" s="54"/>
      <c r="H385" s="54"/>
    </row>
    <row r="386" spans="7:8" s="50" customFormat="1" x14ac:dyDescent="0.2">
      <c r="G386" s="54"/>
      <c r="H386" s="54"/>
    </row>
    <row r="387" spans="7:8" s="50" customFormat="1" x14ac:dyDescent="0.2">
      <c r="G387" s="54"/>
      <c r="H387" s="54"/>
    </row>
    <row r="388" spans="7:8" s="50" customFormat="1" x14ac:dyDescent="0.2">
      <c r="G388" s="54"/>
      <c r="H388" s="54"/>
    </row>
    <row r="389" spans="7:8" s="50" customFormat="1" x14ac:dyDescent="0.2">
      <c r="G389" s="54"/>
      <c r="H389" s="54"/>
    </row>
    <row r="390" spans="7:8" s="50" customFormat="1" x14ac:dyDescent="0.2">
      <c r="G390" s="54"/>
      <c r="H390" s="54"/>
    </row>
    <row r="391" spans="7:8" s="50" customFormat="1" x14ac:dyDescent="0.2">
      <c r="G391" s="54"/>
      <c r="H391" s="54"/>
    </row>
    <row r="392" spans="7:8" s="50" customFormat="1" x14ac:dyDescent="0.2">
      <c r="G392" s="54"/>
      <c r="H392" s="54"/>
    </row>
    <row r="393" spans="7:8" s="50" customFormat="1" x14ac:dyDescent="0.2">
      <c r="G393" s="54"/>
      <c r="H393" s="54"/>
    </row>
    <row r="394" spans="7:8" s="50" customFormat="1" x14ac:dyDescent="0.2">
      <c r="G394" s="54"/>
      <c r="H394" s="54"/>
    </row>
    <row r="395" spans="7:8" s="50" customFormat="1" x14ac:dyDescent="0.2">
      <c r="G395" s="54"/>
      <c r="H395" s="54"/>
    </row>
    <row r="396" spans="7:8" s="50" customFormat="1" x14ac:dyDescent="0.2">
      <c r="G396" s="54"/>
      <c r="H396" s="54"/>
    </row>
    <row r="397" spans="7:8" s="50" customFormat="1" x14ac:dyDescent="0.2">
      <c r="G397" s="54"/>
      <c r="H397" s="54"/>
    </row>
    <row r="398" spans="7:8" s="50" customFormat="1" x14ac:dyDescent="0.2">
      <c r="G398" s="54"/>
      <c r="H398" s="54"/>
    </row>
    <row r="399" spans="7:8" s="50" customFormat="1" x14ac:dyDescent="0.2">
      <c r="G399" s="54"/>
      <c r="H399" s="54"/>
    </row>
    <row r="400" spans="7:8" s="50" customFormat="1" x14ac:dyDescent="0.2">
      <c r="G400" s="54"/>
      <c r="H400" s="54"/>
    </row>
    <row r="401" spans="7:8" s="50" customFormat="1" x14ac:dyDescent="0.2">
      <c r="G401" s="54"/>
      <c r="H401" s="54"/>
    </row>
    <row r="402" spans="7:8" s="50" customFormat="1" x14ac:dyDescent="0.2">
      <c r="G402" s="54"/>
      <c r="H402" s="54"/>
    </row>
    <row r="403" spans="7:8" s="50" customFormat="1" x14ac:dyDescent="0.2">
      <c r="G403" s="54"/>
      <c r="H403" s="54"/>
    </row>
    <row r="404" spans="7:8" s="50" customFormat="1" x14ac:dyDescent="0.2">
      <c r="G404" s="54"/>
      <c r="H404" s="54"/>
    </row>
    <row r="405" spans="7:8" s="50" customFormat="1" x14ac:dyDescent="0.2">
      <c r="G405" s="54"/>
      <c r="H405" s="54"/>
    </row>
    <row r="406" spans="7:8" s="50" customFormat="1" x14ac:dyDescent="0.2">
      <c r="G406" s="54"/>
      <c r="H406" s="54"/>
    </row>
    <row r="407" spans="7:8" s="50" customFormat="1" x14ac:dyDescent="0.2">
      <c r="G407" s="54"/>
      <c r="H407" s="54"/>
    </row>
    <row r="408" spans="7:8" s="50" customFormat="1" x14ac:dyDescent="0.2">
      <c r="G408" s="54"/>
      <c r="H408" s="54"/>
    </row>
    <row r="409" spans="7:8" s="50" customFormat="1" x14ac:dyDescent="0.2">
      <c r="G409" s="54"/>
      <c r="H409" s="54"/>
    </row>
    <row r="410" spans="7:8" s="50" customFormat="1" x14ac:dyDescent="0.2">
      <c r="G410" s="54"/>
      <c r="H410" s="54"/>
    </row>
    <row r="411" spans="7:8" s="50" customFormat="1" x14ac:dyDescent="0.2">
      <c r="G411" s="54"/>
      <c r="H411" s="54"/>
    </row>
    <row r="412" spans="7:8" s="50" customFormat="1" x14ac:dyDescent="0.2">
      <c r="G412" s="54"/>
      <c r="H412" s="54"/>
    </row>
    <row r="413" spans="7:8" s="50" customFormat="1" x14ac:dyDescent="0.2">
      <c r="G413" s="54"/>
      <c r="H413" s="54"/>
    </row>
    <row r="414" spans="7:8" s="50" customFormat="1" x14ac:dyDescent="0.2">
      <c r="G414" s="54"/>
      <c r="H414" s="54"/>
    </row>
    <row r="415" spans="7:8" s="50" customFormat="1" x14ac:dyDescent="0.2">
      <c r="G415" s="54"/>
      <c r="H415" s="54"/>
    </row>
    <row r="416" spans="7:8" s="50" customFormat="1" x14ac:dyDescent="0.2">
      <c r="G416" s="54"/>
      <c r="H416" s="54"/>
    </row>
    <row r="417" spans="7:8" s="50" customFormat="1" x14ac:dyDescent="0.2">
      <c r="G417" s="54"/>
      <c r="H417" s="54"/>
    </row>
    <row r="418" spans="7:8" s="50" customFormat="1" x14ac:dyDescent="0.2">
      <c r="G418" s="54"/>
      <c r="H418" s="54"/>
    </row>
    <row r="419" spans="7:8" s="50" customFormat="1" x14ac:dyDescent="0.2">
      <c r="G419" s="54"/>
      <c r="H419" s="54"/>
    </row>
    <row r="420" spans="7:8" s="50" customFormat="1" x14ac:dyDescent="0.2">
      <c r="G420" s="54"/>
      <c r="H420" s="54"/>
    </row>
    <row r="421" spans="7:8" s="50" customFormat="1" x14ac:dyDescent="0.2">
      <c r="G421" s="54"/>
      <c r="H421" s="54"/>
    </row>
    <row r="422" spans="7:8" s="50" customFormat="1" x14ac:dyDescent="0.2">
      <c r="G422" s="54"/>
      <c r="H422" s="54"/>
    </row>
    <row r="423" spans="7:8" s="50" customFormat="1" x14ac:dyDescent="0.2">
      <c r="G423" s="54"/>
      <c r="H423" s="54"/>
    </row>
    <row r="424" spans="7:8" s="50" customFormat="1" x14ac:dyDescent="0.2">
      <c r="G424" s="54"/>
      <c r="H424" s="54"/>
    </row>
    <row r="425" spans="7:8" s="50" customFormat="1" x14ac:dyDescent="0.2">
      <c r="G425" s="54"/>
      <c r="H425" s="54"/>
    </row>
    <row r="426" spans="7:8" s="50" customFormat="1" x14ac:dyDescent="0.2">
      <c r="G426" s="54"/>
      <c r="H426" s="54"/>
    </row>
    <row r="427" spans="7:8" s="50" customFormat="1" x14ac:dyDescent="0.2">
      <c r="G427" s="54"/>
      <c r="H427" s="54"/>
    </row>
    <row r="428" spans="7:8" s="50" customFormat="1" x14ac:dyDescent="0.2">
      <c r="G428" s="54"/>
      <c r="H428" s="54"/>
    </row>
    <row r="429" spans="7:8" s="50" customFormat="1" x14ac:dyDescent="0.2">
      <c r="G429" s="54"/>
      <c r="H429" s="54"/>
    </row>
    <row r="430" spans="7:8" s="50" customFormat="1" x14ac:dyDescent="0.2">
      <c r="G430" s="54"/>
      <c r="H430" s="54"/>
    </row>
    <row r="431" spans="7:8" s="50" customFormat="1" x14ac:dyDescent="0.2">
      <c r="G431" s="54"/>
      <c r="H431" s="54"/>
    </row>
    <row r="432" spans="7:8" s="50" customFormat="1" x14ac:dyDescent="0.2">
      <c r="G432" s="54"/>
      <c r="H432" s="54"/>
    </row>
    <row r="433" spans="7:8" s="50" customFormat="1" x14ac:dyDescent="0.2">
      <c r="G433" s="54"/>
      <c r="H433" s="54"/>
    </row>
    <row r="434" spans="7:8" s="50" customFormat="1" x14ac:dyDescent="0.2">
      <c r="G434" s="54"/>
      <c r="H434" s="54"/>
    </row>
    <row r="435" spans="7:8" s="50" customFormat="1" x14ac:dyDescent="0.2">
      <c r="G435" s="54"/>
      <c r="H435" s="54"/>
    </row>
    <row r="436" spans="7:8" s="50" customFormat="1" x14ac:dyDescent="0.2">
      <c r="G436" s="54"/>
      <c r="H436" s="54"/>
    </row>
    <row r="437" spans="7:8" s="50" customFormat="1" x14ac:dyDescent="0.2">
      <c r="G437" s="54"/>
      <c r="H437" s="54"/>
    </row>
    <row r="438" spans="7:8" s="50" customFormat="1" x14ac:dyDescent="0.2">
      <c r="G438" s="54"/>
      <c r="H438" s="54"/>
    </row>
    <row r="439" spans="7:8" s="50" customFormat="1" x14ac:dyDescent="0.2">
      <c r="G439" s="54"/>
      <c r="H439" s="54"/>
    </row>
    <row r="440" spans="7:8" s="50" customFormat="1" x14ac:dyDescent="0.2">
      <c r="G440" s="54"/>
      <c r="H440" s="54"/>
    </row>
    <row r="441" spans="7:8" s="50" customFormat="1" x14ac:dyDescent="0.2">
      <c r="G441" s="54"/>
      <c r="H441" s="54"/>
    </row>
    <row r="442" spans="7:8" s="50" customFormat="1" x14ac:dyDescent="0.2">
      <c r="G442" s="54"/>
      <c r="H442" s="54"/>
    </row>
    <row r="443" spans="7:8" s="50" customFormat="1" x14ac:dyDescent="0.2">
      <c r="G443" s="54"/>
      <c r="H443" s="54"/>
    </row>
    <row r="444" spans="7:8" s="50" customFormat="1" x14ac:dyDescent="0.2">
      <c r="G444" s="54"/>
      <c r="H444" s="54"/>
    </row>
    <row r="445" spans="7:8" s="50" customFormat="1" x14ac:dyDescent="0.2">
      <c r="G445" s="54"/>
      <c r="H445" s="54"/>
    </row>
    <row r="446" spans="7:8" s="50" customFormat="1" x14ac:dyDescent="0.2">
      <c r="G446" s="54"/>
      <c r="H446" s="54"/>
    </row>
    <row r="447" spans="7:8" s="50" customFormat="1" x14ac:dyDescent="0.2">
      <c r="G447" s="54"/>
      <c r="H447" s="54"/>
    </row>
    <row r="448" spans="7:8" s="50" customFormat="1" x14ac:dyDescent="0.2">
      <c r="G448" s="54"/>
      <c r="H448" s="54"/>
    </row>
    <row r="449" spans="7:8" s="50" customFormat="1" x14ac:dyDescent="0.2">
      <c r="G449" s="54"/>
      <c r="H449" s="54"/>
    </row>
    <row r="450" spans="7:8" s="50" customFormat="1" x14ac:dyDescent="0.2">
      <c r="G450" s="54"/>
      <c r="H450" s="54"/>
    </row>
    <row r="451" spans="7:8" s="50" customFormat="1" x14ac:dyDescent="0.2">
      <c r="G451" s="54"/>
      <c r="H451" s="54"/>
    </row>
    <row r="452" spans="7:8" s="50" customFormat="1" x14ac:dyDescent="0.2">
      <c r="G452" s="54"/>
      <c r="H452" s="54"/>
    </row>
    <row r="453" spans="7:8" s="50" customFormat="1" x14ac:dyDescent="0.2">
      <c r="G453" s="54"/>
      <c r="H453" s="54"/>
    </row>
    <row r="454" spans="7:8" s="50" customFormat="1" x14ac:dyDescent="0.2">
      <c r="G454" s="54"/>
      <c r="H454" s="54"/>
    </row>
    <row r="455" spans="7:8" s="50" customFormat="1" x14ac:dyDescent="0.2">
      <c r="G455" s="54"/>
      <c r="H455" s="54"/>
    </row>
    <row r="456" spans="7:8" s="50" customFormat="1" x14ac:dyDescent="0.2">
      <c r="G456" s="54"/>
      <c r="H456" s="54"/>
    </row>
    <row r="457" spans="7:8" s="50" customFormat="1" x14ac:dyDescent="0.2">
      <c r="G457" s="54"/>
      <c r="H457" s="54"/>
    </row>
    <row r="458" spans="7:8" s="50" customFormat="1" x14ac:dyDescent="0.2">
      <c r="G458" s="54"/>
      <c r="H458" s="54"/>
    </row>
    <row r="459" spans="7:8" s="50" customFormat="1" x14ac:dyDescent="0.2">
      <c r="G459" s="54"/>
      <c r="H459" s="54"/>
    </row>
    <row r="460" spans="7:8" s="50" customFormat="1" x14ac:dyDescent="0.2">
      <c r="G460" s="54"/>
      <c r="H460" s="54"/>
    </row>
    <row r="461" spans="7:8" s="50" customFormat="1" x14ac:dyDescent="0.2">
      <c r="G461" s="54"/>
      <c r="H461" s="54"/>
    </row>
    <row r="462" spans="7:8" s="50" customFormat="1" x14ac:dyDescent="0.2">
      <c r="G462" s="54"/>
      <c r="H462" s="54"/>
    </row>
    <row r="463" spans="7:8" s="50" customFormat="1" x14ac:dyDescent="0.2">
      <c r="G463" s="54"/>
      <c r="H463" s="54"/>
    </row>
    <row r="464" spans="7:8" s="50" customFormat="1" x14ac:dyDescent="0.2">
      <c r="G464" s="54"/>
      <c r="H464" s="54"/>
    </row>
    <row r="465" spans="7:8" s="50" customFormat="1" x14ac:dyDescent="0.2">
      <c r="G465" s="54"/>
      <c r="H465" s="54"/>
    </row>
    <row r="466" spans="7:8" s="50" customFormat="1" x14ac:dyDescent="0.2">
      <c r="G466" s="54"/>
      <c r="H466" s="54"/>
    </row>
    <row r="467" spans="7:8" s="50" customFormat="1" x14ac:dyDescent="0.2">
      <c r="G467" s="54"/>
      <c r="H467" s="54"/>
    </row>
    <row r="468" spans="7:8" s="50" customFormat="1" x14ac:dyDescent="0.2">
      <c r="G468" s="54"/>
      <c r="H468" s="54"/>
    </row>
    <row r="469" spans="7:8" s="50" customFormat="1" x14ac:dyDescent="0.2">
      <c r="G469" s="54"/>
      <c r="H469" s="54"/>
    </row>
    <row r="470" spans="7:8" s="50" customFormat="1" x14ac:dyDescent="0.2">
      <c r="G470" s="54"/>
      <c r="H470" s="54"/>
    </row>
    <row r="471" spans="7:8" s="50" customFormat="1" x14ac:dyDescent="0.2">
      <c r="G471" s="54"/>
      <c r="H471" s="54"/>
    </row>
    <row r="472" spans="7:8" s="50" customFormat="1" x14ac:dyDescent="0.2">
      <c r="G472" s="54"/>
      <c r="H472" s="54"/>
    </row>
    <row r="473" spans="7:8" s="50" customFormat="1" x14ac:dyDescent="0.2">
      <c r="G473" s="54"/>
      <c r="H473" s="54"/>
    </row>
    <row r="474" spans="7:8" s="50" customFormat="1" x14ac:dyDescent="0.2">
      <c r="G474" s="54"/>
      <c r="H474" s="54"/>
    </row>
    <row r="475" spans="7:8" s="50" customFormat="1" x14ac:dyDescent="0.2">
      <c r="G475" s="54"/>
      <c r="H475" s="54"/>
    </row>
    <row r="476" spans="7:8" s="50" customFormat="1" x14ac:dyDescent="0.2">
      <c r="G476" s="54"/>
      <c r="H476" s="54"/>
    </row>
    <row r="477" spans="7:8" s="50" customFormat="1" x14ac:dyDescent="0.2">
      <c r="G477" s="54"/>
      <c r="H477" s="54"/>
    </row>
    <row r="478" spans="7:8" s="50" customFormat="1" x14ac:dyDescent="0.2">
      <c r="G478" s="54"/>
      <c r="H478" s="54"/>
    </row>
    <row r="479" spans="7:8" s="50" customFormat="1" x14ac:dyDescent="0.2">
      <c r="G479" s="54"/>
      <c r="H479" s="54"/>
    </row>
    <row r="480" spans="7:8" s="50" customFormat="1" x14ac:dyDescent="0.2">
      <c r="G480" s="54"/>
      <c r="H480" s="54"/>
    </row>
    <row r="481" spans="7:8" s="50" customFormat="1" x14ac:dyDescent="0.2">
      <c r="G481" s="54"/>
      <c r="H481" s="54"/>
    </row>
    <row r="482" spans="7:8" s="50" customFormat="1" x14ac:dyDescent="0.2">
      <c r="G482" s="54"/>
      <c r="H482" s="54"/>
    </row>
    <row r="483" spans="7:8" s="50" customFormat="1" x14ac:dyDescent="0.2">
      <c r="G483" s="54"/>
      <c r="H483" s="54"/>
    </row>
    <row r="484" spans="7:8" s="50" customFormat="1" x14ac:dyDescent="0.2">
      <c r="G484" s="54"/>
      <c r="H484" s="54"/>
    </row>
    <row r="485" spans="7:8" s="50" customFormat="1" x14ac:dyDescent="0.2">
      <c r="G485" s="54"/>
      <c r="H485" s="54"/>
    </row>
    <row r="486" spans="7:8" s="50" customFormat="1" x14ac:dyDescent="0.2">
      <c r="G486" s="54"/>
      <c r="H486" s="54"/>
    </row>
    <row r="487" spans="7:8" s="50" customFormat="1" x14ac:dyDescent="0.2">
      <c r="G487" s="54"/>
      <c r="H487" s="54"/>
    </row>
    <row r="488" spans="7:8" s="50" customFormat="1" x14ac:dyDescent="0.2">
      <c r="G488" s="54"/>
      <c r="H488" s="54"/>
    </row>
    <row r="489" spans="7:8" s="50" customFormat="1" x14ac:dyDescent="0.2">
      <c r="G489" s="54"/>
      <c r="H489" s="54"/>
    </row>
    <row r="490" spans="7:8" s="50" customFormat="1" x14ac:dyDescent="0.2">
      <c r="G490" s="54"/>
      <c r="H490" s="54"/>
    </row>
    <row r="491" spans="7:8" s="50" customFormat="1" x14ac:dyDescent="0.2">
      <c r="G491" s="54"/>
      <c r="H491" s="54"/>
    </row>
    <row r="492" spans="7:8" s="50" customFormat="1" x14ac:dyDescent="0.2">
      <c r="G492" s="54"/>
      <c r="H492" s="54"/>
    </row>
    <row r="493" spans="7:8" s="50" customFormat="1" x14ac:dyDescent="0.2">
      <c r="G493" s="54"/>
      <c r="H493" s="54"/>
    </row>
    <row r="494" spans="7:8" s="50" customFormat="1" x14ac:dyDescent="0.2">
      <c r="G494" s="54"/>
      <c r="H494" s="54"/>
    </row>
    <row r="495" spans="7:8" s="50" customFormat="1" x14ac:dyDescent="0.2">
      <c r="G495" s="54"/>
      <c r="H495" s="54"/>
    </row>
    <row r="496" spans="7:8" s="50" customFormat="1" x14ac:dyDescent="0.2">
      <c r="G496" s="54"/>
      <c r="H496" s="54"/>
    </row>
    <row r="497" spans="7:8" s="50" customFormat="1" x14ac:dyDescent="0.2">
      <c r="G497" s="54"/>
      <c r="H497" s="54"/>
    </row>
    <row r="498" spans="7:8" s="50" customFormat="1" x14ac:dyDescent="0.2">
      <c r="G498" s="54"/>
      <c r="H498" s="54"/>
    </row>
    <row r="499" spans="7:8" s="50" customFormat="1" x14ac:dyDescent="0.2">
      <c r="G499" s="54"/>
      <c r="H499" s="54"/>
    </row>
    <row r="500" spans="7:8" s="50" customFormat="1" x14ac:dyDescent="0.2">
      <c r="G500" s="54"/>
      <c r="H500" s="54"/>
    </row>
    <row r="501" spans="7:8" s="50" customFormat="1" x14ac:dyDescent="0.2">
      <c r="G501" s="54"/>
      <c r="H501" s="54"/>
    </row>
    <row r="502" spans="7:8" s="50" customFormat="1" x14ac:dyDescent="0.2">
      <c r="G502" s="54"/>
      <c r="H502" s="54"/>
    </row>
    <row r="503" spans="7:8" s="50" customFormat="1" x14ac:dyDescent="0.2">
      <c r="G503" s="54"/>
      <c r="H503" s="54"/>
    </row>
    <row r="504" spans="7:8" s="50" customFormat="1" x14ac:dyDescent="0.2">
      <c r="G504" s="54"/>
      <c r="H504" s="54"/>
    </row>
    <row r="505" spans="7:8" s="50" customFormat="1" x14ac:dyDescent="0.2">
      <c r="G505" s="54"/>
      <c r="H505" s="54"/>
    </row>
    <row r="506" spans="7:8" s="50" customFormat="1" x14ac:dyDescent="0.2">
      <c r="G506" s="54"/>
      <c r="H506" s="54"/>
    </row>
    <row r="507" spans="7:8" s="50" customFormat="1" x14ac:dyDescent="0.2">
      <c r="G507" s="54"/>
      <c r="H507" s="54"/>
    </row>
    <row r="508" spans="7:8" s="50" customFormat="1" x14ac:dyDescent="0.2">
      <c r="G508" s="54"/>
      <c r="H508" s="54"/>
    </row>
    <row r="509" spans="7:8" s="50" customFormat="1" x14ac:dyDescent="0.2">
      <c r="G509" s="54"/>
      <c r="H509" s="54"/>
    </row>
    <row r="510" spans="7:8" s="50" customFormat="1" x14ac:dyDescent="0.2">
      <c r="G510" s="54"/>
      <c r="H510" s="54"/>
    </row>
    <row r="511" spans="7:8" s="50" customFormat="1" x14ac:dyDescent="0.2">
      <c r="G511" s="54"/>
      <c r="H511" s="54"/>
    </row>
    <row r="512" spans="7:8" s="50" customFormat="1" x14ac:dyDescent="0.2">
      <c r="G512" s="54"/>
      <c r="H512" s="54"/>
    </row>
    <row r="513" spans="7:8" s="50" customFormat="1" x14ac:dyDescent="0.2">
      <c r="G513" s="54"/>
      <c r="H513" s="54"/>
    </row>
    <row r="514" spans="7:8" s="50" customFormat="1" x14ac:dyDescent="0.2">
      <c r="G514" s="54"/>
      <c r="H514" s="54"/>
    </row>
    <row r="515" spans="7:8" s="50" customFormat="1" x14ac:dyDescent="0.2">
      <c r="G515" s="54"/>
      <c r="H515" s="54"/>
    </row>
    <row r="516" spans="7:8" s="50" customFormat="1" x14ac:dyDescent="0.2">
      <c r="G516" s="54"/>
      <c r="H516" s="54"/>
    </row>
    <row r="517" spans="7:8" s="50" customFormat="1" x14ac:dyDescent="0.2">
      <c r="G517" s="54"/>
      <c r="H517" s="54"/>
    </row>
    <row r="518" spans="7:8" s="50" customFormat="1" x14ac:dyDescent="0.2">
      <c r="G518" s="54"/>
      <c r="H518" s="54"/>
    </row>
    <row r="519" spans="7:8" s="50" customFormat="1" x14ac:dyDescent="0.2">
      <c r="G519" s="54"/>
      <c r="H519" s="54"/>
    </row>
    <row r="520" spans="7:8" s="50" customFormat="1" x14ac:dyDescent="0.2">
      <c r="G520" s="54"/>
      <c r="H520" s="54"/>
    </row>
    <row r="521" spans="7:8" s="50" customFormat="1" x14ac:dyDescent="0.2">
      <c r="G521" s="54"/>
      <c r="H521" s="54"/>
    </row>
    <row r="522" spans="7:8" s="50" customFormat="1" x14ac:dyDescent="0.2">
      <c r="G522" s="54"/>
      <c r="H522" s="54"/>
    </row>
    <row r="523" spans="7:8" s="50" customFormat="1" x14ac:dyDescent="0.2">
      <c r="G523" s="54"/>
      <c r="H523" s="54"/>
    </row>
    <row r="524" spans="7:8" s="50" customFormat="1" x14ac:dyDescent="0.2">
      <c r="G524" s="54"/>
      <c r="H524" s="54"/>
    </row>
    <row r="525" spans="7:8" s="50" customFormat="1" x14ac:dyDescent="0.2">
      <c r="G525" s="54"/>
      <c r="H525" s="54"/>
    </row>
    <row r="526" spans="7:8" s="50" customFormat="1" x14ac:dyDescent="0.2">
      <c r="G526" s="54"/>
      <c r="H526" s="54"/>
    </row>
    <row r="527" spans="7:8" s="50" customFormat="1" x14ac:dyDescent="0.2">
      <c r="G527" s="54"/>
      <c r="H527" s="54"/>
    </row>
    <row r="528" spans="7:8" s="50" customFormat="1" x14ac:dyDescent="0.2">
      <c r="G528" s="54"/>
      <c r="H528" s="54"/>
    </row>
    <row r="529" spans="7:8" s="50" customFormat="1" x14ac:dyDescent="0.2">
      <c r="G529" s="54"/>
      <c r="H529" s="54"/>
    </row>
    <row r="530" spans="7:8" s="50" customFormat="1" x14ac:dyDescent="0.2">
      <c r="G530" s="54"/>
      <c r="H530" s="54"/>
    </row>
    <row r="531" spans="7:8" s="50" customFormat="1" x14ac:dyDescent="0.2">
      <c r="G531" s="54"/>
      <c r="H531" s="54"/>
    </row>
    <row r="532" spans="7:8" s="50" customFormat="1" x14ac:dyDescent="0.2">
      <c r="G532" s="54"/>
      <c r="H532" s="54"/>
    </row>
    <row r="533" spans="7:8" s="50" customFormat="1" x14ac:dyDescent="0.2">
      <c r="G533" s="54"/>
      <c r="H533" s="54"/>
    </row>
    <row r="534" spans="7:8" s="50" customFormat="1" x14ac:dyDescent="0.2">
      <c r="G534" s="54"/>
      <c r="H534" s="54"/>
    </row>
    <row r="535" spans="7:8" s="50" customFormat="1" x14ac:dyDescent="0.2">
      <c r="G535" s="54"/>
      <c r="H535" s="54"/>
    </row>
    <row r="536" spans="7:8" s="50" customFormat="1" x14ac:dyDescent="0.2">
      <c r="G536" s="54"/>
      <c r="H536" s="54"/>
    </row>
    <row r="537" spans="7:8" s="50" customFormat="1" x14ac:dyDescent="0.2">
      <c r="G537" s="54"/>
      <c r="H537" s="54"/>
    </row>
    <row r="538" spans="7:8" s="50" customFormat="1" x14ac:dyDescent="0.2">
      <c r="G538" s="54"/>
      <c r="H538" s="54"/>
    </row>
    <row r="539" spans="7:8" s="50" customFormat="1" x14ac:dyDescent="0.2">
      <c r="G539" s="54"/>
      <c r="H539" s="54"/>
    </row>
    <row r="540" spans="7:8" s="50" customFormat="1" x14ac:dyDescent="0.2">
      <c r="G540" s="54"/>
      <c r="H540" s="54"/>
    </row>
    <row r="541" spans="7:8" s="50" customFormat="1" x14ac:dyDescent="0.2">
      <c r="G541" s="54"/>
      <c r="H541" s="54"/>
    </row>
    <row r="542" spans="7:8" s="50" customFormat="1" x14ac:dyDescent="0.2">
      <c r="G542" s="54"/>
      <c r="H542" s="54"/>
    </row>
    <row r="543" spans="7:8" s="50" customFormat="1" x14ac:dyDescent="0.2">
      <c r="G543" s="54"/>
      <c r="H543" s="54"/>
    </row>
    <row r="544" spans="7:8" s="50" customFormat="1" x14ac:dyDescent="0.2">
      <c r="G544" s="54"/>
      <c r="H544" s="54"/>
    </row>
    <row r="545" spans="7:8" s="50" customFormat="1" x14ac:dyDescent="0.2">
      <c r="G545" s="54"/>
      <c r="H545" s="54"/>
    </row>
    <row r="546" spans="7:8" s="50" customFormat="1" x14ac:dyDescent="0.2">
      <c r="G546" s="54"/>
      <c r="H546" s="54"/>
    </row>
    <row r="547" spans="7:8" s="50" customFormat="1" x14ac:dyDescent="0.2">
      <c r="G547" s="54"/>
      <c r="H547" s="54"/>
    </row>
    <row r="548" spans="7:8" s="50" customFormat="1" x14ac:dyDescent="0.2">
      <c r="G548" s="54"/>
      <c r="H548" s="54"/>
    </row>
    <row r="549" spans="7:8" s="50" customFormat="1" x14ac:dyDescent="0.2">
      <c r="G549" s="54"/>
      <c r="H549" s="54"/>
    </row>
    <row r="550" spans="7:8" s="50" customFormat="1" x14ac:dyDescent="0.2">
      <c r="G550" s="54"/>
      <c r="H550" s="54"/>
    </row>
    <row r="551" spans="7:8" s="50" customFormat="1" x14ac:dyDescent="0.2">
      <c r="G551" s="54"/>
      <c r="H551" s="54"/>
    </row>
    <row r="552" spans="7:8" s="50" customFormat="1" x14ac:dyDescent="0.2">
      <c r="G552" s="54"/>
      <c r="H552" s="54"/>
    </row>
    <row r="553" spans="7:8" s="50" customFormat="1" x14ac:dyDescent="0.2">
      <c r="G553" s="54"/>
      <c r="H553" s="54"/>
    </row>
    <row r="554" spans="7:8" s="50" customFormat="1" x14ac:dyDescent="0.2">
      <c r="G554" s="54"/>
      <c r="H554" s="54"/>
    </row>
    <row r="555" spans="7:8" s="50" customFormat="1" x14ac:dyDescent="0.2">
      <c r="G555" s="54"/>
      <c r="H555" s="54"/>
    </row>
    <row r="556" spans="7:8" s="50" customFormat="1" x14ac:dyDescent="0.2">
      <c r="G556" s="54"/>
      <c r="H556" s="54"/>
    </row>
    <row r="557" spans="7:8" s="50" customFormat="1" x14ac:dyDescent="0.2">
      <c r="G557" s="54"/>
      <c r="H557" s="54"/>
    </row>
    <row r="558" spans="7:8" s="50" customFormat="1" x14ac:dyDescent="0.2">
      <c r="G558" s="54"/>
      <c r="H558" s="54"/>
    </row>
    <row r="559" spans="7:8" s="50" customFormat="1" x14ac:dyDescent="0.2">
      <c r="G559" s="54"/>
      <c r="H559" s="54"/>
    </row>
    <row r="560" spans="7:8" s="50" customFormat="1" x14ac:dyDescent="0.2">
      <c r="G560" s="54"/>
      <c r="H560" s="54"/>
    </row>
    <row r="561" spans="7:8" s="50" customFormat="1" x14ac:dyDescent="0.2">
      <c r="G561" s="54"/>
      <c r="H561" s="54"/>
    </row>
    <row r="562" spans="7:8" s="50" customFormat="1" x14ac:dyDescent="0.2">
      <c r="G562" s="54"/>
      <c r="H562" s="54"/>
    </row>
    <row r="563" spans="7:8" s="50" customFormat="1" x14ac:dyDescent="0.2">
      <c r="G563" s="54"/>
      <c r="H563" s="54"/>
    </row>
    <row r="564" spans="7:8" s="50" customFormat="1" x14ac:dyDescent="0.2">
      <c r="G564" s="54"/>
      <c r="H564" s="54"/>
    </row>
    <row r="565" spans="7:8" s="50" customFormat="1" x14ac:dyDescent="0.2">
      <c r="G565" s="54"/>
      <c r="H565" s="54"/>
    </row>
    <row r="566" spans="7:8" s="50" customFormat="1" x14ac:dyDescent="0.2">
      <c r="G566" s="54"/>
      <c r="H566" s="54"/>
    </row>
    <row r="567" spans="7:8" s="50" customFormat="1" x14ac:dyDescent="0.2">
      <c r="G567" s="54"/>
      <c r="H567" s="54"/>
    </row>
    <row r="568" spans="7:8" s="50" customFormat="1" x14ac:dyDescent="0.2">
      <c r="G568" s="54"/>
      <c r="H568" s="54"/>
    </row>
    <row r="569" spans="7:8" s="50" customFormat="1" x14ac:dyDescent="0.2">
      <c r="G569" s="54"/>
      <c r="H569" s="54"/>
    </row>
    <row r="570" spans="7:8" s="50" customFormat="1" x14ac:dyDescent="0.2">
      <c r="G570" s="54"/>
      <c r="H570" s="54"/>
    </row>
    <row r="571" spans="7:8" s="50" customFormat="1" x14ac:dyDescent="0.2">
      <c r="G571" s="54"/>
      <c r="H571" s="54"/>
    </row>
    <row r="572" spans="7:8" s="50" customFormat="1" x14ac:dyDescent="0.2">
      <c r="G572" s="54"/>
      <c r="H572" s="54"/>
    </row>
    <row r="573" spans="7:8" s="50" customFormat="1" x14ac:dyDescent="0.2">
      <c r="G573" s="54"/>
      <c r="H573" s="54"/>
    </row>
    <row r="574" spans="7:8" s="50" customFormat="1" x14ac:dyDescent="0.2">
      <c r="G574" s="54"/>
      <c r="H574" s="54"/>
    </row>
    <row r="575" spans="7:8" s="50" customFormat="1" x14ac:dyDescent="0.2">
      <c r="G575" s="54"/>
      <c r="H575" s="54"/>
    </row>
    <row r="576" spans="7:8" s="50" customFormat="1" x14ac:dyDescent="0.2">
      <c r="G576" s="54"/>
      <c r="H576" s="54"/>
    </row>
    <row r="577" spans="7:8" s="50" customFormat="1" x14ac:dyDescent="0.2">
      <c r="G577" s="54"/>
      <c r="H577" s="54"/>
    </row>
    <row r="578" spans="7:8" s="50" customFormat="1" x14ac:dyDescent="0.2">
      <c r="G578" s="54"/>
      <c r="H578" s="54"/>
    </row>
    <row r="579" spans="7:8" s="50" customFormat="1" x14ac:dyDescent="0.2">
      <c r="G579" s="54"/>
      <c r="H579" s="54"/>
    </row>
    <row r="580" spans="7:8" s="50" customFormat="1" x14ac:dyDescent="0.2">
      <c r="G580" s="54"/>
      <c r="H580" s="54"/>
    </row>
    <row r="581" spans="7:8" s="50" customFormat="1" x14ac:dyDescent="0.2">
      <c r="G581" s="54"/>
      <c r="H581" s="54"/>
    </row>
    <row r="582" spans="7:8" s="50" customFormat="1" x14ac:dyDescent="0.2">
      <c r="G582" s="54"/>
      <c r="H582" s="54"/>
    </row>
    <row r="583" spans="7:8" s="50" customFormat="1" x14ac:dyDescent="0.2">
      <c r="G583" s="54"/>
      <c r="H583" s="54"/>
    </row>
    <row r="584" spans="7:8" s="50" customFormat="1" x14ac:dyDescent="0.2">
      <c r="G584" s="54"/>
      <c r="H584" s="54"/>
    </row>
    <row r="585" spans="7:8" s="50" customFormat="1" x14ac:dyDescent="0.2">
      <c r="G585" s="54"/>
      <c r="H585" s="54"/>
    </row>
    <row r="586" spans="7:8" s="50" customFormat="1" x14ac:dyDescent="0.2">
      <c r="G586" s="54"/>
      <c r="H586" s="54"/>
    </row>
    <row r="587" spans="7:8" s="50" customFormat="1" x14ac:dyDescent="0.2">
      <c r="G587" s="54"/>
      <c r="H587" s="54"/>
    </row>
    <row r="588" spans="7:8" s="50" customFormat="1" x14ac:dyDescent="0.2">
      <c r="G588" s="54"/>
      <c r="H588" s="54"/>
    </row>
    <row r="589" spans="7:8" s="50" customFormat="1" x14ac:dyDescent="0.2">
      <c r="G589" s="54"/>
      <c r="H589" s="54"/>
    </row>
    <row r="590" spans="7:8" s="50" customFormat="1" x14ac:dyDescent="0.2">
      <c r="G590" s="54"/>
      <c r="H590" s="54"/>
    </row>
    <row r="591" spans="7:8" s="50" customFormat="1" x14ac:dyDescent="0.2">
      <c r="G591" s="54"/>
      <c r="H591" s="54"/>
    </row>
    <row r="592" spans="7:8" s="50" customFormat="1" x14ac:dyDescent="0.2">
      <c r="G592" s="54"/>
      <c r="H592" s="54"/>
    </row>
    <row r="593" spans="7:8" s="50" customFormat="1" x14ac:dyDescent="0.2">
      <c r="G593" s="54"/>
      <c r="H593" s="54"/>
    </row>
    <row r="594" spans="7:8" s="50" customFormat="1" x14ac:dyDescent="0.2">
      <c r="G594" s="54"/>
      <c r="H594" s="54"/>
    </row>
    <row r="595" spans="7:8" s="50" customFormat="1" x14ac:dyDescent="0.2">
      <c r="G595" s="54"/>
      <c r="H595" s="54"/>
    </row>
    <row r="596" spans="7:8" s="50" customFormat="1" x14ac:dyDescent="0.2">
      <c r="G596" s="54"/>
      <c r="H596" s="54"/>
    </row>
    <row r="597" spans="7:8" s="50" customFormat="1" x14ac:dyDescent="0.2">
      <c r="G597" s="54"/>
      <c r="H597" s="54"/>
    </row>
    <row r="598" spans="7:8" s="50" customFormat="1" x14ac:dyDescent="0.2">
      <c r="G598" s="54"/>
      <c r="H598" s="54"/>
    </row>
    <row r="599" spans="7:8" s="50" customFormat="1" x14ac:dyDescent="0.2">
      <c r="G599" s="54"/>
      <c r="H599" s="54"/>
    </row>
    <row r="600" spans="7:8" s="50" customFormat="1" x14ac:dyDescent="0.2">
      <c r="G600" s="54"/>
      <c r="H600" s="54"/>
    </row>
    <row r="601" spans="7:8" s="50" customFormat="1" x14ac:dyDescent="0.2">
      <c r="G601" s="54"/>
      <c r="H601" s="54"/>
    </row>
    <row r="602" spans="7:8" s="50" customFormat="1" x14ac:dyDescent="0.2">
      <c r="G602" s="54"/>
      <c r="H602" s="54"/>
    </row>
    <row r="603" spans="7:8" s="50" customFormat="1" x14ac:dyDescent="0.2">
      <c r="G603" s="54"/>
      <c r="H603" s="54"/>
    </row>
    <row r="604" spans="7:8" s="50" customFormat="1" x14ac:dyDescent="0.2">
      <c r="G604" s="54"/>
      <c r="H604" s="54"/>
    </row>
    <row r="605" spans="7:8" s="50" customFormat="1" x14ac:dyDescent="0.2">
      <c r="G605" s="54"/>
      <c r="H605" s="54"/>
    </row>
    <row r="606" spans="7:8" s="50" customFormat="1" x14ac:dyDescent="0.2">
      <c r="G606" s="54"/>
      <c r="H606" s="54"/>
    </row>
    <row r="607" spans="7:8" s="50" customFormat="1" x14ac:dyDescent="0.2">
      <c r="G607" s="54"/>
      <c r="H607" s="54"/>
    </row>
    <row r="608" spans="7:8" s="50" customFormat="1" x14ac:dyDescent="0.2">
      <c r="G608" s="54"/>
      <c r="H608" s="54"/>
    </row>
    <row r="609" spans="7:8" s="50" customFormat="1" x14ac:dyDescent="0.2">
      <c r="G609" s="54"/>
      <c r="H609" s="54"/>
    </row>
    <row r="610" spans="7:8" s="50" customFormat="1" x14ac:dyDescent="0.2">
      <c r="G610" s="54"/>
      <c r="H610" s="54"/>
    </row>
    <row r="611" spans="7:8" s="50" customFormat="1" x14ac:dyDescent="0.2">
      <c r="G611" s="54"/>
      <c r="H611" s="54"/>
    </row>
    <row r="612" spans="7:8" s="50" customFormat="1" x14ac:dyDescent="0.2">
      <c r="G612" s="54"/>
      <c r="H612" s="54"/>
    </row>
    <row r="613" spans="7:8" s="50" customFormat="1" x14ac:dyDescent="0.2">
      <c r="G613" s="54"/>
      <c r="H613" s="54"/>
    </row>
    <row r="614" spans="7:8" s="50" customFormat="1" x14ac:dyDescent="0.2">
      <c r="G614" s="54"/>
      <c r="H614" s="54"/>
    </row>
    <row r="615" spans="7:8" s="50" customFormat="1" x14ac:dyDescent="0.2">
      <c r="G615" s="54"/>
      <c r="H615" s="54"/>
    </row>
    <row r="616" spans="7:8" s="50" customFormat="1" x14ac:dyDescent="0.2">
      <c r="G616" s="54"/>
      <c r="H616" s="54"/>
    </row>
    <row r="617" spans="7:8" s="50" customFormat="1" x14ac:dyDescent="0.2">
      <c r="G617" s="54"/>
      <c r="H617" s="54"/>
    </row>
    <row r="618" spans="7:8" s="50" customFormat="1" x14ac:dyDescent="0.2">
      <c r="G618" s="54"/>
      <c r="H618" s="54"/>
    </row>
    <row r="619" spans="7:8" s="50" customFormat="1" x14ac:dyDescent="0.2">
      <c r="G619" s="54"/>
      <c r="H619" s="54"/>
    </row>
    <row r="620" spans="7:8" s="50" customFormat="1" x14ac:dyDescent="0.2">
      <c r="G620" s="54"/>
      <c r="H620" s="54"/>
    </row>
    <row r="621" spans="7:8" s="50" customFormat="1" x14ac:dyDescent="0.2">
      <c r="G621" s="54"/>
      <c r="H621" s="54"/>
    </row>
    <row r="622" spans="7:8" s="50" customFormat="1" x14ac:dyDescent="0.2">
      <c r="G622" s="54"/>
      <c r="H622" s="54"/>
    </row>
    <row r="623" spans="7:8" s="50" customFormat="1" x14ac:dyDescent="0.2">
      <c r="G623" s="54"/>
      <c r="H623" s="54"/>
    </row>
    <row r="624" spans="7:8" s="50" customFormat="1" x14ac:dyDescent="0.2">
      <c r="G624" s="54"/>
      <c r="H624" s="54"/>
    </row>
    <row r="625" spans="7:8" s="50" customFormat="1" x14ac:dyDescent="0.2">
      <c r="G625" s="54"/>
      <c r="H625" s="54"/>
    </row>
    <row r="626" spans="7:8" s="50" customFormat="1" x14ac:dyDescent="0.2">
      <c r="G626" s="54"/>
      <c r="H626" s="54"/>
    </row>
    <row r="627" spans="7:8" s="50" customFormat="1" x14ac:dyDescent="0.2">
      <c r="G627" s="54"/>
      <c r="H627" s="54"/>
    </row>
    <row r="628" spans="7:8" s="50" customFormat="1" x14ac:dyDescent="0.2">
      <c r="G628" s="54"/>
      <c r="H628" s="54"/>
    </row>
    <row r="629" spans="7:8" s="50" customFormat="1" x14ac:dyDescent="0.2">
      <c r="G629" s="54"/>
      <c r="H629" s="54"/>
    </row>
    <row r="630" spans="7:8" s="50" customFormat="1" x14ac:dyDescent="0.2">
      <c r="G630" s="54"/>
      <c r="H630" s="54"/>
    </row>
    <row r="631" spans="7:8" s="50" customFormat="1" x14ac:dyDescent="0.2">
      <c r="G631" s="54"/>
      <c r="H631" s="54"/>
    </row>
    <row r="632" spans="7:8" s="50" customFormat="1" x14ac:dyDescent="0.2">
      <c r="G632" s="54"/>
      <c r="H632" s="54"/>
    </row>
  </sheetData>
  <mergeCells count="14">
    <mergeCell ref="C11:F11"/>
    <mergeCell ref="C12:F12"/>
    <mergeCell ref="C13:F13"/>
    <mergeCell ref="C14:F14"/>
    <mergeCell ref="C7:F7"/>
    <mergeCell ref="C8:F8"/>
    <mergeCell ref="C9:F9"/>
    <mergeCell ref="C10:F10"/>
    <mergeCell ref="C6:F6"/>
    <mergeCell ref="B1:F1"/>
    <mergeCell ref="B2:F2"/>
    <mergeCell ref="B3:F3"/>
    <mergeCell ref="B4:F4"/>
    <mergeCell ref="C5:F5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7952406-af28-43c8-b4de-a4e06f57476d}" enabled="0" method="" siteId="{57952406-af28-43c8-b4de-a4e06f5747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cen jednostkowych</vt:lpstr>
      <vt:lpstr>Uwagi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Farion, Krzysztof (Chorula) POL</dc:creator>
  <cp:lastModifiedBy>Maslowska, Kinga (Chorula) POL</cp:lastModifiedBy>
  <dcterms:created xsi:type="dcterms:W3CDTF">2024-09-05T08:05:04Z</dcterms:created>
  <dcterms:modified xsi:type="dcterms:W3CDTF">2024-09-19T08:30:50Z</dcterms:modified>
</cp:coreProperties>
</file>