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YWATNE\GR_PRAWNA\Przetargi\PRZETARGI_2024\ZP_6_2024_Oleje, smary i płyny\ZP_6_2024_SWZ\"/>
    </mc:Choice>
  </mc:AlternateContent>
  <xr:revisionPtr revIDLastSave="0" documentId="13_ncr:1_{1BFA9316-0FBC-46FD-AE33-66CE22654102}" xr6:coauthVersionLast="47" xr6:coauthVersionMax="47" xr10:uidLastSave="{00000000-0000-0000-0000-000000000000}"/>
  <bookViews>
    <workbookView xWindow="28680" yWindow="-120" windowWidth="29040" windowHeight="15720" xr2:uid="{5E72BB8F-06EA-4FD4-9708-81855C68B160}"/>
  </bookViews>
  <sheets>
    <sheet name="Część_1" sheetId="2" r:id="rId1"/>
    <sheet name="Część_2" sheetId="1" r:id="rId2"/>
  </sheets>
  <definedNames>
    <definedName name="_xlnm._FilterDatabase" localSheetId="0" hidden="1">Część_1!$A$13:$K$13</definedName>
    <definedName name="_xlnm._FilterDatabase" localSheetId="1" hidden="1">Część_2!$A$13:$N$13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14" i="2"/>
  <c r="L14" i="2"/>
  <c r="M14" i="2" s="1"/>
  <c r="M54" i="2" l="1"/>
  <c r="M55" i="2" s="1"/>
  <c r="M56" i="2" s="1"/>
  <c r="L54" i="2"/>
  <c r="L55" i="2" l="1"/>
  <c r="L56" i="2" s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16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69" i="1" l="1"/>
  <c r="M69" i="1" s="1"/>
</calcChain>
</file>

<file path=xl/sharedStrings.xml><?xml version="1.0" encoding="utf-8"?>
<sst xmlns="http://schemas.openxmlformats.org/spreadsheetml/2006/main" count="502" uniqueCount="337">
  <si>
    <t>INFORMACJE OGÓLNE dot. wypełniania formularza</t>
  </si>
  <si>
    <t>Należy wypełniać jedynie białe części arkusza</t>
  </si>
  <si>
    <t>W przypadku wypełniania Formularza cenowego poza programem excel należy stosować wzory z wiersza drugiego tabeli</t>
  </si>
  <si>
    <r>
      <t>* Należy wskazać oznaczenie producenta i produktu w sposób pozwalający Zamawiającemu</t>
    </r>
    <r>
      <rPr>
        <b/>
        <u/>
        <sz val="8"/>
        <color rgb="FFFF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 xml:space="preserve">zidentyfikować </t>
    </r>
    <r>
      <rPr>
        <b/>
        <u/>
        <sz val="8"/>
        <color rgb="FFFF0000"/>
        <rFont val="Arial"/>
        <family val="2"/>
      </rPr>
      <t>konkretny produkt</t>
    </r>
    <r>
      <rPr>
        <b/>
        <sz val="8"/>
        <color rgb="FFFF0000"/>
        <rFont val="Arial"/>
        <family val="2"/>
      </rPr>
      <t xml:space="preserve"> i zweryfikować wymagane parametry (nazwa handlowa, nr katalogowy produktu). </t>
    </r>
  </si>
  <si>
    <t>FORMULARZ CENOWY</t>
  </si>
  <si>
    <t>l.p</t>
  </si>
  <si>
    <t>Przedmiot zamówienia</t>
  </si>
  <si>
    <t xml:space="preserve">Przeznaczenie </t>
  </si>
  <si>
    <t>SPECYFIKACJA, NORMA, ISO, SAE, NLGI</t>
  </si>
  <si>
    <t>Oznaczenie produktu *</t>
  </si>
  <si>
    <t xml:space="preserve"> Producent *</t>
  </si>
  <si>
    <t>j.m.</t>
  </si>
  <si>
    <t>Wielkość opakowania</t>
  </si>
  <si>
    <t>Ilość w j.m.</t>
  </si>
  <si>
    <t>Cena za realizację planowanej ilości (PLN)</t>
  </si>
  <si>
    <t>a</t>
  </si>
  <si>
    <t>b</t>
  </si>
  <si>
    <t>c</t>
  </si>
  <si>
    <t>d</t>
  </si>
  <si>
    <t>e</t>
  </si>
  <si>
    <t>f</t>
  </si>
  <si>
    <t>Netto</t>
  </si>
  <si>
    <t>VAT%</t>
  </si>
  <si>
    <t>Brutto</t>
  </si>
  <si>
    <t>g</t>
  </si>
  <si>
    <t>h</t>
  </si>
  <si>
    <t>i</t>
  </si>
  <si>
    <t>j</t>
  </si>
  <si>
    <t>k=g*j</t>
  </si>
  <si>
    <t>l</t>
  </si>
  <si>
    <t>l=k+k*l</t>
  </si>
  <si>
    <t>1.</t>
  </si>
  <si>
    <t>OLEJ SILNIKOWY SN C3 SAE5W30</t>
  </si>
  <si>
    <t>olej silnikowy do wózków widłowych</t>
  </si>
  <si>
    <t>SN C3 SAE5W30</t>
  </si>
  <si>
    <t>szt.</t>
  </si>
  <si>
    <t>5L</t>
  </si>
  <si>
    <t>2.</t>
  </si>
  <si>
    <t>OLEJ SILNIKOWY  CJ-4 15W40 E9</t>
  </si>
  <si>
    <t>olej silnikowy/przekładniowy do ładowarek kołowych DOSSAN, LIUGONG</t>
  </si>
  <si>
    <t>CJ-4 15W40 E9</t>
  </si>
  <si>
    <t>20L</t>
  </si>
  <si>
    <t>3.</t>
  </si>
  <si>
    <t>OLEJ SILNIKOWY  CJ-4 10W40 E9</t>
  </si>
  <si>
    <t>olej silnikowy/przekładniowy do ładowarek kołowych DOSSAN 220-5</t>
  </si>
  <si>
    <t>CJ-4 10W40 E9</t>
  </si>
  <si>
    <t>4.</t>
  </si>
  <si>
    <t>OLEJ do MOSTÓW klasy ZF -Powerfluid</t>
  </si>
  <si>
    <t xml:space="preserve">olej do mostów ładowarek Doosan </t>
  </si>
  <si>
    <t xml:space="preserve">ZF powerfluid plus </t>
  </si>
  <si>
    <t>5.</t>
  </si>
  <si>
    <t>OLEJ SILNIKOWY CJ/SG 10W/40 E9</t>
  </si>
  <si>
    <t>olej silnikowy do samochodu ciężarowego DAF</t>
  </si>
  <si>
    <t>CJ/SG 10W40 E9</t>
  </si>
  <si>
    <t>6.</t>
  </si>
  <si>
    <t>OLEJ SILNIKOWY CE/SG 10W/40</t>
  </si>
  <si>
    <t>olej silnikowy do samochodu ciężarowego MAN</t>
  </si>
  <si>
    <t>CE/SG 10W40</t>
  </si>
  <si>
    <t>7.</t>
  </si>
  <si>
    <t>OLEJ SILNIKOWY SN CH-4 15W/40  E4</t>
  </si>
  <si>
    <t>olej silnikowy do maszyn BOMAG, HSW534E</t>
  </si>
  <si>
    <t>SN CH-4 15W40 E4</t>
  </si>
  <si>
    <t>8.</t>
  </si>
  <si>
    <t>OLEJ SILNIKOWY  CD 15W40</t>
  </si>
  <si>
    <t>olej silnikowy do maszyn TD-20, Pronar</t>
  </si>
  <si>
    <t>CD 15W40</t>
  </si>
  <si>
    <t>9.</t>
  </si>
  <si>
    <t>OLEJ SILNIKOWY 520  CF-4/SG 15W/40</t>
  </si>
  <si>
    <t>olej silnikowyy do ładowarki kołowej HSW520G</t>
  </si>
  <si>
    <t>CF-4/SG 15W40</t>
  </si>
  <si>
    <t>10.</t>
  </si>
  <si>
    <t>OLEJ SILNIKOWY 5W30 CH4</t>
  </si>
  <si>
    <t>olej silnikowy do samochodu Mercedes Sprinter</t>
  </si>
  <si>
    <t>5W30 CH4</t>
  </si>
  <si>
    <t>11.</t>
  </si>
  <si>
    <t>OLEJ SILNIKOWY 5W40  CF</t>
  </si>
  <si>
    <t>olej silnikowy do samochodu Fiat Fiorino</t>
  </si>
  <si>
    <t>5W40 CF</t>
  </si>
  <si>
    <t>12.</t>
  </si>
  <si>
    <t xml:space="preserve">OLEJ SILNIKOWY CD SAE 10W </t>
  </si>
  <si>
    <t>olej silnikowy/ hydrauliczny do maszyn TD-20</t>
  </si>
  <si>
    <t>CD SAE 10W</t>
  </si>
  <si>
    <t>13.</t>
  </si>
  <si>
    <t>OLEJ HYDRAULICZNY HVI 46  = HVLP = VG 46</t>
  </si>
  <si>
    <t>olej do pojazdów  MAN, HSW, LIUGONG, DOSSAN, HELI</t>
  </si>
  <si>
    <t>HVI 46 = HVPL= VG 46</t>
  </si>
  <si>
    <t>litr</t>
  </si>
  <si>
    <t>200-210L</t>
  </si>
  <si>
    <t>14.</t>
  </si>
  <si>
    <t>OLEJ HYDRAULICZNY VG32</t>
  </si>
  <si>
    <t>olej  do samochodu ciężarowego DAF</t>
  </si>
  <si>
    <t>VG32</t>
  </si>
  <si>
    <t>15.</t>
  </si>
  <si>
    <t>OLEJ HYDRAULICZNY VG68</t>
  </si>
  <si>
    <t>olej do koparko-ładowarki CASE</t>
  </si>
  <si>
    <t>VG68 DIN 51 524-3 HLP</t>
  </si>
  <si>
    <t>16.</t>
  </si>
  <si>
    <t>OLEJ HYDRAULICZNY HV 46</t>
  </si>
  <si>
    <t>olej do maszyn BOMAG</t>
  </si>
  <si>
    <t>HV 46</t>
  </si>
  <si>
    <t>17.</t>
  </si>
  <si>
    <t>OLEJ MOSTY GL-5 80W/90 LS</t>
  </si>
  <si>
    <t>olej do maszyny załadunkowej LIUGONG</t>
  </si>
  <si>
    <t>GL-5 80W90 LS</t>
  </si>
  <si>
    <t>18.</t>
  </si>
  <si>
    <t>OLEJ PRZEKŁADNIOWY 10W30</t>
  </si>
  <si>
    <t>olej do maszyny załadunkowej DOOSAN 420</t>
  </si>
  <si>
    <t xml:space="preserve">UTTO GL-4 ,SAE 10W, </t>
  </si>
  <si>
    <t>19.</t>
  </si>
  <si>
    <t>OLEJ PRZEKŁADNIOWY GL-5 85W/140</t>
  </si>
  <si>
    <t>olej do maszyn TD-20</t>
  </si>
  <si>
    <t>GL-5 85W140</t>
  </si>
  <si>
    <t>20.</t>
  </si>
  <si>
    <t>OLEJ PRZEKŁADNIOWY GL-5 80W/90</t>
  </si>
  <si>
    <t>olej do maszyn BOMAG, PRONAR</t>
  </si>
  <si>
    <t>GL-5 80W90</t>
  </si>
  <si>
    <t>21.</t>
  </si>
  <si>
    <t xml:space="preserve">PŁYN DO CHŁODNIC TYPU GLIXOL </t>
  </si>
  <si>
    <t>płyn do maszyn BOMAG, TD-20</t>
  </si>
  <si>
    <t>TYPU GLIXOL</t>
  </si>
  <si>
    <t>22.</t>
  </si>
  <si>
    <t>PŁYN DO CHŁODNIC ERGOFRYZ</t>
  </si>
  <si>
    <t>płyn do samochodu ciężarowego DAF</t>
  </si>
  <si>
    <t>ERGOFRYZ</t>
  </si>
  <si>
    <t>23.</t>
  </si>
  <si>
    <t>PŁYN CHŁODNICZY  G48</t>
  </si>
  <si>
    <t>płyn do samochodu ciężarowego MAN</t>
  </si>
  <si>
    <t>G48</t>
  </si>
  <si>
    <t>10L</t>
  </si>
  <si>
    <t>24.</t>
  </si>
  <si>
    <t xml:space="preserve">PŁYN CHŁODNICZY RÓZOWY G11 </t>
  </si>
  <si>
    <t>Doosan 420-5, Doosan 420-7, Doosan 220, LiuGong</t>
  </si>
  <si>
    <t>RÓŻOWY G11</t>
  </si>
  <si>
    <t>25.</t>
  </si>
  <si>
    <t>PŁYN DO SPRYSKIWACZY LETNI</t>
  </si>
  <si>
    <t>ŁADOWARKI I SAMOCHODY</t>
  </si>
  <si>
    <t>26.</t>
  </si>
  <si>
    <t>PŁYN DO SPRYSKIWACZY ZIMOWY</t>
  </si>
  <si>
    <t>27.</t>
  </si>
  <si>
    <t>AD BLUE</t>
  </si>
  <si>
    <t>do pojazdów i maszyn DAF, LIUGONG, DOSSAN</t>
  </si>
  <si>
    <t>1000L</t>
  </si>
  <si>
    <t>28.</t>
  </si>
  <si>
    <t>29.</t>
  </si>
  <si>
    <t>PŁYN HAMULCOWY DOT-4</t>
  </si>
  <si>
    <t>do wózków widłowych HELI</t>
  </si>
  <si>
    <t>DOT-4</t>
  </si>
  <si>
    <t>1L</t>
  </si>
  <si>
    <t>30.</t>
  </si>
  <si>
    <t>PŁYN HAMULCOWY DOT-3</t>
  </si>
  <si>
    <t>płyn do maszyn załadunkowej HSW534E</t>
  </si>
  <si>
    <t>DOT-3</t>
  </si>
  <si>
    <t>31.</t>
  </si>
  <si>
    <t>DODATEK DO ON PRZECIW ZAMARZANIU -40'C</t>
  </si>
  <si>
    <t>SILNIKI DIESLA</t>
  </si>
  <si>
    <t>32.</t>
  </si>
  <si>
    <t>SMAR ŁT-43</t>
  </si>
  <si>
    <t>NLGI 3</t>
  </si>
  <si>
    <t>9KG</t>
  </si>
  <si>
    <t>33.</t>
  </si>
  <si>
    <t>SMAR WYSOKOCIŚNIENIOWY NA BAZIE WAPNIOWEJ</t>
  </si>
  <si>
    <t>DIN 51 825 KP2 G-30</t>
  </si>
  <si>
    <t>0,4KG</t>
  </si>
  <si>
    <t>34.</t>
  </si>
  <si>
    <t>SMAR  litowyDO UKŁADU CENTRALNEGO SMAROWANIA NLGI 2 z dodatkami EP</t>
  </si>
  <si>
    <t>maszyny : HSW, LIUGONG, DOSSAN,CASE - SMAR PRZEMYSŁOWY Z DODATKAMI PRZECIWUTLENIAJĄCYMI, PRZECIWZUŻYCIOWYMI I PRZECIWRDZEWNYMI. Z MOŻLIWOŚCIĄ STOSOWANIA W UKŁADACH CENTRALNEGO SMAROWANIA</t>
  </si>
  <si>
    <t>NLGI 2 , z dodatkami EP, nie może zawierać mydła sodowego</t>
  </si>
  <si>
    <t>18KG</t>
  </si>
  <si>
    <t>35.</t>
  </si>
  <si>
    <t>SMAR NLGI EP2</t>
  </si>
  <si>
    <t>LINIA TECHNOLOGICZNA - SMAR PRZEMYSŁOWY Z DODATKAMI PRZECIWUTLENIAJĄCYMI, PRZECIWZUŻYCIOWYMI I PRZECIWRDZEWNYMI. Z MOŻLIWOŚCIĄ STOSOWANIA W UKŁADACH CENTRALNEGO SMAROWANIA.</t>
  </si>
  <si>
    <t>DIN 51818: NLGI 2, DIN ISO 2137: 265 do 295,  KP2K--30</t>
  </si>
  <si>
    <t>36.</t>
  </si>
  <si>
    <t xml:space="preserve"> SMAR SYNTETYCZNY</t>
  </si>
  <si>
    <t>LINIA TECHNOLOGICZNA - SMAR DO ŁOŻYSK ROTORA SEPARATORA METALI</t>
  </si>
  <si>
    <t>DIN ISO 2137: &gt;240, DIN ISO 2137: 265 do 295, WYRÓŻNIK PRĘDKOŚCI: 1 000 000</t>
  </si>
  <si>
    <t>1KG</t>
  </si>
  <si>
    <t>37.</t>
  </si>
  <si>
    <t>LINIA TECHNOLOGICZNA - SMAR DO ŁOŻYSK BĘBANÓW SEPARATORA METALI</t>
  </si>
  <si>
    <t>DIN ISO 2137: &gt;220, DIN ISO 2137: 265 do 295, WYRÓŻNIK PRĘDKOŚCI: 1 000 000</t>
  </si>
  <si>
    <t>38.</t>
  </si>
  <si>
    <t>Olej hydrauliczny HVL15</t>
  </si>
  <si>
    <t>LINIA TECHNOLOGICZNA - OLEJ DO UKŁADU HYDRAULICZNEGO ROZRYWARKI WORKÓW</t>
  </si>
  <si>
    <t xml:space="preserve">VG: 15,  DIN 51 524 cz.3 HVLP, PN-ISO 3448 </t>
  </si>
  <si>
    <t>39.</t>
  </si>
  <si>
    <t>Olej hydrauliczny HVL 32</t>
  </si>
  <si>
    <t xml:space="preserve">VG: 32,  DIN 51 524 cz.3 HVLP, PN-ISO 3448 </t>
  </si>
  <si>
    <t>40.</t>
  </si>
  <si>
    <t>OLEJ PRZEKŁADNIOWY CLP220</t>
  </si>
  <si>
    <t>LINIA TECHNOLOGICZNA - OLEJ EKSPLOATACYJNY DO MOTOREDUKTORÓW FIRMY SEW EURODRIVE</t>
  </si>
  <si>
    <t>VG:220, ISO 12925-1 Typ CKD, DIN 51 517-3 CLP, AGMA 9005-E02</t>
  </si>
  <si>
    <t>41.</t>
  </si>
  <si>
    <t>BENZYNA EKSTRAKCYJNA</t>
  </si>
  <si>
    <t>LINIA TECHNOLOGICZNA, WARSZTAT</t>
  </si>
  <si>
    <t>TEMPERATURA ZAPŁONU  &lt;0 ºC, TEMPERATURA SAMOZAPŁONU &gt;260ºC</t>
  </si>
  <si>
    <t>42.</t>
  </si>
  <si>
    <t xml:space="preserve">SMAR DO ŁAŃCUCHÓW PRZEMYSŁOWYCH </t>
  </si>
  <si>
    <t>LINIA TECHNOLOGICZNA - SMAR DO ŁĄŃCUCHÓW PRZEMYSŁOWYCH, ODPORNY NA WODĘ, BŁOTO, KURZ I PYŁ</t>
  </si>
  <si>
    <t>TEMPERATURA PŁYNIĘCIA ISO3016 -33°C , TEMPERATURA ZAPŁONU ISO2592  265°C</t>
  </si>
  <si>
    <t>mililitr</t>
  </si>
  <si>
    <t>400-500ML</t>
  </si>
  <si>
    <t>43.</t>
  </si>
  <si>
    <t>ZMYWACZ UNIWERSALNY</t>
  </si>
  <si>
    <t xml:space="preserve">TEMPERATURA ZAPŁONU  &lt;0 ºC, TEMPERATURA SAMOZAPŁONU &gt;200ºC </t>
  </si>
  <si>
    <t>44.</t>
  </si>
  <si>
    <t>ŚRODEK DO CZYSZCZENIA STYKÓW ELEKTRYCZNYCH</t>
  </si>
  <si>
    <t>LINIA TECHNOLOGICZNA - ŚRODEK DO WYPIERANIA WODY I WILGOCI ZE STYKÓW ELEKTRYCZNYCH</t>
  </si>
  <si>
    <t xml:space="preserve">TEMPERATURA ZAPŁONU  -20 ºC, TEMPERATURA SAMOZAPŁONU &gt;200ºC </t>
  </si>
  <si>
    <t>45.</t>
  </si>
  <si>
    <t>SMAR DO POŁĄCZEŃ ELEKTRYCZNYCH</t>
  </si>
  <si>
    <t>LINIA TECHNOLOGICZNA - SMAR DO MONTAŻU I ZABEZPIECZENIA STYKÓW ELEKTRYCZNYCH</t>
  </si>
  <si>
    <t xml:space="preserve">ISO 12185, TEMPERATURA ZAPŁONU  -20 ºC, TEMPERATURA SAMOZAPŁONU &gt;150ºC </t>
  </si>
  <si>
    <t>2KG</t>
  </si>
  <si>
    <t>46.</t>
  </si>
  <si>
    <t>SILIKON SPRAY</t>
  </si>
  <si>
    <t xml:space="preserve">LINIA TECHNOLOGICZNA </t>
  </si>
  <si>
    <t>47.</t>
  </si>
  <si>
    <t>PIANKA DO CZYSZCZENIA NAWIEWÓW</t>
  </si>
  <si>
    <t>WARSZTAT</t>
  </si>
  <si>
    <t>opakowanie od 300ml do 600ml</t>
  </si>
  <si>
    <t>300-600ML</t>
  </si>
  <si>
    <t>48.</t>
  </si>
  <si>
    <t>ZMYWACZ DO HAMULCÓW</t>
  </si>
  <si>
    <t>opakowanie od 500ml do 600ml</t>
  </si>
  <si>
    <t>500-600ML</t>
  </si>
  <si>
    <t>49.</t>
  </si>
  <si>
    <t>SMAR DO ŁAŃCUCHÓW</t>
  </si>
  <si>
    <t>opakowanie od 400ml do 500ml</t>
  </si>
  <si>
    <t>50.</t>
  </si>
  <si>
    <t>WODA DESTYLOWANA</t>
  </si>
  <si>
    <t>51.</t>
  </si>
  <si>
    <t>ODMRAŻACZ DO SZYB</t>
  </si>
  <si>
    <t>opakowanie od 500ml do 750ml</t>
  </si>
  <si>
    <t>500-750ML</t>
  </si>
  <si>
    <t>52.</t>
  </si>
  <si>
    <t>SPRAY DO KOKPITU</t>
  </si>
  <si>
    <t>53.</t>
  </si>
  <si>
    <t>Preparat uniwersalny konserwująco - smarujacy </t>
  </si>
  <si>
    <t xml:space="preserve"> RAZEM</t>
  </si>
  <si>
    <t>Należy złożyć w postaci elektronicznej i podpisać kwalifikowanym podpisem elektronicznym lub podpisem zaufanym albo podpisem osobistym (e-dowód).</t>
  </si>
  <si>
    <t xml:space="preserve">   Zamawiający dopuszcza zaoferowanie przez Wykonawcę produktów równoważnych z zastrzeżeniem postanowień pkt 3 SWZ. </t>
  </si>
  <si>
    <t>ZP/6/2024</t>
  </si>
  <si>
    <t>Część 2: Sukcesywne dostawy olejów, smarów i płynów eksploatacyjnych do pojazdów i maszyn Sortownia Odpadów, ul. Zamiejska 1, 93-468 Łódź.</t>
  </si>
  <si>
    <t>Producent *</t>
  </si>
  <si>
    <t>ilość</t>
  </si>
  <si>
    <t>Cena jednostkowa za opakowanie (PLN) Brutto</t>
  </si>
  <si>
    <t>k</t>
  </si>
  <si>
    <t>l=j+k</t>
  </si>
  <si>
    <t>BENZYNA EKSTRAKCYJNA  5L</t>
  </si>
  <si>
    <t>DODATEK DO OLEJU NAP / 1L</t>
  </si>
  <si>
    <t>Całoroczny dodatek do oleju napędowego Uszlachetniacz do ON SKYDD</t>
  </si>
  <si>
    <t>Koncentrat płynu przeciwmroźny do chłodnic. Po rozcieńczeniu 1:1 niezamarzający do – 35°C</t>
  </si>
  <si>
    <t>KONCENTRAT PŁYNU CHŁODNICZEGO RÓŻOWY / 20L</t>
  </si>
  <si>
    <t xml:space="preserve">Koncentrat płynu przeciwmroźny do chłodnic G12 PLUS  </t>
  </si>
  <si>
    <t>ODMRAŻACZ DO SZYB   5L</t>
  </si>
  <si>
    <t>OLEJ DO UKŁADU WSPOMAGANIA SPRZĘGŁA  1L</t>
  </si>
  <si>
    <t>MAN TGA ZIELONY</t>
  </si>
  <si>
    <t>OLEJ DO WSPOMAGANIA UKŁADU KIEROWNICZEGO 1L</t>
  </si>
  <si>
    <t>dotychczas używany Olej Elfmatic G3 czerwony</t>
  </si>
  <si>
    <t>GENERAL MOTORS: DEXRONR III; FORD: MERCONR; MAN: 339 F; NISSAN;
BMW: 24-3.0; ALLISON: C4; VOITH: 55.6335.32 (G 607); ZF TE-ML: 11 i 14.</t>
  </si>
  <si>
    <t>OLEJ HYDRAULICZNY HL 32  / 200L- 210L</t>
  </si>
  <si>
    <t>OLEJ HYDRAULICZNY HL 46 / 200L - 210L</t>
  </si>
  <si>
    <t>OLEJ HYDRAULICZNY HLP-32 / 200L - 210L</t>
  </si>
  <si>
    <t>OLEJ PNEUMATIC VG32  5L</t>
  </si>
  <si>
    <t>Dotychczas używany ORLEN OIL PNEUMATIC VG-32</t>
  </si>
  <si>
    <t>Olej do urządzeń pneumatycznych produkowany jest w oparciu o wysokojakościową bazę olejową oraz pakiet specjalnie dobranych dodatków uszlachetniających.</t>
  </si>
  <si>
    <t>OLEJ PRZEKŁADNIOWY    20L</t>
  </si>
  <si>
    <t xml:space="preserve">Mercedes skrzynia autmatyczna  ALLISON, </t>
  </si>
  <si>
    <t xml:space="preserve">Allison TES-295, TES-468 • ZF TE-ML, 04D, 14C, 16M, 03M, 16S, 20C, 25C • MB 236.91 • MB 238.22 • Voith H55.6336 </t>
  </si>
  <si>
    <t>OLEJ PRZEKŁADNIOWY  75W/80 / 20L</t>
  </si>
  <si>
    <t>OLEJ PRZEKŁADNIOWY 75W/90 / 20L</t>
  </si>
  <si>
    <t>OLEJ PRZEKŁADNIOWY 75W80 20L</t>
  </si>
  <si>
    <t>Skrzynia biegów półautomatyczna, Reanault D-WIDE,</t>
  </si>
  <si>
    <t>SAE 75W80 , 
Specyfikacje międzynarodowe :API GL-4                                                  Atesty producenta : 
​RENAULT TRUCKS / VOLVO 97307 (wszystkie manualne i zrobotyzowane skrzynie biegów) 
ZF TE-ML 01E, 02E, 16P (wszystkie rodzaje synchronizatorów węglowych lub molibdenowych) 
MAN 341 typ Z5
VOIT klasa B</t>
  </si>
  <si>
    <t>OLEJ PRZEKŁADNIOWY 75W90 20L</t>
  </si>
  <si>
    <t>Osi napędowej (tylny most), Renault D- WIDE</t>
  </si>
  <si>
    <t>SAE 75W90 , 97312,  API GL-5, API GL-4, MIL-L 2105 D,MB 235.8,MB 235.11, MAN 342 typ S-1, ZF TE-ML 12B, 16F, 17B,SCANIA STO 1:0, Renault LKW, DAF LKW (wydłużone okresy), VOLVO 97312 / 97315, IVECO, BOT 328, 130M, 720, BMW 83229407768, BMW OSP, BMW SAF-XO</t>
  </si>
  <si>
    <t>OLEJ PRZEKŁADNIOWY 85W-140 GL5 / 20L</t>
  </si>
  <si>
    <t>OLEJ PRZEKŁADNIOWY CLP220 / 20L</t>
  </si>
  <si>
    <t>OLEJ PRZEKŁADNIOWY GL-4 80W90 / 20L</t>
  </si>
  <si>
    <t>OLEJ SILNIKOWY  15W-40 / 20L</t>
  </si>
  <si>
    <t xml:space="preserve">Dotychczas używany SHELL Rimula R4 L </t>
  </si>
  <si>
    <t>API CK-4, CJ-4, CI-4 Plus, CI-4, CH-4, SN
ACEA E9, E7
Allison TES 439
Caterpillar ECF-3, ECF-2
CNH MAT 3521, 3522 (spełnia wymagania)
Cummins CES 20086, 20081
Detroit Fluids Specification (DFS) 93K222, 93K218
Deutz DQC III-10 LA; MAN M 3775
MB-Approval 228.31
MTU Category 2.1
JASO DH-2
IVECO T2 E7 (spełnia wymagania)
Volvo  VDS-4.5, VDS-4
Mack  EOS-4.5, EO-O  Premium Plus
Renault Truck RLD-4, RLD-3</t>
  </si>
  <si>
    <t>OLEJ SILNIKOWY 10W30  20L</t>
  </si>
  <si>
    <t xml:space="preserve">Renault D- Wide EURO 6 z filtrem DPF, MAN EURO 5 - dotychczas używany Total RUBIA OPTIMA 3100 FE </t>
  </si>
  <si>
    <t>ACEA E7, E9 API CK-4 , RLD-3 , VDS-4.5 ,228.31 , EO-S 4.5</t>
  </si>
  <si>
    <t>OLEJ SILNIKOWY 10W40 CF -4 / 20L</t>
  </si>
  <si>
    <t>OLEJ SILNIKOWY 5W30   20L</t>
  </si>
  <si>
    <t>Mercedes Axor, Atego, Actros, dotychczas używany Shell Rimula R6 LME Plus</t>
  </si>
  <si>
    <t xml:space="preserve">MB 228,5     ACEA E6, E7; Cummins CES 20077; MAN M 3477, 3677;
MB 228.51; Deutz DQC IV-10 LA; MACK EO-N;
Renault Truck RDL-2; VOLVO VDS-3; SCANIA Low Ash; IVECO TLS E6 </t>
  </si>
  <si>
    <t>PŁYN ADBLUE / 200L</t>
  </si>
  <si>
    <t>PŁYN CHŁODNICZY (ŻÓŁTY) 20L</t>
  </si>
  <si>
    <t xml:space="preserve">Renault D-WIDE </t>
  </si>
  <si>
    <t xml:space="preserve"> ASTM D3306 , ASTM D2570</t>
  </si>
  <si>
    <t>PŁYN DO SPRYSKIWACZY -  ZIMOWY / 5L</t>
  </si>
  <si>
    <t>PŁYN DO SPRYSKIWACZY - LETNI  / 5L</t>
  </si>
  <si>
    <t xml:space="preserve">PŁYN HAMULCOWY DOT- 4 ŻÓŁTY / 1L </t>
  </si>
  <si>
    <t>PŁYN PRZECIW ZAMARZANIU UKŁADÓW PNEUMATYCZNYCH / 1L</t>
  </si>
  <si>
    <t>PREPARAT DO SZORSTKOWANIA OPON W SPRAYU 500ML</t>
  </si>
  <si>
    <t>PREPARAT WIELOFUNKCYJNY W SPRAYU / 600 ML</t>
  </si>
  <si>
    <t>w typie WD40 , CX80</t>
  </si>
  <si>
    <t>SMAR DO CENTRALNEGO UKŁADU SMAROWANIA LUBRITEN EPX 00 / 17-18KG</t>
  </si>
  <si>
    <t>Przeznaczone są do łożysk tocznych pracujących przy wysokich obciążeniach promieniowych, udarowych i osiowych pracujących w trudnych warunkach terenowych, odporny na wymywanie.</t>
  </si>
  <si>
    <t>kg</t>
  </si>
  <si>
    <t>SMAR DO CENTRALNEGO SMAROWANIA  18KG</t>
  </si>
  <si>
    <t>dotychczas używany Shell Gadus S2 V100 2 NLGI 2</t>
  </si>
  <si>
    <t>SMAR DO MOCNO OBCIAZONYCH ŁOŻYSK ŚLIZGOWYCH I TOCZNYCH  18KG</t>
  </si>
  <si>
    <t>dotychczas używany SHELL GADUS S2 V220</t>
  </si>
  <si>
    <t>Klasa wg NLGI 	2
Gęstość w temp. 15°C kg/m3 	0
Lepkość kinem. oleju bazowego w 40/100°C mm2/s 	220/19
Temp. zapłonu COC °C min 	0
Penetracja po ugniataniu w 25°C (0,1 mm) 	265
Lepkość kinematyczna mm2/s (cSt) w temp. 100°C 	0.00
Rodzaj zagęszczacza 	Li
Temp. kroplenia °C średnia 	180
Wskaźnik lepkości 	0
Temp. pracy smaru°C 	-20/130
Lepkość kinematyczna mm2/s (cSt) w temp. 40°C 	0.00
Temp. płynięcia °C max 	0</t>
  </si>
  <si>
    <t>SMAR ŁOŻYSKOWY 5KG</t>
  </si>
  <si>
    <t>Dotychczas używany Total MULTIS</t>
  </si>
  <si>
    <t>Konsystencja: NLGI 2. Zakres temp: -30 do 250°C  KPK2-25</t>
  </si>
  <si>
    <t>SMAR RENOLIT B2 NLGI 2 / 17-18KG</t>
  </si>
  <si>
    <t xml:space="preserve">Wielofunkcyjny smar plastyczny o bardzo stabilnych właściwościach smarnych do ogólnego użycia w smarowaniu maszyn, -20°C do + 120/140°C </t>
  </si>
  <si>
    <t>SMAR SILIKONOWY / 0,4KG</t>
  </si>
  <si>
    <t>DO TWORZYW SZTUCZNYCH I GUMY. Bezbarwny smar o wysokiej lepkości, w typie środka CX80 lub produktu równoważnego.</t>
  </si>
  <si>
    <t>SPRAY DO KOKPITU / 750ML</t>
  </si>
  <si>
    <t>WODA DESTYLOWANA / 5L</t>
  </si>
  <si>
    <t>ZMYWACZ DO HAMULCÓW NIE NISZCZĄCY USZCZELEK GUMOWYCH W SPRAYU / 500ML</t>
  </si>
  <si>
    <t>Część 1: Sukcesywne dostawy olejów, smarów i płynów eksploatacyjnych do pojazdów i maszyn MPO – Łódź Sp. z o.o., ul. Tokarzewskiego 2, 91-842 Łódź.</t>
  </si>
  <si>
    <t>m=g*j</t>
  </si>
  <si>
    <t>Wartość zamówienia netto</t>
  </si>
  <si>
    <t>Wartość zamówienia brutto</t>
  </si>
  <si>
    <t>n=m+m*k</t>
  </si>
  <si>
    <t>RAZEM zamówienie podstawowe:</t>
  </si>
  <si>
    <r>
      <t xml:space="preserve">Zamówienie w prawie opcji (30% zamówienia podstawowego):
</t>
    </r>
    <r>
      <rPr>
        <sz val="9"/>
        <color theme="1"/>
        <rFont val="Calibri"/>
        <family val="2"/>
        <charset val="238"/>
        <scheme val="minor"/>
      </rPr>
      <t>Zamówienie w prawie opcji = RAZEM zamówienie podstawowe *30%</t>
    </r>
  </si>
  <si>
    <r>
      <t xml:space="preserve">ŁĄCZNIE ZAMÓWIENIE PODSTAWOWE ORAZ W PRAWIE OPCJI:
</t>
    </r>
    <r>
      <rPr>
        <sz val="9"/>
        <color theme="1"/>
        <rFont val="Calibri"/>
        <family val="2"/>
        <charset val="238"/>
        <scheme val="minor"/>
      </rPr>
      <t>ŁĄCZNIE ZAMÓWIENIE PODSTAWOWE ORAZ W PRAWIE OPCJI = RAZEM zamówienie podstawowe + Zamówienie w prawie opcji</t>
    </r>
  </si>
  <si>
    <t>Cena jednostkowa za jednostkę miary
(PLN)</t>
  </si>
  <si>
    <t>W przypadku wypełniania Formularza cenowego poza programem excel należy stosować wzory z wierszy: 2, 46 i 47 tabeli</t>
  </si>
  <si>
    <t>Z uwagi na zróżnicowaną wielkość opakowań na rynku, w asortymencie, gdzie jest podany przedział wielkości opakowania (kolumna i), należy wpisać w kolumnie g, cenę jednostkową  odpowiednio za 1 litr, 1 mililitr, 1 kilogram. Wykonawca dostarczy pełne opakowanie z podanego zakresu, a zapłata za nie nastąpi wg rzeczywistej ilości produktu w nim zawartego.</t>
  </si>
  <si>
    <t>KONCENTRAT PŁYNU CHŁODNICZEGO NIEBIESKI /  1 - 20L</t>
  </si>
  <si>
    <t>Cena jednostkowa za jednostkę miary (PLN) netto</t>
  </si>
  <si>
    <t>szt</t>
  </si>
  <si>
    <t>API: API GL-5
US MIL LUBRICANT: MIL-L 2105 D;
IVECO: IVECO RAM2
ZF: ZF TE-ML 05A, ZF TE-ML 12E, ZF TE-ML 16D, ZF TE-ML 21A</t>
  </si>
  <si>
    <t>API GL-5
MB 235.8
MIL-PRF-2105E
DAF (SAE J 2360)
MAN 342 Typ S1
Scania STO 1:0
VOLVO 97312
ZF TE-ML 12B-16F-17B
SAE J 2360.</t>
  </si>
  <si>
    <t xml:space="preserve">GL-4/5
Klasa lepkości wg SAE 	75W-80
Specyfikacja 	MAN 341 Type E3
Specyfikacja 	MAN 341 Type Z4
Specyfikacja 	Volvo
Specyfikacja 	ZF TE-ML 16K
Specyfikacja 	Renault
Specyfikacja 	DAF
Specyfikacja 	Iveco
Specyfikacja 	ZF TE-ML 02L </t>
  </si>
  <si>
    <t>Z uwagi na zróżnicowaną wielkość opakowań na rynku, w asortymencie, gdzie jest podany przedział wielkości opakowania (kolumna i), należy wpisać w kolumnie g, cenę jednostkową  odpowiednio za 1 litr, 1 mililitr, 1 kilogram, 1 szt. Wykonawca dostarczy pełne opakowanie z podanego zakresu, a zapłata za nie nastąpi wg rzeczywistej ilości produktu w nim zawartego.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</si>
</sst>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0\ &quot;zł&quot;"/>
  </numFmts>
  <fonts count="2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b/>
      <sz val="8"/>
      <color rgb="FFFF0000"/>
      <name val="Arial"/>
      <family val="2"/>
      <charset val="238"/>
    </font>
    <font>
      <b/>
      <sz val="8"/>
      <color indexed="8"/>
      <name val="Arial"/>
      <family val="2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8"/>
      <color theme="1"/>
      <name val="Arial"/>
      <family val="2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0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164" fontId="5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5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top" wrapText="1"/>
    </xf>
    <xf numFmtId="4" fontId="3" fillId="2" borderId="11" xfId="1" applyNumberFormat="1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vertical="center"/>
    </xf>
    <xf numFmtId="2" fontId="3" fillId="2" borderId="6" xfId="1" applyNumberFormat="1" applyFont="1" applyFill="1" applyBorder="1" applyAlignment="1">
      <alignment horizontal="center" vertical="center"/>
    </xf>
    <xf numFmtId="0" fontId="16" fillId="0" borderId="0" xfId="2"/>
    <xf numFmtId="0" fontId="16" fillId="0" borderId="0" xfId="2" applyAlignment="1">
      <alignment wrapText="1"/>
    </xf>
    <xf numFmtId="0" fontId="16" fillId="0" borderId="0" xfId="2" applyAlignment="1">
      <alignment horizontal="left"/>
    </xf>
    <xf numFmtId="0" fontId="1" fillId="0" borderId="0" xfId="2" applyFont="1"/>
    <xf numFmtId="0" fontId="2" fillId="0" borderId="0" xfId="2" applyFont="1"/>
    <xf numFmtId="165" fontId="16" fillId="0" borderId="0" xfId="2" applyNumberForma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4" fillId="0" borderId="0" xfId="2" applyFont="1"/>
    <xf numFmtId="0" fontId="3" fillId="0" borderId="0" xfId="2" applyFont="1" applyAlignment="1">
      <alignment wrapText="1"/>
    </xf>
    <xf numFmtId="0" fontId="3" fillId="0" borderId="0" xfId="2" applyFont="1" applyAlignment="1">
      <alignment horizontal="left"/>
    </xf>
    <xf numFmtId="0" fontId="3" fillId="0" borderId="0" xfId="2" applyFont="1"/>
    <xf numFmtId="0" fontId="17" fillId="0" borderId="0" xfId="2" applyFont="1"/>
    <xf numFmtId="4" fontId="4" fillId="0" borderId="0" xfId="2" applyNumberFormat="1" applyFont="1" applyAlignment="1">
      <alignment vertical="center"/>
    </xf>
    <xf numFmtId="0" fontId="5" fillId="0" borderId="0" xfId="2" applyFont="1"/>
    <xf numFmtId="165" fontId="5" fillId="0" borderId="0" xfId="2" applyNumberFormat="1" applyFont="1" applyAlignment="1">
      <alignment horizontal="right" vertical="center"/>
    </xf>
    <xf numFmtId="4" fontId="4" fillId="0" borderId="0" xfId="2" applyNumberFormat="1" applyFont="1"/>
    <xf numFmtId="0" fontId="6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165" fontId="19" fillId="0" borderId="2" xfId="2" applyNumberFormat="1" applyFont="1" applyBorder="1" applyAlignment="1">
      <alignment horizontal="center" vertical="center" wrapText="1"/>
    </xf>
    <xf numFmtId="0" fontId="21" fillId="0" borderId="2" xfId="2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0" fillId="2" borderId="2" xfId="2" applyFont="1" applyFill="1" applyBorder="1" applyAlignment="1">
      <alignment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2" fillId="2" borderId="2" xfId="2" applyFont="1" applyFill="1" applyBorder="1" applyAlignment="1">
      <alignment vertical="center" wrapText="1"/>
    </xf>
    <xf numFmtId="0" fontId="19" fillId="2" borderId="9" xfId="2" applyFont="1" applyFill="1" applyBorder="1" applyAlignment="1">
      <alignment horizontal="left" vertical="center" wrapText="1"/>
    </xf>
    <xf numFmtId="165" fontId="24" fillId="2" borderId="2" xfId="2" applyNumberFormat="1" applyFont="1" applyFill="1" applyBorder="1" applyAlignment="1">
      <alignment horizontal="right" vertical="center"/>
    </xf>
    <xf numFmtId="0" fontId="21" fillId="2" borderId="2" xfId="2" applyFont="1" applyFill="1" applyBorder="1" applyAlignment="1">
      <alignment horizontal="center" vertical="center" wrapText="1"/>
    </xf>
    <xf numFmtId="165" fontId="23" fillId="2" borderId="2" xfId="2" applyNumberFormat="1" applyFont="1" applyFill="1" applyBorder="1" applyAlignment="1">
      <alignment horizontal="right" vertical="center"/>
    </xf>
    <xf numFmtId="9" fontId="21" fillId="0" borderId="2" xfId="1" applyNumberFormat="1" applyFont="1" applyBorder="1" applyAlignment="1">
      <alignment horizontal="center" vertical="center"/>
    </xf>
    <xf numFmtId="165" fontId="19" fillId="2" borderId="2" xfId="2" applyNumberFormat="1" applyFont="1" applyFill="1" applyBorder="1" applyAlignment="1">
      <alignment horizontal="center" vertical="center" wrapText="1"/>
    </xf>
    <xf numFmtId="0" fontId="24" fillId="2" borderId="5" xfId="2" applyFont="1" applyFill="1" applyBorder="1" applyAlignment="1">
      <alignment vertical="center"/>
    </xf>
    <xf numFmtId="0" fontId="2" fillId="0" borderId="0" xfId="2" applyFont="1" applyAlignment="1">
      <alignment vertical="center"/>
    </xf>
    <xf numFmtId="165" fontId="9" fillId="2" borderId="4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2" borderId="5" xfId="2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4354F76B-E8E1-4D46-99A8-B902B9682C5D}"/>
    <cellStyle name="Normalny 3" xfId="2" xr:uid="{28313028-F702-4D13-BED4-50AD58A88F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33EC4-63FC-4D67-8B09-7D093B85C80A}">
  <sheetPr>
    <pageSetUpPr fitToPage="1"/>
  </sheetPr>
  <dimension ref="A1:N59"/>
  <sheetViews>
    <sheetView tabSelected="1" topLeftCell="A52" zoomScaleNormal="100" workbookViewId="0">
      <selection activeCell="D62" sqref="D62"/>
    </sheetView>
  </sheetViews>
  <sheetFormatPr defaultColWidth="8.88671875" defaultRowHeight="14.4" x14ac:dyDescent="0.3"/>
  <cols>
    <col min="1" max="1" width="4.6640625" style="46" customWidth="1"/>
    <col min="2" max="2" width="37.44140625" style="46" customWidth="1"/>
    <col min="3" max="3" width="20.5546875" style="47" customWidth="1"/>
    <col min="4" max="4" width="44.88671875" style="48" customWidth="1"/>
    <col min="5" max="5" width="20.109375" style="46" customWidth="1"/>
    <col min="6" max="7" width="11.44140625" style="46" customWidth="1"/>
    <col min="8" max="8" width="6.5546875" style="49" customWidth="1"/>
    <col min="9" max="9" width="14.88671875" style="46" customWidth="1"/>
    <col min="10" max="10" width="8.88671875" style="50" customWidth="1"/>
    <col min="11" max="11" width="14.109375" style="46" customWidth="1"/>
    <col min="12" max="13" width="15.44140625" style="51" customWidth="1"/>
    <col min="14" max="16384" width="8.88671875" style="46"/>
  </cols>
  <sheetData>
    <row r="1" spans="1:13" s="4" customFormat="1" ht="10.199999999999999" x14ac:dyDescent="0.2">
      <c r="A1" s="4" t="s">
        <v>241</v>
      </c>
      <c r="B1" s="2"/>
    </row>
    <row r="2" spans="1:13" s="59" customFormat="1" ht="10.199999999999999" x14ac:dyDescent="0.2">
      <c r="A2" s="52" t="s">
        <v>0</v>
      </c>
      <c r="B2" s="53"/>
      <c r="C2" s="54"/>
      <c r="D2" s="55"/>
      <c r="E2" s="56"/>
      <c r="F2" s="56"/>
      <c r="G2" s="56"/>
      <c r="H2" s="57"/>
      <c r="I2" s="56"/>
      <c r="J2" s="58"/>
      <c r="L2" s="60"/>
      <c r="M2" s="60"/>
    </row>
    <row r="3" spans="1:13" s="59" customFormat="1" ht="10.199999999999999" x14ac:dyDescent="0.2">
      <c r="A3" s="52" t="s">
        <v>1</v>
      </c>
      <c r="B3" s="53"/>
      <c r="C3" s="54"/>
      <c r="D3" s="55"/>
      <c r="E3" s="56"/>
      <c r="F3" s="56"/>
      <c r="G3" s="56"/>
      <c r="H3" s="57"/>
      <c r="I3" s="56"/>
      <c r="J3" s="61"/>
      <c r="L3" s="60"/>
      <c r="M3" s="60"/>
    </row>
    <row r="4" spans="1:13" s="59" customFormat="1" ht="10.199999999999999" x14ac:dyDescent="0.2">
      <c r="A4" s="52" t="s">
        <v>328</v>
      </c>
      <c r="B4" s="53"/>
      <c r="C4" s="54"/>
      <c r="D4" s="55"/>
      <c r="E4" s="56"/>
      <c r="F4" s="56"/>
      <c r="G4" s="56"/>
      <c r="H4" s="57"/>
      <c r="I4" s="56"/>
      <c r="J4" s="61"/>
      <c r="L4" s="60"/>
      <c r="M4" s="60"/>
    </row>
    <row r="5" spans="1:13" s="59" customFormat="1" ht="10.199999999999999" x14ac:dyDescent="0.2">
      <c r="A5" s="52"/>
      <c r="B5" s="53"/>
      <c r="C5" s="54"/>
      <c r="D5" s="55"/>
      <c r="E5" s="56"/>
      <c r="F5" s="56"/>
      <c r="G5" s="56"/>
      <c r="H5" s="57"/>
      <c r="I5" s="56"/>
      <c r="J5" s="61"/>
      <c r="L5" s="60"/>
      <c r="M5" s="60"/>
    </row>
    <row r="6" spans="1:13" s="59" customFormat="1" ht="10.199999999999999" x14ac:dyDescent="0.2">
      <c r="A6" s="62" t="s">
        <v>3</v>
      </c>
      <c r="B6" s="53"/>
      <c r="C6" s="54"/>
      <c r="D6" s="55"/>
      <c r="E6" s="56"/>
      <c r="F6" s="56"/>
      <c r="G6" s="56"/>
      <c r="H6" s="57"/>
      <c r="I6" s="56"/>
      <c r="J6" s="61"/>
      <c r="L6" s="60"/>
      <c r="M6" s="60"/>
    </row>
    <row r="7" spans="1:13" s="59" customFormat="1" ht="10.199999999999999" x14ac:dyDescent="0.2">
      <c r="A7" s="63" t="s">
        <v>240</v>
      </c>
      <c r="B7" s="53"/>
      <c r="C7" s="54"/>
      <c r="D7" s="55"/>
      <c r="E7" s="56"/>
      <c r="F7" s="56"/>
      <c r="G7" s="56"/>
      <c r="H7" s="57"/>
      <c r="I7" s="56"/>
      <c r="J7" s="61"/>
      <c r="L7" s="60"/>
      <c r="M7" s="60"/>
    </row>
    <row r="8" spans="1:13" s="59" customFormat="1" ht="10.199999999999999" x14ac:dyDescent="0.2">
      <c r="A8" s="64"/>
      <c r="B8" s="53"/>
      <c r="C8" s="54"/>
      <c r="D8" s="55"/>
      <c r="E8" s="56"/>
      <c r="F8" s="56"/>
      <c r="G8" s="56"/>
      <c r="H8" s="57"/>
      <c r="I8" s="56"/>
      <c r="J8" s="61"/>
      <c r="L8" s="60"/>
      <c r="M8" s="60"/>
    </row>
    <row r="9" spans="1:13" s="4" customFormat="1" ht="13.2" x14ac:dyDescent="0.2">
      <c r="A9" s="92" t="s">
        <v>4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3" s="4" customFormat="1" ht="10.199999999999999" x14ac:dyDescent="0.2">
      <c r="A10" s="9"/>
      <c r="B10" s="2"/>
      <c r="C10" s="3" t="s">
        <v>319</v>
      </c>
      <c r="D10" s="3"/>
      <c r="E10" s="3"/>
      <c r="F10" s="3"/>
      <c r="G10" s="3"/>
      <c r="K10" s="7"/>
    </row>
    <row r="12" spans="1:13" s="4" customFormat="1" ht="70.2" customHeight="1" x14ac:dyDescent="0.2">
      <c r="A12" s="10" t="s">
        <v>5</v>
      </c>
      <c r="B12" s="11" t="s">
        <v>6</v>
      </c>
      <c r="C12" s="10" t="s">
        <v>7</v>
      </c>
      <c r="D12" s="10" t="s">
        <v>8</v>
      </c>
      <c r="E12" s="70" t="s">
        <v>9</v>
      </c>
      <c r="F12" s="12" t="s">
        <v>243</v>
      </c>
      <c r="G12" s="71" t="s">
        <v>244</v>
      </c>
      <c r="H12" s="34" t="s">
        <v>11</v>
      </c>
      <c r="I12" s="72" t="s">
        <v>331</v>
      </c>
      <c r="J12" s="73" t="s">
        <v>22</v>
      </c>
      <c r="K12" s="13" t="s">
        <v>245</v>
      </c>
      <c r="L12" s="90" t="s">
        <v>321</v>
      </c>
      <c r="M12" s="90" t="s">
        <v>322</v>
      </c>
    </row>
    <row r="13" spans="1:13" s="21" customFormat="1" ht="10.199999999999999" x14ac:dyDescent="0.2">
      <c r="A13" s="74" t="s">
        <v>15</v>
      </c>
      <c r="B13" s="75" t="s">
        <v>16</v>
      </c>
      <c r="C13" s="74" t="s">
        <v>17</v>
      </c>
      <c r="D13" s="74" t="s">
        <v>18</v>
      </c>
      <c r="E13" s="74" t="s">
        <v>19</v>
      </c>
      <c r="F13" s="74" t="s">
        <v>20</v>
      </c>
      <c r="G13" s="74" t="s">
        <v>24</v>
      </c>
      <c r="H13" s="39" t="s">
        <v>25</v>
      </c>
      <c r="I13" s="76" t="s">
        <v>27</v>
      </c>
      <c r="J13" s="39" t="s">
        <v>246</v>
      </c>
      <c r="K13" s="76" t="s">
        <v>247</v>
      </c>
      <c r="L13" s="89" t="s">
        <v>320</v>
      </c>
      <c r="M13" s="89" t="s">
        <v>323</v>
      </c>
    </row>
    <row r="14" spans="1:13" x14ac:dyDescent="0.3">
      <c r="A14" s="67">
        <v>1</v>
      </c>
      <c r="B14" s="77" t="s">
        <v>248</v>
      </c>
      <c r="C14" s="78"/>
      <c r="D14" s="78"/>
      <c r="E14" s="65"/>
      <c r="F14" s="66"/>
      <c r="G14" s="83">
        <v>5</v>
      </c>
      <c r="H14" s="67" t="s">
        <v>332</v>
      </c>
      <c r="I14" s="68"/>
      <c r="J14" s="85"/>
      <c r="K14" s="86" t="str">
        <f>IF(I14="","",(IF(J14="","",ROUND(I14*J14+I14,2))))</f>
        <v/>
      </c>
      <c r="L14" s="84" t="str">
        <f t="shared" ref="L14:L53" si="0">IF(I14="","",G14*I14)</f>
        <v/>
      </c>
      <c r="M14" s="84" t="str">
        <f>IF(I14="","",(IF(J14="","",(ROUND(L14+L14*J14,2)))))</f>
        <v/>
      </c>
    </row>
    <row r="15" spans="1:13" ht="27.6" x14ac:dyDescent="0.3">
      <c r="A15" s="67">
        <v>2</v>
      </c>
      <c r="B15" s="77" t="s">
        <v>249</v>
      </c>
      <c r="C15" s="78"/>
      <c r="D15" s="78" t="s">
        <v>250</v>
      </c>
      <c r="E15" s="65"/>
      <c r="F15" s="66"/>
      <c r="G15" s="83">
        <v>5</v>
      </c>
      <c r="H15" s="67" t="s">
        <v>332</v>
      </c>
      <c r="I15" s="68"/>
      <c r="J15" s="85"/>
      <c r="K15" s="86" t="str">
        <f t="shared" ref="K15:K53" si="1">IF(I15="","",(IF(J15="","",ROUND(I15*J15+I15,2))))</f>
        <v/>
      </c>
      <c r="L15" s="84" t="str">
        <f t="shared" si="0"/>
        <v/>
      </c>
      <c r="M15" s="84" t="str">
        <f t="shared" ref="M15:M53" si="2">IF(I15="","",(IF(J15="","",(ROUND(L15+L15*J15,2)))))</f>
        <v/>
      </c>
    </row>
    <row r="16" spans="1:13" ht="65.25" customHeight="1" x14ac:dyDescent="0.3">
      <c r="A16" s="67">
        <v>3</v>
      </c>
      <c r="B16" s="77" t="s">
        <v>330</v>
      </c>
      <c r="C16" s="78"/>
      <c r="D16" s="78" t="s">
        <v>251</v>
      </c>
      <c r="E16" s="65"/>
      <c r="F16" s="66"/>
      <c r="G16" s="83">
        <v>240</v>
      </c>
      <c r="H16" s="67" t="s">
        <v>86</v>
      </c>
      <c r="I16" s="68"/>
      <c r="J16" s="85"/>
      <c r="K16" s="86" t="str">
        <f t="shared" si="1"/>
        <v/>
      </c>
      <c r="L16" s="84" t="str">
        <f t="shared" si="0"/>
        <v/>
      </c>
      <c r="M16" s="84" t="str">
        <f t="shared" si="2"/>
        <v/>
      </c>
    </row>
    <row r="17" spans="1:13" ht="27.6" x14ac:dyDescent="0.3">
      <c r="A17" s="67">
        <v>4</v>
      </c>
      <c r="B17" s="77" t="s">
        <v>252</v>
      </c>
      <c r="C17" s="78"/>
      <c r="D17" s="78" t="s">
        <v>253</v>
      </c>
      <c r="E17" s="65"/>
      <c r="F17" s="66"/>
      <c r="G17" s="83">
        <v>500</v>
      </c>
      <c r="H17" s="67" t="s">
        <v>86</v>
      </c>
      <c r="I17" s="68"/>
      <c r="J17" s="85"/>
      <c r="K17" s="86" t="str">
        <f t="shared" si="1"/>
        <v/>
      </c>
      <c r="L17" s="84" t="str">
        <f t="shared" si="0"/>
        <v/>
      </c>
      <c r="M17" s="84" t="str">
        <f t="shared" si="2"/>
        <v/>
      </c>
    </row>
    <row r="18" spans="1:13" x14ac:dyDescent="0.3">
      <c r="A18" s="67">
        <v>5</v>
      </c>
      <c r="B18" s="77" t="s">
        <v>254</v>
      </c>
      <c r="C18" s="78"/>
      <c r="D18" s="78"/>
      <c r="E18" s="65"/>
      <c r="F18" s="66"/>
      <c r="G18" s="83">
        <v>50</v>
      </c>
      <c r="H18" s="67" t="s">
        <v>86</v>
      </c>
      <c r="I18" s="68"/>
      <c r="J18" s="85"/>
      <c r="K18" s="86" t="str">
        <f t="shared" si="1"/>
        <v/>
      </c>
      <c r="L18" s="84" t="str">
        <f t="shared" si="0"/>
        <v/>
      </c>
      <c r="M18" s="84" t="str">
        <f t="shared" si="2"/>
        <v/>
      </c>
    </row>
    <row r="19" spans="1:13" ht="27.6" x14ac:dyDescent="0.3">
      <c r="A19" s="67">
        <v>6</v>
      </c>
      <c r="B19" s="77" t="s">
        <v>255</v>
      </c>
      <c r="C19" s="67" t="s">
        <v>256</v>
      </c>
      <c r="D19" s="78"/>
      <c r="E19" s="65"/>
      <c r="F19" s="66"/>
      <c r="G19" s="83">
        <v>15</v>
      </c>
      <c r="H19" s="67" t="s">
        <v>86</v>
      </c>
      <c r="I19" s="68"/>
      <c r="J19" s="85"/>
      <c r="K19" s="86" t="str">
        <f t="shared" si="1"/>
        <v/>
      </c>
      <c r="L19" s="84" t="str">
        <f t="shared" si="0"/>
        <v/>
      </c>
      <c r="M19" s="84" t="str">
        <f t="shared" si="2"/>
        <v/>
      </c>
    </row>
    <row r="20" spans="1:13" ht="69" x14ac:dyDescent="0.3">
      <c r="A20" s="67">
        <v>7</v>
      </c>
      <c r="B20" s="77" t="s">
        <v>257</v>
      </c>
      <c r="C20" s="67" t="s">
        <v>258</v>
      </c>
      <c r="D20" s="78" t="s">
        <v>259</v>
      </c>
      <c r="E20" s="65"/>
      <c r="F20" s="66"/>
      <c r="G20" s="83">
        <v>150</v>
      </c>
      <c r="H20" s="67" t="s">
        <v>86</v>
      </c>
      <c r="I20" s="68"/>
      <c r="J20" s="85"/>
      <c r="K20" s="86" t="str">
        <f t="shared" si="1"/>
        <v/>
      </c>
      <c r="L20" s="84" t="str">
        <f t="shared" si="0"/>
        <v/>
      </c>
      <c r="M20" s="84" t="str">
        <f t="shared" si="2"/>
        <v/>
      </c>
    </row>
    <row r="21" spans="1:13" x14ac:dyDescent="0.3">
      <c r="A21" s="67">
        <v>8</v>
      </c>
      <c r="B21" s="77" t="s">
        <v>260</v>
      </c>
      <c r="C21" s="78"/>
      <c r="D21" s="78"/>
      <c r="E21" s="65"/>
      <c r="F21" s="66"/>
      <c r="G21" s="83">
        <v>3000</v>
      </c>
      <c r="H21" s="67" t="s">
        <v>86</v>
      </c>
      <c r="I21" s="68"/>
      <c r="J21" s="85"/>
      <c r="K21" s="86" t="str">
        <f t="shared" si="1"/>
        <v/>
      </c>
      <c r="L21" s="84" t="str">
        <f t="shared" si="0"/>
        <v/>
      </c>
      <c r="M21" s="84" t="str">
        <f t="shared" si="2"/>
        <v/>
      </c>
    </row>
    <row r="22" spans="1:13" x14ac:dyDescent="0.3">
      <c r="A22" s="67">
        <v>9</v>
      </c>
      <c r="B22" s="77" t="s">
        <v>261</v>
      </c>
      <c r="C22" s="78"/>
      <c r="D22" s="78"/>
      <c r="E22" s="65"/>
      <c r="F22" s="66"/>
      <c r="G22" s="83">
        <v>3000</v>
      </c>
      <c r="H22" s="67" t="s">
        <v>86</v>
      </c>
      <c r="I22" s="68"/>
      <c r="J22" s="85"/>
      <c r="K22" s="86" t="str">
        <f t="shared" si="1"/>
        <v/>
      </c>
      <c r="L22" s="84" t="str">
        <f t="shared" si="0"/>
        <v/>
      </c>
      <c r="M22" s="84" t="str">
        <f t="shared" si="2"/>
        <v/>
      </c>
    </row>
    <row r="23" spans="1:13" x14ac:dyDescent="0.3">
      <c r="A23" s="67">
        <v>10</v>
      </c>
      <c r="B23" s="77" t="s">
        <v>262</v>
      </c>
      <c r="C23" s="78"/>
      <c r="D23" s="78"/>
      <c r="E23" s="65"/>
      <c r="F23" s="66"/>
      <c r="G23" s="83">
        <v>1000</v>
      </c>
      <c r="H23" s="67" t="s">
        <v>86</v>
      </c>
      <c r="I23" s="68"/>
      <c r="J23" s="85"/>
      <c r="K23" s="86" t="str">
        <f t="shared" si="1"/>
        <v/>
      </c>
      <c r="L23" s="84" t="str">
        <f t="shared" si="0"/>
        <v/>
      </c>
      <c r="M23" s="84" t="str">
        <f t="shared" si="2"/>
        <v/>
      </c>
    </row>
    <row r="24" spans="1:13" ht="55.2" x14ac:dyDescent="0.3">
      <c r="A24" s="67">
        <v>11</v>
      </c>
      <c r="B24" s="77" t="s">
        <v>263</v>
      </c>
      <c r="C24" s="78" t="s">
        <v>264</v>
      </c>
      <c r="D24" s="78" t="s">
        <v>265</v>
      </c>
      <c r="E24" s="65"/>
      <c r="F24" s="66"/>
      <c r="G24" s="83">
        <v>25</v>
      </c>
      <c r="H24" s="67" t="s">
        <v>86</v>
      </c>
      <c r="I24" s="68"/>
      <c r="J24" s="85"/>
      <c r="K24" s="86" t="str">
        <f t="shared" si="1"/>
        <v/>
      </c>
      <c r="L24" s="84" t="str">
        <f t="shared" si="0"/>
        <v/>
      </c>
      <c r="M24" s="84" t="str">
        <f t="shared" si="2"/>
        <v/>
      </c>
    </row>
    <row r="25" spans="1:13" ht="41.4" x14ac:dyDescent="0.3">
      <c r="A25" s="67">
        <v>12</v>
      </c>
      <c r="B25" s="77" t="s">
        <v>266</v>
      </c>
      <c r="C25" s="79" t="s">
        <v>267</v>
      </c>
      <c r="D25" s="79" t="s">
        <v>268</v>
      </c>
      <c r="E25" s="69"/>
      <c r="F25" s="66"/>
      <c r="G25" s="83">
        <v>40</v>
      </c>
      <c r="H25" s="67" t="s">
        <v>86</v>
      </c>
      <c r="I25" s="68"/>
      <c r="J25" s="85"/>
      <c r="K25" s="86" t="str">
        <f t="shared" si="1"/>
        <v/>
      </c>
      <c r="L25" s="84" t="str">
        <f t="shared" si="0"/>
        <v/>
      </c>
      <c r="M25" s="84" t="str">
        <f t="shared" si="2"/>
        <v/>
      </c>
    </row>
    <row r="26" spans="1:13" ht="144.75" customHeight="1" x14ac:dyDescent="0.3">
      <c r="A26" s="67">
        <v>13</v>
      </c>
      <c r="B26" s="77" t="s">
        <v>269</v>
      </c>
      <c r="C26" s="78"/>
      <c r="D26" s="78" t="s">
        <v>335</v>
      </c>
      <c r="E26" s="65"/>
      <c r="F26" s="66"/>
      <c r="G26" s="83">
        <v>40</v>
      </c>
      <c r="H26" s="67" t="s">
        <v>86</v>
      </c>
      <c r="I26" s="68"/>
      <c r="J26" s="85"/>
      <c r="K26" s="86" t="str">
        <f t="shared" si="1"/>
        <v/>
      </c>
      <c r="L26" s="84" t="str">
        <f t="shared" si="0"/>
        <v/>
      </c>
      <c r="M26" s="84" t="str">
        <f t="shared" si="2"/>
        <v/>
      </c>
    </row>
    <row r="27" spans="1:13" ht="127.2" customHeight="1" x14ac:dyDescent="0.3">
      <c r="A27" s="67">
        <v>14</v>
      </c>
      <c r="B27" s="77" t="s">
        <v>270</v>
      </c>
      <c r="C27" s="78"/>
      <c r="D27" s="78" t="s">
        <v>334</v>
      </c>
      <c r="E27" s="65"/>
      <c r="F27" s="66"/>
      <c r="G27" s="83">
        <v>40</v>
      </c>
      <c r="H27" s="67" t="s">
        <v>86</v>
      </c>
      <c r="I27" s="68"/>
      <c r="J27" s="85"/>
      <c r="K27" s="86" t="str">
        <f t="shared" si="1"/>
        <v/>
      </c>
      <c r="L27" s="84" t="str">
        <f t="shared" si="0"/>
        <v/>
      </c>
      <c r="M27" s="84" t="str">
        <f t="shared" si="2"/>
        <v/>
      </c>
    </row>
    <row r="28" spans="1:13" ht="124.2" x14ac:dyDescent="0.3">
      <c r="A28" s="67">
        <v>15</v>
      </c>
      <c r="B28" s="80" t="s">
        <v>271</v>
      </c>
      <c r="C28" s="78" t="s">
        <v>272</v>
      </c>
      <c r="D28" s="78" t="s">
        <v>273</v>
      </c>
      <c r="E28" s="65"/>
      <c r="F28" s="66"/>
      <c r="G28" s="83">
        <v>40</v>
      </c>
      <c r="H28" s="67" t="s">
        <v>86</v>
      </c>
      <c r="I28" s="68"/>
      <c r="J28" s="85"/>
      <c r="K28" s="86" t="str">
        <f t="shared" si="1"/>
        <v/>
      </c>
      <c r="L28" s="84" t="str">
        <f t="shared" si="0"/>
        <v/>
      </c>
      <c r="M28" s="84" t="str">
        <f t="shared" si="2"/>
        <v/>
      </c>
    </row>
    <row r="29" spans="1:13" ht="82.8" x14ac:dyDescent="0.3">
      <c r="A29" s="67">
        <v>16</v>
      </c>
      <c r="B29" s="80" t="s">
        <v>274</v>
      </c>
      <c r="C29" s="78" t="s">
        <v>275</v>
      </c>
      <c r="D29" s="78" t="s">
        <v>276</v>
      </c>
      <c r="E29" s="65"/>
      <c r="F29" s="66"/>
      <c r="G29" s="83">
        <v>40</v>
      </c>
      <c r="H29" s="67" t="s">
        <v>86</v>
      </c>
      <c r="I29" s="68"/>
      <c r="J29" s="85"/>
      <c r="K29" s="86" t="str">
        <f t="shared" si="1"/>
        <v/>
      </c>
      <c r="L29" s="84" t="str">
        <f t="shared" si="0"/>
        <v/>
      </c>
      <c r="M29" s="84" t="str">
        <f t="shared" si="2"/>
        <v/>
      </c>
    </row>
    <row r="30" spans="1:13" ht="87.75" customHeight="1" x14ac:dyDescent="0.3">
      <c r="A30" s="67">
        <v>17</v>
      </c>
      <c r="B30" s="77" t="s">
        <v>277</v>
      </c>
      <c r="C30" s="78"/>
      <c r="D30" s="78" t="s">
        <v>333</v>
      </c>
      <c r="E30" s="65"/>
      <c r="F30" s="66"/>
      <c r="G30" s="83">
        <v>20</v>
      </c>
      <c r="H30" s="67" t="s">
        <v>86</v>
      </c>
      <c r="I30" s="68"/>
      <c r="J30" s="85"/>
      <c r="K30" s="86" t="str">
        <f t="shared" si="1"/>
        <v/>
      </c>
      <c r="L30" s="84" t="str">
        <f t="shared" si="0"/>
        <v/>
      </c>
      <c r="M30" s="84" t="str">
        <f t="shared" si="2"/>
        <v/>
      </c>
    </row>
    <row r="31" spans="1:13" x14ac:dyDescent="0.3">
      <c r="A31" s="67">
        <v>18</v>
      </c>
      <c r="B31" s="77" t="s">
        <v>278</v>
      </c>
      <c r="C31" s="78"/>
      <c r="D31" s="78"/>
      <c r="E31" s="65"/>
      <c r="F31" s="66"/>
      <c r="G31" s="83">
        <v>20</v>
      </c>
      <c r="H31" s="67" t="s">
        <v>86</v>
      </c>
      <c r="I31" s="68"/>
      <c r="J31" s="85"/>
      <c r="K31" s="86" t="str">
        <f t="shared" si="1"/>
        <v/>
      </c>
      <c r="L31" s="84" t="str">
        <f t="shared" si="0"/>
        <v/>
      </c>
      <c r="M31" s="84" t="str">
        <f t="shared" si="2"/>
        <v/>
      </c>
    </row>
    <row r="32" spans="1:13" x14ac:dyDescent="0.3">
      <c r="A32" s="67">
        <v>19</v>
      </c>
      <c r="B32" s="77" t="s">
        <v>279</v>
      </c>
      <c r="C32" s="78"/>
      <c r="D32" s="78"/>
      <c r="E32" s="65"/>
      <c r="F32" s="66"/>
      <c r="G32" s="83">
        <v>20</v>
      </c>
      <c r="H32" s="67" t="s">
        <v>86</v>
      </c>
      <c r="I32" s="68"/>
      <c r="J32" s="85"/>
      <c r="K32" s="86" t="str">
        <f t="shared" si="1"/>
        <v/>
      </c>
      <c r="L32" s="84" t="str">
        <f t="shared" si="0"/>
        <v/>
      </c>
      <c r="M32" s="84" t="str">
        <f t="shared" si="2"/>
        <v/>
      </c>
    </row>
    <row r="33" spans="1:13" ht="207.6" thickBot="1" x14ac:dyDescent="0.35">
      <c r="A33" s="67">
        <v>20</v>
      </c>
      <c r="B33" s="77" t="s">
        <v>280</v>
      </c>
      <c r="C33" s="78" t="s">
        <v>281</v>
      </c>
      <c r="D33" s="78" t="s">
        <v>282</v>
      </c>
      <c r="E33" s="65"/>
      <c r="F33" s="66"/>
      <c r="G33" s="83">
        <v>500</v>
      </c>
      <c r="H33" s="67" t="s">
        <v>86</v>
      </c>
      <c r="I33" s="68"/>
      <c r="J33" s="85"/>
      <c r="K33" s="86" t="str">
        <f t="shared" si="1"/>
        <v/>
      </c>
      <c r="L33" s="84" t="str">
        <f t="shared" si="0"/>
        <v/>
      </c>
      <c r="M33" s="84" t="str">
        <f t="shared" si="2"/>
        <v/>
      </c>
    </row>
    <row r="34" spans="1:13" ht="69.599999999999994" thickBot="1" x14ac:dyDescent="0.35">
      <c r="A34" s="67">
        <v>21</v>
      </c>
      <c r="B34" s="77" t="s">
        <v>283</v>
      </c>
      <c r="C34" s="78" t="s">
        <v>284</v>
      </c>
      <c r="D34" s="81" t="s">
        <v>285</v>
      </c>
      <c r="E34" s="65"/>
      <c r="F34" s="66"/>
      <c r="G34" s="83">
        <v>400</v>
      </c>
      <c r="H34" s="67" t="s">
        <v>86</v>
      </c>
      <c r="I34" s="68"/>
      <c r="J34" s="85"/>
      <c r="K34" s="86" t="str">
        <f t="shared" si="1"/>
        <v/>
      </c>
      <c r="L34" s="84" t="str">
        <f t="shared" si="0"/>
        <v/>
      </c>
      <c r="M34" s="84" t="str">
        <f t="shared" si="2"/>
        <v/>
      </c>
    </row>
    <row r="35" spans="1:13" x14ac:dyDescent="0.3">
      <c r="A35" s="67">
        <v>22</v>
      </c>
      <c r="B35" s="77" t="s">
        <v>286</v>
      </c>
      <c r="C35" s="78"/>
      <c r="D35" s="78"/>
      <c r="E35" s="65"/>
      <c r="F35" s="66"/>
      <c r="G35" s="83">
        <v>500</v>
      </c>
      <c r="H35" s="67" t="s">
        <v>86</v>
      </c>
      <c r="I35" s="68"/>
      <c r="J35" s="85"/>
      <c r="K35" s="86" t="str">
        <f t="shared" si="1"/>
        <v/>
      </c>
      <c r="L35" s="84" t="str">
        <f t="shared" si="0"/>
        <v/>
      </c>
      <c r="M35" s="84" t="str">
        <f t="shared" si="2"/>
        <v/>
      </c>
    </row>
    <row r="36" spans="1:13" ht="69" x14ac:dyDescent="0.3">
      <c r="A36" s="67">
        <v>27</v>
      </c>
      <c r="B36" s="80" t="s">
        <v>287</v>
      </c>
      <c r="C36" s="78" t="s">
        <v>288</v>
      </c>
      <c r="D36" s="78" t="s">
        <v>289</v>
      </c>
      <c r="E36" s="65"/>
      <c r="F36" s="66"/>
      <c r="G36" s="83">
        <v>600</v>
      </c>
      <c r="H36" s="67" t="s">
        <v>86</v>
      </c>
      <c r="I36" s="68"/>
      <c r="J36" s="85"/>
      <c r="K36" s="86" t="str">
        <f t="shared" si="1"/>
        <v/>
      </c>
      <c r="L36" s="84" t="str">
        <f t="shared" si="0"/>
        <v/>
      </c>
      <c r="M36" s="84" t="str">
        <f t="shared" si="2"/>
        <v/>
      </c>
    </row>
    <row r="37" spans="1:13" x14ac:dyDescent="0.3">
      <c r="A37" s="67">
        <v>28</v>
      </c>
      <c r="B37" s="77" t="s">
        <v>290</v>
      </c>
      <c r="C37" s="78"/>
      <c r="D37" s="78"/>
      <c r="E37" s="65"/>
      <c r="F37" s="66"/>
      <c r="G37" s="83">
        <v>5000</v>
      </c>
      <c r="H37" s="67" t="s">
        <v>86</v>
      </c>
      <c r="I37" s="68"/>
      <c r="J37" s="85"/>
      <c r="K37" s="86" t="str">
        <f t="shared" si="1"/>
        <v/>
      </c>
      <c r="L37" s="84" t="str">
        <f t="shared" si="0"/>
        <v/>
      </c>
      <c r="M37" s="84" t="str">
        <f t="shared" si="2"/>
        <v/>
      </c>
    </row>
    <row r="38" spans="1:13" x14ac:dyDescent="0.3">
      <c r="A38" s="67">
        <v>29</v>
      </c>
      <c r="B38" s="77" t="s">
        <v>291</v>
      </c>
      <c r="C38" s="78" t="s">
        <v>292</v>
      </c>
      <c r="D38" s="78" t="s">
        <v>293</v>
      </c>
      <c r="E38" s="65"/>
      <c r="F38" s="66"/>
      <c r="G38" s="83">
        <v>100</v>
      </c>
      <c r="H38" s="67" t="s">
        <v>86</v>
      </c>
      <c r="I38" s="68"/>
      <c r="J38" s="85"/>
      <c r="K38" s="86" t="str">
        <f t="shared" si="1"/>
        <v/>
      </c>
      <c r="L38" s="84" t="str">
        <f t="shared" si="0"/>
        <v/>
      </c>
      <c r="M38" s="84" t="str">
        <f t="shared" si="2"/>
        <v/>
      </c>
    </row>
    <row r="39" spans="1:13" x14ac:dyDescent="0.3">
      <c r="A39" s="67">
        <v>30</v>
      </c>
      <c r="B39" s="77" t="s">
        <v>294</v>
      </c>
      <c r="C39" s="78"/>
      <c r="D39" s="78"/>
      <c r="E39" s="65"/>
      <c r="F39" s="66"/>
      <c r="G39" s="83">
        <v>1000</v>
      </c>
      <c r="H39" s="67" t="s">
        <v>86</v>
      </c>
      <c r="I39" s="68"/>
      <c r="J39" s="85"/>
      <c r="K39" s="86" t="str">
        <f t="shared" si="1"/>
        <v/>
      </c>
      <c r="L39" s="84" t="str">
        <f t="shared" si="0"/>
        <v/>
      </c>
      <c r="M39" s="84" t="str">
        <f t="shared" si="2"/>
        <v/>
      </c>
    </row>
    <row r="40" spans="1:13" x14ac:dyDescent="0.3">
      <c r="A40" s="67">
        <v>31</v>
      </c>
      <c r="B40" s="77" t="s">
        <v>295</v>
      </c>
      <c r="C40" s="78"/>
      <c r="D40" s="78"/>
      <c r="E40" s="65"/>
      <c r="F40" s="66"/>
      <c r="G40" s="83">
        <v>500</v>
      </c>
      <c r="H40" s="67" t="s">
        <v>86</v>
      </c>
      <c r="I40" s="68"/>
      <c r="J40" s="85"/>
      <c r="K40" s="86" t="str">
        <f t="shared" si="1"/>
        <v/>
      </c>
      <c r="L40" s="84" t="str">
        <f t="shared" si="0"/>
        <v/>
      </c>
      <c r="M40" s="84" t="str">
        <f t="shared" si="2"/>
        <v/>
      </c>
    </row>
    <row r="41" spans="1:13" x14ac:dyDescent="0.3">
      <c r="A41" s="67">
        <v>32</v>
      </c>
      <c r="B41" s="77" t="s">
        <v>296</v>
      </c>
      <c r="C41" s="78"/>
      <c r="D41" s="78"/>
      <c r="E41" s="65"/>
      <c r="F41" s="66"/>
      <c r="G41" s="83">
        <v>20</v>
      </c>
      <c r="H41" s="67" t="s">
        <v>86</v>
      </c>
      <c r="I41" s="68"/>
      <c r="J41" s="85"/>
      <c r="K41" s="86" t="str">
        <f t="shared" si="1"/>
        <v/>
      </c>
      <c r="L41" s="84" t="str">
        <f t="shared" si="0"/>
        <v/>
      </c>
      <c r="M41" s="84" t="str">
        <f t="shared" si="2"/>
        <v/>
      </c>
    </row>
    <row r="42" spans="1:13" ht="27.6" x14ac:dyDescent="0.3">
      <c r="A42" s="67">
        <v>33</v>
      </c>
      <c r="B42" s="77" t="s">
        <v>297</v>
      </c>
      <c r="C42" s="78"/>
      <c r="D42" s="78"/>
      <c r="E42" s="65"/>
      <c r="F42" s="66"/>
      <c r="G42" s="83">
        <v>30</v>
      </c>
      <c r="H42" s="67" t="s">
        <v>86</v>
      </c>
      <c r="I42" s="68"/>
      <c r="J42" s="85"/>
      <c r="K42" s="86" t="str">
        <f t="shared" si="1"/>
        <v/>
      </c>
      <c r="L42" s="84" t="str">
        <f t="shared" si="0"/>
        <v/>
      </c>
      <c r="M42" s="84" t="str">
        <f t="shared" si="2"/>
        <v/>
      </c>
    </row>
    <row r="43" spans="1:13" ht="27.6" x14ac:dyDescent="0.3">
      <c r="A43" s="67">
        <v>34</v>
      </c>
      <c r="B43" s="77" t="s">
        <v>298</v>
      </c>
      <c r="C43" s="78"/>
      <c r="D43" s="78"/>
      <c r="E43" s="65"/>
      <c r="F43" s="66"/>
      <c r="G43" s="83">
        <v>5</v>
      </c>
      <c r="H43" s="67" t="s">
        <v>332</v>
      </c>
      <c r="I43" s="68"/>
      <c r="J43" s="85"/>
      <c r="K43" s="86" t="str">
        <f t="shared" si="1"/>
        <v/>
      </c>
      <c r="L43" s="84" t="str">
        <f t="shared" si="0"/>
        <v/>
      </c>
      <c r="M43" s="84" t="str">
        <f t="shared" si="2"/>
        <v/>
      </c>
    </row>
    <row r="44" spans="1:13" ht="27.6" x14ac:dyDescent="0.3">
      <c r="A44" s="67">
        <v>35</v>
      </c>
      <c r="B44" s="77" t="s">
        <v>299</v>
      </c>
      <c r="C44" s="78"/>
      <c r="D44" s="78" t="s">
        <v>300</v>
      </c>
      <c r="E44" s="65"/>
      <c r="F44" s="66"/>
      <c r="G44" s="83">
        <v>80</v>
      </c>
      <c r="H44" s="67" t="s">
        <v>332</v>
      </c>
      <c r="I44" s="68"/>
      <c r="J44" s="85"/>
      <c r="K44" s="86" t="str">
        <f t="shared" si="1"/>
        <v/>
      </c>
      <c r="L44" s="84" t="str">
        <f t="shared" si="0"/>
        <v/>
      </c>
      <c r="M44" s="84" t="str">
        <f t="shared" si="2"/>
        <v/>
      </c>
    </row>
    <row r="45" spans="1:13" ht="67.2" customHeight="1" x14ac:dyDescent="0.3">
      <c r="A45" s="67">
        <v>36</v>
      </c>
      <c r="B45" s="77" t="s">
        <v>301</v>
      </c>
      <c r="C45" s="67"/>
      <c r="D45" s="78" t="s">
        <v>302</v>
      </c>
      <c r="E45" s="65"/>
      <c r="F45" s="66"/>
      <c r="G45" s="83">
        <v>1020</v>
      </c>
      <c r="H45" s="67" t="s">
        <v>303</v>
      </c>
      <c r="I45" s="68"/>
      <c r="J45" s="85"/>
      <c r="K45" s="86" t="str">
        <f t="shared" si="1"/>
        <v/>
      </c>
      <c r="L45" s="84" t="str">
        <f t="shared" si="0"/>
        <v/>
      </c>
      <c r="M45" s="84" t="str">
        <f t="shared" si="2"/>
        <v/>
      </c>
    </row>
    <row r="46" spans="1:13" ht="60.75" customHeight="1" x14ac:dyDescent="0.3">
      <c r="A46" s="67">
        <v>37</v>
      </c>
      <c r="B46" s="77" t="s">
        <v>304</v>
      </c>
      <c r="C46" s="67" t="s">
        <v>305</v>
      </c>
      <c r="D46" s="78"/>
      <c r="E46" s="65"/>
      <c r="F46" s="66"/>
      <c r="G46" s="83">
        <v>450</v>
      </c>
      <c r="H46" s="67" t="s">
        <v>303</v>
      </c>
      <c r="I46" s="68"/>
      <c r="J46" s="85"/>
      <c r="K46" s="86" t="str">
        <f t="shared" si="1"/>
        <v/>
      </c>
      <c r="L46" s="84" t="str">
        <f t="shared" si="0"/>
        <v/>
      </c>
      <c r="M46" s="84" t="str">
        <f t="shared" si="2"/>
        <v/>
      </c>
    </row>
    <row r="47" spans="1:13" ht="207" x14ac:dyDescent="0.3">
      <c r="A47" s="67">
        <v>38</v>
      </c>
      <c r="B47" s="77" t="s">
        <v>306</v>
      </c>
      <c r="C47" s="78" t="s">
        <v>307</v>
      </c>
      <c r="D47" s="78" t="s">
        <v>308</v>
      </c>
      <c r="E47" s="65"/>
      <c r="F47" s="66"/>
      <c r="G47" s="83">
        <v>18</v>
      </c>
      <c r="H47" s="67" t="s">
        <v>303</v>
      </c>
      <c r="I47" s="68"/>
      <c r="J47" s="85"/>
      <c r="K47" s="86" t="str">
        <f t="shared" si="1"/>
        <v/>
      </c>
      <c r="L47" s="84" t="str">
        <f t="shared" si="0"/>
        <v/>
      </c>
      <c r="M47" s="84" t="str">
        <f t="shared" si="2"/>
        <v/>
      </c>
    </row>
    <row r="48" spans="1:13" ht="27.6" x14ac:dyDescent="0.3">
      <c r="A48" s="67">
        <v>39</v>
      </c>
      <c r="B48" s="77" t="s">
        <v>309</v>
      </c>
      <c r="C48" s="78" t="s">
        <v>310</v>
      </c>
      <c r="D48" s="78" t="s">
        <v>311</v>
      </c>
      <c r="E48" s="65"/>
      <c r="F48" s="66"/>
      <c r="G48" s="83">
        <v>5</v>
      </c>
      <c r="H48" s="67" t="s">
        <v>303</v>
      </c>
      <c r="I48" s="68"/>
      <c r="J48" s="85"/>
      <c r="K48" s="86" t="str">
        <f t="shared" si="1"/>
        <v/>
      </c>
      <c r="L48" s="84" t="str">
        <f t="shared" si="0"/>
        <v/>
      </c>
      <c r="M48" s="84" t="str">
        <f t="shared" si="2"/>
        <v/>
      </c>
    </row>
    <row r="49" spans="1:14" ht="55.2" x14ac:dyDescent="0.3">
      <c r="A49" s="67">
        <v>40</v>
      </c>
      <c r="B49" s="77" t="s">
        <v>312</v>
      </c>
      <c r="C49" s="67"/>
      <c r="D49" s="78" t="s">
        <v>313</v>
      </c>
      <c r="E49" s="65"/>
      <c r="F49" s="66"/>
      <c r="G49" s="83">
        <v>340</v>
      </c>
      <c r="H49" s="67" t="s">
        <v>303</v>
      </c>
      <c r="I49" s="68"/>
      <c r="J49" s="85"/>
      <c r="K49" s="86" t="str">
        <f t="shared" si="1"/>
        <v/>
      </c>
      <c r="L49" s="84" t="str">
        <f t="shared" si="0"/>
        <v/>
      </c>
      <c r="M49" s="84" t="str">
        <f t="shared" si="2"/>
        <v/>
      </c>
    </row>
    <row r="50" spans="1:14" ht="41.4" x14ac:dyDescent="0.3">
      <c r="A50" s="67">
        <v>41</v>
      </c>
      <c r="B50" s="77" t="s">
        <v>314</v>
      </c>
      <c r="C50" s="67"/>
      <c r="D50" s="79" t="s">
        <v>315</v>
      </c>
      <c r="E50" s="65"/>
      <c r="F50" s="66"/>
      <c r="G50" s="83">
        <v>5</v>
      </c>
      <c r="H50" s="67" t="s">
        <v>332</v>
      </c>
      <c r="I50" s="68"/>
      <c r="J50" s="85"/>
      <c r="K50" s="86" t="str">
        <f t="shared" si="1"/>
        <v/>
      </c>
      <c r="L50" s="84" t="str">
        <f t="shared" si="0"/>
        <v/>
      </c>
      <c r="M50" s="84" t="str">
        <f t="shared" si="2"/>
        <v/>
      </c>
    </row>
    <row r="51" spans="1:14" ht="16.5" customHeight="1" x14ac:dyDescent="0.3">
      <c r="A51" s="67">
        <v>42</v>
      </c>
      <c r="B51" s="77" t="s">
        <v>316</v>
      </c>
      <c r="C51" s="78"/>
      <c r="D51" s="78"/>
      <c r="E51" s="65"/>
      <c r="F51" s="66"/>
      <c r="G51" s="83">
        <v>100</v>
      </c>
      <c r="H51" s="67" t="s">
        <v>332</v>
      </c>
      <c r="I51" s="68"/>
      <c r="J51" s="85"/>
      <c r="K51" s="86" t="str">
        <f t="shared" si="1"/>
        <v/>
      </c>
      <c r="L51" s="84" t="str">
        <f t="shared" si="0"/>
        <v/>
      </c>
      <c r="M51" s="84" t="str">
        <f t="shared" si="2"/>
        <v/>
      </c>
    </row>
    <row r="52" spans="1:14" ht="16.5" customHeight="1" x14ac:dyDescent="0.3">
      <c r="A52" s="67">
        <v>43</v>
      </c>
      <c r="B52" s="77" t="s">
        <v>317</v>
      </c>
      <c r="C52" s="78"/>
      <c r="D52" s="78"/>
      <c r="E52" s="65"/>
      <c r="F52" s="66"/>
      <c r="G52" s="83">
        <v>75</v>
      </c>
      <c r="H52" s="67" t="s">
        <v>86</v>
      </c>
      <c r="I52" s="68"/>
      <c r="J52" s="85"/>
      <c r="K52" s="86" t="str">
        <f t="shared" si="1"/>
        <v/>
      </c>
      <c r="L52" s="84" t="str">
        <f t="shared" si="0"/>
        <v/>
      </c>
      <c r="M52" s="84" t="str">
        <f t="shared" si="2"/>
        <v/>
      </c>
    </row>
    <row r="53" spans="1:14" ht="27.6" x14ac:dyDescent="0.3">
      <c r="A53" s="67">
        <v>44</v>
      </c>
      <c r="B53" s="77" t="s">
        <v>318</v>
      </c>
      <c r="C53" s="78"/>
      <c r="D53" s="78"/>
      <c r="E53" s="65"/>
      <c r="F53" s="66"/>
      <c r="G53" s="83">
        <v>150</v>
      </c>
      <c r="H53" s="67" t="s">
        <v>332</v>
      </c>
      <c r="I53" s="68"/>
      <c r="J53" s="85"/>
      <c r="K53" s="86" t="str">
        <f t="shared" si="1"/>
        <v/>
      </c>
      <c r="L53" s="84" t="str">
        <f t="shared" si="0"/>
        <v/>
      </c>
      <c r="M53" s="84" t="str">
        <f t="shared" si="2"/>
        <v/>
      </c>
    </row>
    <row r="54" spans="1:14" s="88" customFormat="1" ht="52.2" customHeight="1" x14ac:dyDescent="0.25">
      <c r="A54" s="67">
        <v>45</v>
      </c>
      <c r="B54" s="87"/>
      <c r="C54" s="94" t="s">
        <v>324</v>
      </c>
      <c r="D54" s="95"/>
      <c r="E54" s="95"/>
      <c r="F54" s="95"/>
      <c r="G54" s="95"/>
      <c r="H54" s="95"/>
      <c r="I54" s="95"/>
      <c r="J54" s="95"/>
      <c r="K54" s="96"/>
      <c r="L54" s="82">
        <f>SUM(L14:L53)</f>
        <v>0</v>
      </c>
      <c r="M54" s="82">
        <f>SUM(M14:M53)</f>
        <v>0</v>
      </c>
    </row>
    <row r="55" spans="1:14" s="88" customFormat="1" ht="52.2" customHeight="1" x14ac:dyDescent="0.25">
      <c r="A55" s="67">
        <v>46</v>
      </c>
      <c r="B55" s="87"/>
      <c r="C55" s="94" t="s">
        <v>325</v>
      </c>
      <c r="D55" s="95"/>
      <c r="E55" s="95"/>
      <c r="F55" s="95"/>
      <c r="G55" s="95"/>
      <c r="H55" s="95"/>
      <c r="I55" s="95"/>
      <c r="J55" s="95"/>
      <c r="K55" s="96"/>
      <c r="L55" s="82">
        <f>L54*30%</f>
        <v>0</v>
      </c>
      <c r="M55" s="82">
        <f>M54*30%</f>
        <v>0</v>
      </c>
    </row>
    <row r="56" spans="1:14" s="88" customFormat="1" ht="52.2" customHeight="1" x14ac:dyDescent="0.25">
      <c r="A56" s="67">
        <v>47</v>
      </c>
      <c r="B56" s="87"/>
      <c r="C56" s="94" t="s">
        <v>326</v>
      </c>
      <c r="D56" s="95"/>
      <c r="E56" s="95"/>
      <c r="F56" s="95"/>
      <c r="G56" s="95"/>
      <c r="H56" s="95"/>
      <c r="I56" s="95"/>
      <c r="J56" s="95"/>
      <c r="K56" s="96"/>
      <c r="L56" s="82">
        <f>L54+L55</f>
        <v>0</v>
      </c>
      <c r="M56" s="82">
        <f>M55+M54</f>
        <v>0</v>
      </c>
    </row>
    <row r="58" spans="1:14" ht="41.4" customHeight="1" x14ac:dyDescent="0.3">
      <c r="A58" s="97" t="s">
        <v>336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</row>
    <row r="59" spans="1:14" x14ac:dyDescent="0.3">
      <c r="C59" s="91" t="s">
        <v>239</v>
      </c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</sheetData>
  <mergeCells count="6">
    <mergeCell ref="C59:N59"/>
    <mergeCell ref="A9:L9"/>
    <mergeCell ref="C54:K54"/>
    <mergeCell ref="C55:K55"/>
    <mergeCell ref="C56:K56"/>
    <mergeCell ref="A58:M58"/>
  </mergeCells>
  <pageMargins left="0.25" right="0.25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88A7-C936-4630-B6C3-F537094BFB65}">
  <dimension ref="A1:N76"/>
  <sheetViews>
    <sheetView topLeftCell="A8" zoomScale="115" zoomScaleNormal="115" zoomScalePageLayoutView="90" workbookViewId="0">
      <selection activeCell="A51" sqref="A51"/>
    </sheetView>
  </sheetViews>
  <sheetFormatPr defaultColWidth="9.109375" defaultRowHeight="10.199999999999999" x14ac:dyDescent="0.2"/>
  <cols>
    <col min="1" max="1" width="3.33203125" style="4" customWidth="1"/>
    <col min="2" max="2" width="20.33203125" style="2" customWidth="1"/>
    <col min="3" max="3" width="37.44140625" style="4" customWidth="1"/>
    <col min="4" max="4" width="19.109375" style="4" customWidth="1"/>
    <col min="5" max="5" width="20" style="4" customWidth="1"/>
    <col min="6" max="6" width="15" style="4" customWidth="1"/>
    <col min="7" max="7" width="11.5546875" style="4" customWidth="1"/>
    <col min="8" max="8" width="7" style="4" customWidth="1"/>
    <col min="9" max="9" width="9.33203125" style="4" customWidth="1"/>
    <col min="10" max="10" width="9" style="4" customWidth="1"/>
    <col min="11" max="11" width="10.109375" style="4" customWidth="1"/>
    <col min="12" max="12" width="5.6640625" style="4" customWidth="1"/>
    <col min="13" max="13" width="9.6640625" style="4" customWidth="1"/>
    <col min="14" max="16384" width="9.109375" style="4"/>
  </cols>
  <sheetData>
    <row r="1" spans="1:13" x14ac:dyDescent="0.2">
      <c r="A1" s="4" t="s">
        <v>241</v>
      </c>
    </row>
    <row r="2" spans="1:13" x14ac:dyDescent="0.2">
      <c r="A2" s="1" t="s">
        <v>0</v>
      </c>
      <c r="C2" s="3"/>
      <c r="D2" s="3"/>
      <c r="E2" s="3"/>
      <c r="F2" s="3"/>
      <c r="G2" s="3"/>
      <c r="J2" s="5"/>
      <c r="L2" s="6"/>
    </row>
    <row r="3" spans="1:13" x14ac:dyDescent="0.2">
      <c r="A3" s="1" t="s">
        <v>1</v>
      </c>
      <c r="C3" s="3"/>
      <c r="D3" s="3"/>
      <c r="E3" s="3"/>
      <c r="F3" s="3"/>
      <c r="G3" s="3"/>
      <c r="L3" s="7"/>
    </row>
    <row r="4" spans="1:13" x14ac:dyDescent="0.2">
      <c r="A4" s="1" t="s">
        <v>2</v>
      </c>
      <c r="C4" s="3"/>
      <c r="D4" s="3"/>
      <c r="E4" s="3"/>
      <c r="F4" s="3"/>
      <c r="G4" s="3"/>
      <c r="L4" s="7"/>
    </row>
    <row r="5" spans="1:13" x14ac:dyDescent="0.2">
      <c r="A5" s="1"/>
      <c r="C5" s="3"/>
      <c r="D5" s="3"/>
      <c r="E5" s="3"/>
      <c r="F5" s="3"/>
      <c r="G5" s="3"/>
      <c r="L5" s="7"/>
    </row>
    <row r="6" spans="1:13" x14ac:dyDescent="0.2">
      <c r="A6" s="8" t="s">
        <v>3</v>
      </c>
      <c r="C6" s="3"/>
      <c r="D6" s="3"/>
      <c r="E6" s="3"/>
      <c r="F6" s="3"/>
      <c r="G6" s="3"/>
      <c r="L6" s="7"/>
    </row>
    <row r="7" spans="1:13" x14ac:dyDescent="0.2">
      <c r="A7" s="9" t="s">
        <v>240</v>
      </c>
      <c r="C7" s="3"/>
      <c r="D7" s="3"/>
      <c r="E7" s="3"/>
      <c r="F7" s="3"/>
      <c r="G7" s="3"/>
      <c r="L7" s="7"/>
    </row>
    <row r="8" spans="1:13" x14ac:dyDescent="0.2">
      <c r="A8" s="9"/>
      <c r="C8" s="3"/>
      <c r="D8" s="3"/>
      <c r="E8" s="3"/>
      <c r="F8" s="3"/>
      <c r="G8" s="3"/>
      <c r="L8" s="7"/>
    </row>
    <row r="9" spans="1:13" x14ac:dyDescent="0.2">
      <c r="A9" s="92" t="s">
        <v>4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x14ac:dyDescent="0.2">
      <c r="A10" s="9"/>
      <c r="C10" s="3" t="s">
        <v>242</v>
      </c>
      <c r="D10" s="3"/>
      <c r="E10" s="3"/>
      <c r="F10" s="3"/>
      <c r="G10" s="3"/>
      <c r="L10" s="7"/>
    </row>
    <row r="12" spans="1:13" ht="15.75" customHeight="1" x14ac:dyDescent="0.2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1:13" ht="51" x14ac:dyDescent="0.2">
      <c r="A13" s="10" t="s">
        <v>5</v>
      </c>
      <c r="B13" s="11" t="s">
        <v>6</v>
      </c>
      <c r="C13" s="10" t="s">
        <v>7</v>
      </c>
      <c r="D13" s="10" t="s">
        <v>8</v>
      </c>
      <c r="E13" s="12" t="s">
        <v>9</v>
      </c>
      <c r="F13" s="12" t="s">
        <v>10</v>
      </c>
      <c r="G13" s="13" t="s">
        <v>327</v>
      </c>
      <c r="H13" s="101" t="s">
        <v>11</v>
      </c>
      <c r="I13" s="101" t="s">
        <v>12</v>
      </c>
      <c r="J13" s="102" t="s">
        <v>13</v>
      </c>
      <c r="K13" s="102" t="s">
        <v>14</v>
      </c>
      <c r="L13" s="102"/>
      <c r="M13" s="102"/>
    </row>
    <row r="14" spans="1:13" ht="12.75" customHeight="1" x14ac:dyDescent="0.2">
      <c r="A14" s="102" t="s">
        <v>15</v>
      </c>
      <c r="B14" s="103" t="s">
        <v>16</v>
      </c>
      <c r="C14" s="102" t="s">
        <v>17</v>
      </c>
      <c r="D14" s="102" t="s">
        <v>18</v>
      </c>
      <c r="E14" s="102" t="s">
        <v>19</v>
      </c>
      <c r="F14" s="102" t="s">
        <v>20</v>
      </c>
      <c r="G14" s="13" t="s">
        <v>21</v>
      </c>
      <c r="H14" s="101"/>
      <c r="I14" s="101"/>
      <c r="J14" s="102"/>
      <c r="K14" s="10" t="s">
        <v>21</v>
      </c>
      <c r="L14" s="10" t="s">
        <v>22</v>
      </c>
      <c r="M14" s="10" t="s">
        <v>23</v>
      </c>
    </row>
    <row r="15" spans="1:13" ht="13.5" customHeight="1" x14ac:dyDescent="0.2">
      <c r="A15" s="102"/>
      <c r="B15" s="103"/>
      <c r="C15" s="102"/>
      <c r="D15" s="102"/>
      <c r="E15" s="102"/>
      <c r="F15" s="102"/>
      <c r="G15" s="10" t="s">
        <v>24</v>
      </c>
      <c r="H15" s="10" t="s">
        <v>25</v>
      </c>
      <c r="I15" s="10" t="s">
        <v>26</v>
      </c>
      <c r="J15" s="10" t="s">
        <v>27</v>
      </c>
      <c r="K15" s="10" t="s">
        <v>28</v>
      </c>
      <c r="L15" s="10" t="s">
        <v>29</v>
      </c>
      <c r="M15" s="10" t="s">
        <v>30</v>
      </c>
    </row>
    <row r="16" spans="1:13" ht="40.200000000000003" customHeight="1" x14ac:dyDescent="0.2">
      <c r="A16" s="23" t="s">
        <v>31</v>
      </c>
      <c r="B16" s="11" t="s">
        <v>32</v>
      </c>
      <c r="C16" s="24" t="s">
        <v>33</v>
      </c>
      <c r="D16" s="24" t="s">
        <v>34</v>
      </c>
      <c r="E16" s="25"/>
      <c r="F16" s="16"/>
      <c r="G16" s="17"/>
      <c r="H16" s="11" t="s">
        <v>35</v>
      </c>
      <c r="I16" s="11" t="s">
        <v>36</v>
      </c>
      <c r="J16" s="26">
        <v>15</v>
      </c>
      <c r="K16" s="18" t="str">
        <f t="shared" ref="K16:K68" si="0">IF(G16="","",ROUND(G16*J16,2))</f>
        <v/>
      </c>
      <c r="L16" s="19"/>
      <c r="M16" s="27" t="str">
        <f>IF(G16="","",IF(L16="","",K16+K16*L16))</f>
        <v/>
      </c>
    </row>
    <row r="17" spans="1:14" ht="40.200000000000003" customHeight="1" x14ac:dyDescent="0.2">
      <c r="A17" s="23" t="s">
        <v>37</v>
      </c>
      <c r="B17" s="11" t="s">
        <v>38</v>
      </c>
      <c r="C17" s="24" t="s">
        <v>39</v>
      </c>
      <c r="D17" s="24" t="s">
        <v>40</v>
      </c>
      <c r="E17" s="25"/>
      <c r="F17" s="16"/>
      <c r="G17" s="17"/>
      <c r="H17" s="11" t="s">
        <v>35</v>
      </c>
      <c r="I17" s="11" t="s">
        <v>41</v>
      </c>
      <c r="J17" s="26">
        <v>23</v>
      </c>
      <c r="K17" s="18" t="str">
        <f t="shared" si="0"/>
        <v/>
      </c>
      <c r="L17" s="19"/>
      <c r="M17" s="27" t="str">
        <f t="shared" ref="M17:M68" si="1">IF(G17="","",IF(L17="","",K17+K17*L17))</f>
        <v/>
      </c>
    </row>
    <row r="18" spans="1:14" ht="40.200000000000003" customHeight="1" x14ac:dyDescent="0.2">
      <c r="A18" s="23" t="s">
        <v>42</v>
      </c>
      <c r="B18" s="11" t="s">
        <v>43</v>
      </c>
      <c r="C18" s="24" t="s">
        <v>44</v>
      </c>
      <c r="D18" s="24" t="s">
        <v>45</v>
      </c>
      <c r="E18" s="25"/>
      <c r="F18" s="16"/>
      <c r="G18" s="17"/>
      <c r="H18" s="11" t="s">
        <v>35</v>
      </c>
      <c r="I18" s="11" t="s">
        <v>41</v>
      </c>
      <c r="J18" s="26">
        <v>6</v>
      </c>
      <c r="K18" s="18" t="str">
        <f t="shared" si="0"/>
        <v/>
      </c>
      <c r="L18" s="19"/>
      <c r="M18" s="27" t="str">
        <f t="shared" si="1"/>
        <v/>
      </c>
    </row>
    <row r="19" spans="1:14" ht="40.200000000000003" customHeight="1" x14ac:dyDescent="0.2">
      <c r="A19" s="23" t="s">
        <v>46</v>
      </c>
      <c r="B19" s="28" t="s">
        <v>47</v>
      </c>
      <c r="C19" s="24" t="s">
        <v>48</v>
      </c>
      <c r="D19" s="24" t="s">
        <v>49</v>
      </c>
      <c r="E19" s="15"/>
      <c r="F19" s="16"/>
      <c r="G19" s="17"/>
      <c r="H19" s="11" t="s">
        <v>35</v>
      </c>
      <c r="I19" s="11" t="s">
        <v>41</v>
      </c>
      <c r="J19" s="26">
        <v>10</v>
      </c>
      <c r="K19" s="18" t="str">
        <f t="shared" si="0"/>
        <v/>
      </c>
      <c r="L19" s="19"/>
      <c r="M19" s="27" t="str">
        <f t="shared" si="1"/>
        <v/>
      </c>
      <c r="N19" s="7"/>
    </row>
    <row r="20" spans="1:14" ht="40.200000000000003" customHeight="1" x14ac:dyDescent="0.2">
      <c r="A20" s="23" t="s">
        <v>50</v>
      </c>
      <c r="B20" s="11" t="s">
        <v>51</v>
      </c>
      <c r="C20" s="24" t="s">
        <v>52</v>
      </c>
      <c r="D20" s="24" t="s">
        <v>53</v>
      </c>
      <c r="E20" s="25"/>
      <c r="F20" s="16"/>
      <c r="G20" s="17"/>
      <c r="H20" s="11" t="s">
        <v>35</v>
      </c>
      <c r="I20" s="11" t="s">
        <v>41</v>
      </c>
      <c r="J20" s="26">
        <v>6</v>
      </c>
      <c r="K20" s="18" t="str">
        <f t="shared" si="0"/>
        <v/>
      </c>
      <c r="L20" s="19"/>
      <c r="M20" s="27" t="str">
        <f t="shared" si="1"/>
        <v/>
      </c>
    </row>
    <row r="21" spans="1:14" ht="40.200000000000003" customHeight="1" x14ac:dyDescent="0.2">
      <c r="A21" s="23" t="s">
        <v>54</v>
      </c>
      <c r="B21" s="28" t="s">
        <v>55</v>
      </c>
      <c r="C21" s="29" t="s">
        <v>56</v>
      </c>
      <c r="D21" s="29" t="s">
        <v>57</v>
      </c>
      <c r="E21" s="25"/>
      <c r="F21" s="16"/>
      <c r="G21" s="17"/>
      <c r="H21" s="11" t="s">
        <v>35</v>
      </c>
      <c r="I21" s="11" t="s">
        <v>36</v>
      </c>
      <c r="J21" s="26">
        <v>10</v>
      </c>
      <c r="K21" s="18" t="str">
        <f t="shared" si="0"/>
        <v/>
      </c>
      <c r="L21" s="19"/>
      <c r="M21" s="27" t="str">
        <f t="shared" si="1"/>
        <v/>
      </c>
    </row>
    <row r="22" spans="1:14" ht="40.200000000000003" customHeight="1" x14ac:dyDescent="0.2">
      <c r="A22" s="23" t="s">
        <v>58</v>
      </c>
      <c r="B22" s="28" t="s">
        <v>59</v>
      </c>
      <c r="C22" s="24" t="s">
        <v>60</v>
      </c>
      <c r="D22" s="24" t="s">
        <v>61</v>
      </c>
      <c r="E22" s="25"/>
      <c r="F22" s="16"/>
      <c r="G22" s="17"/>
      <c r="H22" s="11" t="s">
        <v>35</v>
      </c>
      <c r="I22" s="11" t="s">
        <v>41</v>
      </c>
      <c r="J22" s="26">
        <v>7</v>
      </c>
      <c r="K22" s="18" t="str">
        <f t="shared" si="0"/>
        <v/>
      </c>
      <c r="L22" s="19"/>
      <c r="M22" s="27" t="str">
        <f t="shared" si="1"/>
        <v/>
      </c>
    </row>
    <row r="23" spans="1:14" ht="40.200000000000003" customHeight="1" x14ac:dyDescent="0.2">
      <c r="A23" s="23" t="s">
        <v>62</v>
      </c>
      <c r="B23" s="28" t="s">
        <v>63</v>
      </c>
      <c r="C23" s="24" t="s">
        <v>64</v>
      </c>
      <c r="D23" s="24" t="s">
        <v>65</v>
      </c>
      <c r="E23" s="15"/>
      <c r="F23" s="16"/>
      <c r="G23" s="17"/>
      <c r="H23" s="11" t="s">
        <v>35</v>
      </c>
      <c r="I23" s="11" t="s">
        <v>41</v>
      </c>
      <c r="J23" s="26">
        <v>4</v>
      </c>
      <c r="K23" s="18" t="str">
        <f t="shared" si="0"/>
        <v/>
      </c>
      <c r="L23" s="19"/>
      <c r="M23" s="27" t="str">
        <f t="shared" si="1"/>
        <v/>
      </c>
    </row>
    <row r="24" spans="1:14" ht="40.200000000000003" customHeight="1" x14ac:dyDescent="0.2">
      <c r="A24" s="23" t="s">
        <v>66</v>
      </c>
      <c r="B24" s="28" t="s">
        <v>67</v>
      </c>
      <c r="C24" s="24" t="s">
        <v>68</v>
      </c>
      <c r="D24" s="24" t="s">
        <v>69</v>
      </c>
      <c r="E24" s="15"/>
      <c r="F24" s="16"/>
      <c r="G24" s="17"/>
      <c r="H24" s="11" t="s">
        <v>35</v>
      </c>
      <c r="I24" s="11" t="s">
        <v>41</v>
      </c>
      <c r="J24" s="26">
        <v>5</v>
      </c>
      <c r="K24" s="18" t="str">
        <f t="shared" si="0"/>
        <v/>
      </c>
      <c r="L24" s="19"/>
      <c r="M24" s="27" t="str">
        <f t="shared" si="1"/>
        <v/>
      </c>
    </row>
    <row r="25" spans="1:14" ht="40.200000000000003" customHeight="1" x14ac:dyDescent="0.2">
      <c r="A25" s="23" t="s">
        <v>70</v>
      </c>
      <c r="B25" s="28" t="s">
        <v>71</v>
      </c>
      <c r="C25" s="29" t="s">
        <v>72</v>
      </c>
      <c r="D25" s="29" t="s">
        <v>73</v>
      </c>
      <c r="E25" s="25"/>
      <c r="F25" s="16"/>
      <c r="G25" s="17"/>
      <c r="H25" s="11" t="s">
        <v>35</v>
      </c>
      <c r="I25" s="11" t="s">
        <v>36</v>
      </c>
      <c r="J25" s="26">
        <v>2</v>
      </c>
      <c r="K25" s="18" t="str">
        <f t="shared" si="0"/>
        <v/>
      </c>
      <c r="L25" s="19"/>
      <c r="M25" s="27" t="str">
        <f t="shared" si="1"/>
        <v/>
      </c>
    </row>
    <row r="26" spans="1:14" ht="40.200000000000003" customHeight="1" x14ac:dyDescent="0.2">
      <c r="A26" s="23" t="s">
        <v>74</v>
      </c>
      <c r="B26" s="28" t="s">
        <v>75</v>
      </c>
      <c r="C26" s="29" t="s">
        <v>76</v>
      </c>
      <c r="D26" s="29" t="s">
        <v>77</v>
      </c>
      <c r="E26" s="15"/>
      <c r="F26" s="16"/>
      <c r="G26" s="17"/>
      <c r="H26" s="11" t="s">
        <v>35</v>
      </c>
      <c r="I26" s="11" t="s">
        <v>36</v>
      </c>
      <c r="J26" s="26">
        <v>2</v>
      </c>
      <c r="K26" s="18" t="str">
        <f t="shared" si="0"/>
        <v/>
      </c>
      <c r="L26" s="19"/>
      <c r="M26" s="27" t="str">
        <f t="shared" si="1"/>
        <v/>
      </c>
    </row>
    <row r="27" spans="1:14" ht="40.200000000000003" customHeight="1" x14ac:dyDescent="0.2">
      <c r="A27" s="23" t="s">
        <v>78</v>
      </c>
      <c r="B27" s="28" t="s">
        <v>79</v>
      </c>
      <c r="C27" s="24" t="s">
        <v>80</v>
      </c>
      <c r="D27" s="24" t="s">
        <v>81</v>
      </c>
      <c r="E27" s="25"/>
      <c r="F27" s="16"/>
      <c r="G27" s="17"/>
      <c r="H27" s="11" t="s">
        <v>35</v>
      </c>
      <c r="I27" s="11" t="s">
        <v>41</v>
      </c>
      <c r="J27" s="26">
        <v>15</v>
      </c>
      <c r="K27" s="18" t="str">
        <f t="shared" si="0"/>
        <v/>
      </c>
      <c r="L27" s="19"/>
      <c r="M27" s="27" t="str">
        <f t="shared" si="1"/>
        <v/>
      </c>
    </row>
    <row r="28" spans="1:14" ht="40.200000000000003" customHeight="1" x14ac:dyDescent="0.2">
      <c r="A28" s="23" t="s">
        <v>82</v>
      </c>
      <c r="B28" s="28" t="s">
        <v>83</v>
      </c>
      <c r="C28" s="29" t="s">
        <v>84</v>
      </c>
      <c r="D28" s="29" t="s">
        <v>85</v>
      </c>
      <c r="E28" s="25"/>
      <c r="F28" s="16"/>
      <c r="G28" s="17"/>
      <c r="H28" s="11" t="s">
        <v>86</v>
      </c>
      <c r="I28" s="11" t="s">
        <v>87</v>
      </c>
      <c r="J28" s="26">
        <v>1400</v>
      </c>
      <c r="K28" s="18" t="str">
        <f t="shared" si="0"/>
        <v/>
      </c>
      <c r="L28" s="19"/>
      <c r="M28" s="27" t="str">
        <f t="shared" si="1"/>
        <v/>
      </c>
    </row>
    <row r="29" spans="1:14" ht="40.200000000000003" customHeight="1" x14ac:dyDescent="0.2">
      <c r="A29" s="23" t="s">
        <v>88</v>
      </c>
      <c r="B29" s="28" t="s">
        <v>89</v>
      </c>
      <c r="C29" s="24" t="s">
        <v>90</v>
      </c>
      <c r="D29" s="24" t="s">
        <v>91</v>
      </c>
      <c r="E29" s="25"/>
      <c r="F29" s="16"/>
      <c r="G29" s="17"/>
      <c r="H29" s="11" t="s">
        <v>35</v>
      </c>
      <c r="I29" s="11" t="s">
        <v>41</v>
      </c>
      <c r="J29" s="26">
        <v>13</v>
      </c>
      <c r="K29" s="18" t="str">
        <f t="shared" si="0"/>
        <v/>
      </c>
      <c r="L29" s="19"/>
      <c r="M29" s="27" t="str">
        <f t="shared" si="1"/>
        <v/>
      </c>
    </row>
    <row r="30" spans="1:14" ht="40.200000000000003" customHeight="1" x14ac:dyDescent="0.2">
      <c r="A30" s="23" t="s">
        <v>92</v>
      </c>
      <c r="B30" s="28" t="s">
        <v>93</v>
      </c>
      <c r="C30" s="24" t="s">
        <v>94</v>
      </c>
      <c r="D30" s="24" t="s">
        <v>95</v>
      </c>
      <c r="E30" s="25"/>
      <c r="F30" s="16"/>
      <c r="G30" s="17"/>
      <c r="H30" s="11" t="s">
        <v>35</v>
      </c>
      <c r="I30" s="11" t="s">
        <v>41</v>
      </c>
      <c r="J30" s="26">
        <v>2</v>
      </c>
      <c r="K30" s="18" t="str">
        <f t="shared" si="0"/>
        <v/>
      </c>
      <c r="L30" s="19"/>
      <c r="M30" s="27" t="str">
        <f t="shared" si="1"/>
        <v/>
      </c>
    </row>
    <row r="31" spans="1:14" ht="40.200000000000003" customHeight="1" x14ac:dyDescent="0.2">
      <c r="A31" s="23" t="s">
        <v>96</v>
      </c>
      <c r="B31" s="28" t="s">
        <v>97</v>
      </c>
      <c r="C31" s="24" t="s">
        <v>98</v>
      </c>
      <c r="D31" s="24" t="s">
        <v>99</v>
      </c>
      <c r="E31" s="25"/>
      <c r="F31" s="16"/>
      <c r="G31" s="17"/>
      <c r="H31" s="11" t="s">
        <v>35</v>
      </c>
      <c r="I31" s="11" t="s">
        <v>41</v>
      </c>
      <c r="J31" s="26">
        <v>18</v>
      </c>
      <c r="K31" s="18" t="str">
        <f t="shared" si="0"/>
        <v/>
      </c>
      <c r="L31" s="19"/>
      <c r="M31" s="27" t="str">
        <f t="shared" si="1"/>
        <v/>
      </c>
    </row>
    <row r="32" spans="1:14" ht="40.200000000000003" customHeight="1" x14ac:dyDescent="0.2">
      <c r="A32" s="23" t="s">
        <v>100</v>
      </c>
      <c r="B32" s="28" t="s">
        <v>101</v>
      </c>
      <c r="C32" s="24" t="s">
        <v>102</v>
      </c>
      <c r="D32" s="24" t="s">
        <v>103</v>
      </c>
      <c r="E32" s="15"/>
      <c r="F32" s="16"/>
      <c r="G32" s="17"/>
      <c r="H32" s="11" t="s">
        <v>35</v>
      </c>
      <c r="I32" s="11" t="s">
        <v>41</v>
      </c>
      <c r="J32" s="26">
        <v>5</v>
      </c>
      <c r="K32" s="18" t="str">
        <f t="shared" si="0"/>
        <v/>
      </c>
      <c r="L32" s="19"/>
      <c r="M32" s="27" t="str">
        <f t="shared" si="1"/>
        <v/>
      </c>
    </row>
    <row r="33" spans="1:13" ht="40.200000000000003" customHeight="1" x14ac:dyDescent="0.2">
      <c r="A33" s="23" t="s">
        <v>104</v>
      </c>
      <c r="B33" s="28" t="s">
        <v>105</v>
      </c>
      <c r="C33" s="24" t="s">
        <v>106</v>
      </c>
      <c r="D33" s="24" t="s">
        <v>107</v>
      </c>
      <c r="E33" s="25"/>
      <c r="F33" s="16"/>
      <c r="G33" s="17"/>
      <c r="H33" s="11" t="s">
        <v>35</v>
      </c>
      <c r="I33" s="11" t="s">
        <v>41</v>
      </c>
      <c r="J33" s="26">
        <v>5</v>
      </c>
      <c r="K33" s="18" t="str">
        <f t="shared" si="0"/>
        <v/>
      </c>
      <c r="L33" s="19"/>
      <c r="M33" s="27" t="str">
        <f t="shared" si="1"/>
        <v/>
      </c>
    </row>
    <row r="34" spans="1:13" ht="40.200000000000003" customHeight="1" x14ac:dyDescent="0.2">
      <c r="A34" s="23" t="s">
        <v>108</v>
      </c>
      <c r="B34" s="28" t="s">
        <v>109</v>
      </c>
      <c r="C34" s="29" t="s">
        <v>110</v>
      </c>
      <c r="D34" s="29" t="s">
        <v>111</v>
      </c>
      <c r="E34" s="15"/>
      <c r="F34" s="16"/>
      <c r="G34" s="17"/>
      <c r="H34" s="11" t="s">
        <v>35</v>
      </c>
      <c r="I34" s="11" t="s">
        <v>41</v>
      </c>
      <c r="J34" s="26">
        <v>5</v>
      </c>
      <c r="K34" s="18" t="str">
        <f t="shared" si="0"/>
        <v/>
      </c>
      <c r="L34" s="19"/>
      <c r="M34" s="27" t="str">
        <f t="shared" si="1"/>
        <v/>
      </c>
    </row>
    <row r="35" spans="1:13" ht="40.200000000000003" customHeight="1" x14ac:dyDescent="0.2">
      <c r="A35" s="23" t="s">
        <v>112</v>
      </c>
      <c r="B35" s="28" t="s">
        <v>113</v>
      </c>
      <c r="C35" s="24" t="s">
        <v>114</v>
      </c>
      <c r="D35" s="24" t="s">
        <v>115</v>
      </c>
      <c r="E35" s="25"/>
      <c r="F35" s="16"/>
      <c r="G35" s="17"/>
      <c r="H35" s="11" t="s">
        <v>35</v>
      </c>
      <c r="I35" s="11" t="s">
        <v>41</v>
      </c>
      <c r="J35" s="26">
        <v>10</v>
      </c>
      <c r="K35" s="18" t="str">
        <f t="shared" si="0"/>
        <v/>
      </c>
      <c r="L35" s="19"/>
      <c r="M35" s="27" t="str">
        <f t="shared" si="1"/>
        <v/>
      </c>
    </row>
    <row r="36" spans="1:13" ht="40.200000000000003" customHeight="1" x14ac:dyDescent="0.2">
      <c r="A36" s="23" t="s">
        <v>116</v>
      </c>
      <c r="B36" s="28" t="s">
        <v>117</v>
      </c>
      <c r="C36" s="29" t="s">
        <v>118</v>
      </c>
      <c r="D36" s="29" t="s">
        <v>119</v>
      </c>
      <c r="E36" s="25"/>
      <c r="F36" s="16"/>
      <c r="G36" s="17"/>
      <c r="H36" s="11" t="s">
        <v>35</v>
      </c>
      <c r="I36" s="11" t="s">
        <v>41</v>
      </c>
      <c r="J36" s="26">
        <v>6</v>
      </c>
      <c r="K36" s="18" t="str">
        <f t="shared" si="0"/>
        <v/>
      </c>
      <c r="L36" s="19"/>
      <c r="M36" s="27" t="str">
        <f t="shared" si="1"/>
        <v/>
      </c>
    </row>
    <row r="37" spans="1:13" ht="40.200000000000003" customHeight="1" x14ac:dyDescent="0.2">
      <c r="A37" s="23" t="s">
        <v>120</v>
      </c>
      <c r="B37" s="28" t="s">
        <v>121</v>
      </c>
      <c r="C37" s="24" t="s">
        <v>122</v>
      </c>
      <c r="D37" s="24" t="s">
        <v>123</v>
      </c>
      <c r="E37" s="15"/>
      <c r="F37" s="16"/>
      <c r="G37" s="17"/>
      <c r="H37" s="11" t="s">
        <v>35</v>
      </c>
      <c r="I37" s="11" t="s">
        <v>41</v>
      </c>
      <c r="J37" s="26">
        <v>7</v>
      </c>
      <c r="K37" s="18" t="str">
        <f t="shared" si="0"/>
        <v/>
      </c>
      <c r="L37" s="19"/>
      <c r="M37" s="27" t="str">
        <f t="shared" si="1"/>
        <v/>
      </c>
    </row>
    <row r="38" spans="1:13" ht="40.200000000000003" customHeight="1" x14ac:dyDescent="0.2">
      <c r="A38" s="23" t="s">
        <v>124</v>
      </c>
      <c r="B38" s="28" t="s">
        <v>125</v>
      </c>
      <c r="C38" s="24" t="s">
        <v>126</v>
      </c>
      <c r="D38" s="24" t="s">
        <v>127</v>
      </c>
      <c r="E38" s="15"/>
      <c r="F38" s="16"/>
      <c r="G38" s="17"/>
      <c r="H38" s="11" t="s">
        <v>35</v>
      </c>
      <c r="I38" s="11" t="s">
        <v>128</v>
      </c>
      <c r="J38" s="26">
        <v>5</v>
      </c>
      <c r="K38" s="18" t="str">
        <f t="shared" si="0"/>
        <v/>
      </c>
      <c r="L38" s="19"/>
      <c r="M38" s="27" t="str">
        <f t="shared" si="1"/>
        <v/>
      </c>
    </row>
    <row r="39" spans="1:13" ht="40.200000000000003" customHeight="1" x14ac:dyDescent="0.2">
      <c r="A39" s="23" t="s">
        <v>129</v>
      </c>
      <c r="B39" s="28" t="s">
        <v>130</v>
      </c>
      <c r="C39" s="29" t="s">
        <v>131</v>
      </c>
      <c r="D39" s="29" t="s">
        <v>132</v>
      </c>
      <c r="E39" s="15"/>
      <c r="F39" s="16"/>
      <c r="G39" s="17"/>
      <c r="H39" s="11" t="s">
        <v>35</v>
      </c>
      <c r="I39" s="11" t="s">
        <v>41</v>
      </c>
      <c r="J39" s="26">
        <v>10</v>
      </c>
      <c r="K39" s="18" t="str">
        <f t="shared" si="0"/>
        <v/>
      </c>
      <c r="L39" s="19"/>
      <c r="M39" s="27" t="str">
        <f t="shared" si="1"/>
        <v/>
      </c>
    </row>
    <row r="40" spans="1:13" ht="40.200000000000003" customHeight="1" x14ac:dyDescent="0.2">
      <c r="A40" s="23" t="s">
        <v>133</v>
      </c>
      <c r="B40" s="28" t="s">
        <v>134</v>
      </c>
      <c r="C40" s="29" t="s">
        <v>135</v>
      </c>
      <c r="D40" s="29"/>
      <c r="E40" s="15"/>
      <c r="F40" s="16"/>
      <c r="G40" s="17"/>
      <c r="H40" s="11" t="s">
        <v>35</v>
      </c>
      <c r="I40" s="11" t="s">
        <v>36</v>
      </c>
      <c r="J40" s="26">
        <v>40</v>
      </c>
      <c r="K40" s="18" t="str">
        <f t="shared" si="0"/>
        <v/>
      </c>
      <c r="L40" s="19"/>
      <c r="M40" s="27" t="str">
        <f t="shared" si="1"/>
        <v/>
      </c>
    </row>
    <row r="41" spans="1:13" ht="40.200000000000003" customHeight="1" x14ac:dyDescent="0.2">
      <c r="A41" s="23" t="s">
        <v>136</v>
      </c>
      <c r="B41" s="28" t="s">
        <v>137</v>
      </c>
      <c r="C41" s="29" t="s">
        <v>135</v>
      </c>
      <c r="D41" s="29"/>
      <c r="E41" s="15"/>
      <c r="F41" s="16"/>
      <c r="G41" s="17"/>
      <c r="H41" s="11" t="s">
        <v>35</v>
      </c>
      <c r="I41" s="11" t="s">
        <v>36</v>
      </c>
      <c r="J41" s="26">
        <v>40</v>
      </c>
      <c r="K41" s="18" t="str">
        <f t="shared" si="0"/>
        <v/>
      </c>
      <c r="L41" s="19"/>
      <c r="M41" s="27" t="str">
        <f t="shared" si="1"/>
        <v/>
      </c>
    </row>
    <row r="42" spans="1:13" ht="40.200000000000003" customHeight="1" x14ac:dyDescent="0.2">
      <c r="A42" s="23" t="s">
        <v>138</v>
      </c>
      <c r="B42" s="28" t="s">
        <v>139</v>
      </c>
      <c r="C42" s="29" t="s">
        <v>140</v>
      </c>
      <c r="D42" s="29"/>
      <c r="E42" s="15"/>
      <c r="F42" s="16"/>
      <c r="G42" s="17"/>
      <c r="H42" s="11" t="s">
        <v>35</v>
      </c>
      <c r="I42" s="11" t="s">
        <v>141</v>
      </c>
      <c r="J42" s="26">
        <v>6</v>
      </c>
      <c r="K42" s="18" t="str">
        <f t="shared" si="0"/>
        <v/>
      </c>
      <c r="L42" s="19"/>
      <c r="M42" s="27" t="str">
        <f t="shared" si="1"/>
        <v/>
      </c>
    </row>
    <row r="43" spans="1:13" ht="40.200000000000003" customHeight="1" x14ac:dyDescent="0.2">
      <c r="A43" s="23" t="s">
        <v>142</v>
      </c>
      <c r="B43" s="28" t="s">
        <v>139</v>
      </c>
      <c r="C43" s="29" t="s">
        <v>140</v>
      </c>
      <c r="D43" s="29"/>
      <c r="E43" s="15"/>
      <c r="F43" s="16"/>
      <c r="G43" s="17"/>
      <c r="H43" s="11" t="s">
        <v>86</v>
      </c>
      <c r="I43" s="11" t="s">
        <v>87</v>
      </c>
      <c r="J43" s="26">
        <v>1470</v>
      </c>
      <c r="K43" s="18" t="str">
        <f t="shared" si="0"/>
        <v/>
      </c>
      <c r="L43" s="19"/>
      <c r="M43" s="27" t="str">
        <f t="shared" si="1"/>
        <v/>
      </c>
    </row>
    <row r="44" spans="1:13" ht="40.200000000000003" customHeight="1" x14ac:dyDescent="0.2">
      <c r="A44" s="23" t="s">
        <v>143</v>
      </c>
      <c r="B44" s="28" t="s">
        <v>144</v>
      </c>
      <c r="C44" s="29" t="s">
        <v>145</v>
      </c>
      <c r="D44" s="29" t="s">
        <v>146</v>
      </c>
      <c r="E44" s="15"/>
      <c r="F44" s="16"/>
      <c r="G44" s="17"/>
      <c r="H44" s="11" t="s">
        <v>35</v>
      </c>
      <c r="I44" s="11" t="s">
        <v>147</v>
      </c>
      <c r="J44" s="26">
        <v>10</v>
      </c>
      <c r="K44" s="18" t="str">
        <f t="shared" si="0"/>
        <v/>
      </c>
      <c r="L44" s="19"/>
      <c r="M44" s="27" t="str">
        <f t="shared" si="1"/>
        <v/>
      </c>
    </row>
    <row r="45" spans="1:13" ht="40.200000000000003" customHeight="1" x14ac:dyDescent="0.2">
      <c r="A45" s="23" t="s">
        <v>148</v>
      </c>
      <c r="B45" s="28" t="s">
        <v>149</v>
      </c>
      <c r="C45" s="29" t="s">
        <v>150</v>
      </c>
      <c r="D45" s="29" t="s">
        <v>151</v>
      </c>
      <c r="E45" s="15"/>
      <c r="F45" s="16"/>
      <c r="G45" s="17"/>
      <c r="H45" s="11" t="s">
        <v>35</v>
      </c>
      <c r="I45" s="11" t="s">
        <v>147</v>
      </c>
      <c r="J45" s="26">
        <v>40</v>
      </c>
      <c r="K45" s="18" t="str">
        <f t="shared" si="0"/>
        <v/>
      </c>
      <c r="L45" s="19"/>
      <c r="M45" s="27" t="str">
        <f t="shared" si="1"/>
        <v/>
      </c>
    </row>
    <row r="46" spans="1:13" ht="40.200000000000003" customHeight="1" x14ac:dyDescent="0.2">
      <c r="A46" s="23" t="s">
        <v>152</v>
      </c>
      <c r="B46" s="28" t="s">
        <v>153</v>
      </c>
      <c r="C46" s="29" t="s">
        <v>154</v>
      </c>
      <c r="D46" s="29"/>
      <c r="E46" s="15"/>
      <c r="F46" s="16"/>
      <c r="G46" s="17"/>
      <c r="H46" s="11" t="s">
        <v>35</v>
      </c>
      <c r="I46" s="11" t="s">
        <v>147</v>
      </c>
      <c r="J46" s="26">
        <v>50</v>
      </c>
      <c r="K46" s="18" t="str">
        <f t="shared" si="0"/>
        <v/>
      </c>
      <c r="L46" s="19"/>
      <c r="M46" s="27" t="str">
        <f t="shared" si="1"/>
        <v/>
      </c>
    </row>
    <row r="47" spans="1:13" ht="40.200000000000003" customHeight="1" x14ac:dyDescent="0.2">
      <c r="A47" s="23" t="s">
        <v>155</v>
      </c>
      <c r="B47" s="28" t="s">
        <v>156</v>
      </c>
      <c r="C47" s="29" t="s">
        <v>145</v>
      </c>
      <c r="D47" s="29" t="s">
        <v>157</v>
      </c>
      <c r="E47" s="15"/>
      <c r="F47" s="16"/>
      <c r="G47" s="17"/>
      <c r="H47" s="30" t="s">
        <v>35</v>
      </c>
      <c r="I47" s="30" t="s">
        <v>158</v>
      </c>
      <c r="J47" s="26">
        <v>10</v>
      </c>
      <c r="K47" s="18" t="str">
        <f t="shared" si="0"/>
        <v/>
      </c>
      <c r="L47" s="19"/>
      <c r="M47" s="27" t="str">
        <f t="shared" si="1"/>
        <v/>
      </c>
    </row>
    <row r="48" spans="1:13" ht="40.200000000000003" customHeight="1" x14ac:dyDescent="0.2">
      <c r="A48" s="23" t="s">
        <v>159</v>
      </c>
      <c r="B48" s="28" t="s">
        <v>160</v>
      </c>
      <c r="C48" s="29" t="s">
        <v>98</v>
      </c>
      <c r="D48" s="29" t="s">
        <v>161</v>
      </c>
      <c r="E48" s="15"/>
      <c r="F48" s="16"/>
      <c r="G48" s="17"/>
      <c r="H48" s="30" t="s">
        <v>35</v>
      </c>
      <c r="I48" s="30" t="s">
        <v>162</v>
      </c>
      <c r="J48" s="26">
        <v>25</v>
      </c>
      <c r="K48" s="18" t="str">
        <f t="shared" si="0"/>
        <v/>
      </c>
      <c r="L48" s="19"/>
      <c r="M48" s="27" t="str">
        <f t="shared" si="1"/>
        <v/>
      </c>
    </row>
    <row r="49" spans="1:13" ht="111.6" customHeight="1" x14ac:dyDescent="0.2">
      <c r="A49" s="23" t="s">
        <v>163</v>
      </c>
      <c r="B49" s="28" t="s">
        <v>164</v>
      </c>
      <c r="C49" s="29" t="s">
        <v>165</v>
      </c>
      <c r="D49" s="29" t="s">
        <v>166</v>
      </c>
      <c r="E49" s="15"/>
      <c r="F49" s="16"/>
      <c r="G49" s="17"/>
      <c r="H49" s="30" t="s">
        <v>35</v>
      </c>
      <c r="I49" s="30" t="s">
        <v>167</v>
      </c>
      <c r="J49" s="26">
        <v>25</v>
      </c>
      <c r="K49" s="18" t="str">
        <f t="shared" si="0"/>
        <v/>
      </c>
      <c r="L49" s="19"/>
      <c r="M49" s="27" t="str">
        <f t="shared" si="1"/>
        <v/>
      </c>
    </row>
    <row r="50" spans="1:13" ht="96.6" customHeight="1" x14ac:dyDescent="0.2">
      <c r="A50" s="23" t="s">
        <v>168</v>
      </c>
      <c r="B50" s="28" t="s">
        <v>169</v>
      </c>
      <c r="C50" s="29" t="s">
        <v>170</v>
      </c>
      <c r="D50" s="29" t="s">
        <v>171</v>
      </c>
      <c r="E50" s="15"/>
      <c r="F50" s="16"/>
      <c r="G50" s="17"/>
      <c r="H50" s="30" t="s">
        <v>35</v>
      </c>
      <c r="I50" s="30" t="s">
        <v>167</v>
      </c>
      <c r="J50" s="26">
        <v>2</v>
      </c>
      <c r="K50" s="18" t="str">
        <f t="shared" si="0"/>
        <v/>
      </c>
      <c r="L50" s="19"/>
      <c r="M50" s="27" t="str">
        <f t="shared" si="1"/>
        <v/>
      </c>
    </row>
    <row r="51" spans="1:13" ht="63.6" customHeight="1" x14ac:dyDescent="0.2">
      <c r="A51" s="23" t="s">
        <v>172</v>
      </c>
      <c r="B51" s="28" t="s">
        <v>173</v>
      </c>
      <c r="C51" s="29" t="s">
        <v>174</v>
      </c>
      <c r="D51" s="29" t="s">
        <v>175</v>
      </c>
      <c r="E51" s="15"/>
      <c r="F51" s="16"/>
      <c r="G51" s="17"/>
      <c r="H51" s="30" t="s">
        <v>35</v>
      </c>
      <c r="I51" s="30" t="s">
        <v>176</v>
      </c>
      <c r="J51" s="26">
        <v>2</v>
      </c>
      <c r="K51" s="18" t="str">
        <f t="shared" si="0"/>
        <v/>
      </c>
      <c r="L51" s="19"/>
      <c r="M51" s="27" t="str">
        <f t="shared" si="1"/>
        <v/>
      </c>
    </row>
    <row r="52" spans="1:13" ht="40.200000000000003" customHeight="1" x14ac:dyDescent="0.2">
      <c r="A52" s="23" t="s">
        <v>177</v>
      </c>
      <c r="B52" s="28" t="s">
        <v>173</v>
      </c>
      <c r="C52" s="29" t="s">
        <v>178</v>
      </c>
      <c r="D52" s="29" t="s">
        <v>179</v>
      </c>
      <c r="E52" s="15"/>
      <c r="F52" s="16"/>
      <c r="G52" s="17"/>
      <c r="H52" s="30" t="s">
        <v>35</v>
      </c>
      <c r="I52" s="30" t="s">
        <v>176</v>
      </c>
      <c r="J52" s="26">
        <v>2</v>
      </c>
      <c r="K52" s="18" t="str">
        <f t="shared" si="0"/>
        <v/>
      </c>
      <c r="L52" s="19"/>
      <c r="M52" s="27" t="str">
        <f t="shared" si="1"/>
        <v/>
      </c>
    </row>
    <row r="53" spans="1:13" ht="40.200000000000003" customHeight="1" x14ac:dyDescent="0.2">
      <c r="A53" s="23" t="s">
        <v>180</v>
      </c>
      <c r="B53" s="28" t="s">
        <v>181</v>
      </c>
      <c r="C53" s="29" t="s">
        <v>182</v>
      </c>
      <c r="D53" s="31" t="s">
        <v>183</v>
      </c>
      <c r="E53" s="15"/>
      <c r="F53" s="16"/>
      <c r="G53" s="17"/>
      <c r="H53" s="30" t="s">
        <v>35</v>
      </c>
      <c r="I53" s="30">
        <v>20</v>
      </c>
      <c r="J53" s="26">
        <v>2</v>
      </c>
      <c r="K53" s="18" t="str">
        <f t="shared" si="0"/>
        <v/>
      </c>
      <c r="L53" s="19"/>
      <c r="M53" s="27" t="str">
        <f t="shared" si="1"/>
        <v/>
      </c>
    </row>
    <row r="54" spans="1:13" ht="40.200000000000003" customHeight="1" x14ac:dyDescent="0.2">
      <c r="A54" s="23" t="s">
        <v>184</v>
      </c>
      <c r="B54" s="28" t="s">
        <v>185</v>
      </c>
      <c r="C54" s="29" t="s">
        <v>182</v>
      </c>
      <c r="D54" s="31" t="s">
        <v>186</v>
      </c>
      <c r="E54" s="15"/>
      <c r="F54" s="16"/>
      <c r="G54" s="17"/>
      <c r="H54" s="30" t="s">
        <v>35</v>
      </c>
      <c r="I54" s="30">
        <v>20</v>
      </c>
      <c r="J54" s="26">
        <v>2</v>
      </c>
      <c r="K54" s="18" t="str">
        <f t="shared" si="0"/>
        <v/>
      </c>
      <c r="L54" s="19"/>
      <c r="M54" s="27" t="str">
        <f t="shared" si="1"/>
        <v/>
      </c>
    </row>
    <row r="55" spans="1:13" ht="40.200000000000003" customHeight="1" x14ac:dyDescent="0.2">
      <c r="A55" s="23" t="s">
        <v>187</v>
      </c>
      <c r="B55" s="28" t="s">
        <v>188</v>
      </c>
      <c r="C55" s="29" t="s">
        <v>189</v>
      </c>
      <c r="D55" s="29" t="s">
        <v>190</v>
      </c>
      <c r="E55" s="15"/>
      <c r="F55" s="16"/>
      <c r="G55" s="17"/>
      <c r="H55" s="11" t="s">
        <v>35</v>
      </c>
      <c r="I55" s="11" t="s">
        <v>41</v>
      </c>
      <c r="J55" s="26">
        <v>5</v>
      </c>
      <c r="K55" s="18" t="str">
        <f t="shared" si="0"/>
        <v/>
      </c>
      <c r="L55" s="19"/>
      <c r="M55" s="27" t="str">
        <f t="shared" si="1"/>
        <v/>
      </c>
    </row>
    <row r="56" spans="1:13" ht="40.200000000000003" customHeight="1" x14ac:dyDescent="0.2">
      <c r="A56" s="23" t="s">
        <v>191</v>
      </c>
      <c r="B56" s="28" t="s">
        <v>192</v>
      </c>
      <c r="C56" s="29" t="s">
        <v>193</v>
      </c>
      <c r="D56" s="29" t="s">
        <v>194</v>
      </c>
      <c r="E56" s="15"/>
      <c r="F56" s="16"/>
      <c r="G56" s="17"/>
      <c r="H56" s="11" t="s">
        <v>35</v>
      </c>
      <c r="I56" s="11" t="s">
        <v>36</v>
      </c>
      <c r="J56" s="26">
        <v>40</v>
      </c>
      <c r="K56" s="18" t="str">
        <f t="shared" si="0"/>
        <v/>
      </c>
      <c r="L56" s="19"/>
      <c r="M56" s="27" t="str">
        <f t="shared" si="1"/>
        <v/>
      </c>
    </row>
    <row r="57" spans="1:13" ht="57.6" customHeight="1" x14ac:dyDescent="0.2">
      <c r="A57" s="23" t="s">
        <v>195</v>
      </c>
      <c r="B57" s="28" t="s">
        <v>196</v>
      </c>
      <c r="C57" s="29" t="s">
        <v>197</v>
      </c>
      <c r="D57" s="29" t="s">
        <v>198</v>
      </c>
      <c r="E57" s="15"/>
      <c r="F57" s="16"/>
      <c r="G57" s="17"/>
      <c r="H57" s="11" t="s">
        <v>199</v>
      </c>
      <c r="I57" s="11" t="s">
        <v>200</v>
      </c>
      <c r="J57" s="26">
        <v>12000</v>
      </c>
      <c r="K57" s="18" t="str">
        <f t="shared" si="0"/>
        <v/>
      </c>
      <c r="L57" s="19"/>
      <c r="M57" s="27" t="str">
        <f t="shared" si="1"/>
        <v/>
      </c>
    </row>
    <row r="58" spans="1:13" ht="40.200000000000003" customHeight="1" x14ac:dyDescent="0.2">
      <c r="A58" s="23" t="s">
        <v>201</v>
      </c>
      <c r="B58" s="28" t="s">
        <v>202</v>
      </c>
      <c r="C58" s="29" t="s">
        <v>193</v>
      </c>
      <c r="D58" s="29" t="s">
        <v>203</v>
      </c>
      <c r="E58" s="15"/>
      <c r="F58" s="16"/>
      <c r="G58" s="17"/>
      <c r="H58" s="11" t="s">
        <v>35</v>
      </c>
      <c r="I58" s="11" t="s">
        <v>36</v>
      </c>
      <c r="J58" s="26">
        <v>14</v>
      </c>
      <c r="K58" s="18" t="str">
        <f t="shared" si="0"/>
        <v/>
      </c>
      <c r="L58" s="19"/>
      <c r="M58" s="27" t="str">
        <f t="shared" si="1"/>
        <v/>
      </c>
    </row>
    <row r="59" spans="1:13" ht="58.2" customHeight="1" x14ac:dyDescent="0.2">
      <c r="A59" s="23" t="s">
        <v>204</v>
      </c>
      <c r="B59" s="28" t="s">
        <v>205</v>
      </c>
      <c r="C59" s="29" t="s">
        <v>206</v>
      </c>
      <c r="D59" s="29" t="s">
        <v>207</v>
      </c>
      <c r="E59" s="15"/>
      <c r="F59" s="16"/>
      <c r="G59" s="17"/>
      <c r="H59" s="11" t="s">
        <v>199</v>
      </c>
      <c r="I59" s="11" t="s">
        <v>200</v>
      </c>
      <c r="J59" s="26">
        <v>6000</v>
      </c>
      <c r="K59" s="18" t="str">
        <f t="shared" si="0"/>
        <v/>
      </c>
      <c r="L59" s="19"/>
      <c r="M59" s="27" t="str">
        <f t="shared" si="1"/>
        <v/>
      </c>
    </row>
    <row r="60" spans="1:13" ht="57" customHeight="1" x14ac:dyDescent="0.2">
      <c r="A60" s="23" t="s">
        <v>208</v>
      </c>
      <c r="B60" s="28" t="s">
        <v>209</v>
      </c>
      <c r="C60" s="29" t="s">
        <v>210</v>
      </c>
      <c r="D60" s="29" t="s">
        <v>211</v>
      </c>
      <c r="E60" s="15"/>
      <c r="F60" s="16"/>
      <c r="G60" s="17"/>
      <c r="H60" s="30" t="s">
        <v>35</v>
      </c>
      <c r="I60" s="30" t="s">
        <v>212</v>
      </c>
      <c r="J60" s="26">
        <v>1</v>
      </c>
      <c r="K60" s="18" t="str">
        <f t="shared" si="0"/>
        <v/>
      </c>
      <c r="L60" s="19"/>
      <c r="M60" s="27" t="str">
        <f t="shared" si="1"/>
        <v/>
      </c>
    </row>
    <row r="61" spans="1:13" ht="40.200000000000003" customHeight="1" x14ac:dyDescent="0.2">
      <c r="A61" s="23" t="s">
        <v>213</v>
      </c>
      <c r="B61" s="28" t="s">
        <v>214</v>
      </c>
      <c r="C61" s="29" t="s">
        <v>215</v>
      </c>
      <c r="D61" s="29" t="s">
        <v>207</v>
      </c>
      <c r="E61" s="15"/>
      <c r="F61" s="16"/>
      <c r="G61" s="17"/>
      <c r="H61" s="30" t="s">
        <v>199</v>
      </c>
      <c r="I61" s="30" t="s">
        <v>200</v>
      </c>
      <c r="J61" s="26">
        <v>2000</v>
      </c>
      <c r="K61" s="18" t="str">
        <f t="shared" si="0"/>
        <v/>
      </c>
      <c r="L61" s="19"/>
      <c r="M61" s="27" t="str">
        <f t="shared" si="1"/>
        <v/>
      </c>
    </row>
    <row r="62" spans="1:13" ht="40.200000000000003" customHeight="1" x14ac:dyDescent="0.2">
      <c r="A62" s="23" t="s">
        <v>216</v>
      </c>
      <c r="B62" s="28" t="s">
        <v>217</v>
      </c>
      <c r="C62" s="29" t="s">
        <v>218</v>
      </c>
      <c r="D62" s="29" t="s">
        <v>219</v>
      </c>
      <c r="E62" s="15"/>
      <c r="F62" s="16"/>
      <c r="G62" s="17"/>
      <c r="H62" s="30" t="s">
        <v>199</v>
      </c>
      <c r="I62" s="30" t="s">
        <v>220</v>
      </c>
      <c r="J62" s="26">
        <v>21000</v>
      </c>
      <c r="K62" s="18" t="str">
        <f t="shared" si="0"/>
        <v/>
      </c>
      <c r="L62" s="19"/>
      <c r="M62" s="27" t="str">
        <f t="shared" si="1"/>
        <v/>
      </c>
    </row>
    <row r="63" spans="1:13" ht="40.200000000000003" customHeight="1" x14ac:dyDescent="0.2">
      <c r="A63" s="23" t="s">
        <v>221</v>
      </c>
      <c r="B63" s="28" t="s">
        <v>222</v>
      </c>
      <c r="C63" s="29" t="s">
        <v>218</v>
      </c>
      <c r="D63" s="29" t="s">
        <v>223</v>
      </c>
      <c r="E63" s="15"/>
      <c r="F63" s="16"/>
      <c r="G63" s="17"/>
      <c r="H63" s="11" t="s">
        <v>199</v>
      </c>
      <c r="I63" s="11" t="s">
        <v>224</v>
      </c>
      <c r="J63" s="26">
        <v>18000</v>
      </c>
      <c r="K63" s="18" t="str">
        <f t="shared" si="0"/>
        <v/>
      </c>
      <c r="L63" s="19"/>
      <c r="M63" s="27" t="str">
        <f t="shared" si="1"/>
        <v/>
      </c>
    </row>
    <row r="64" spans="1:13" ht="40.200000000000003" customHeight="1" x14ac:dyDescent="0.2">
      <c r="A64" s="23" t="s">
        <v>225</v>
      </c>
      <c r="B64" s="28" t="s">
        <v>226</v>
      </c>
      <c r="C64" s="29" t="s">
        <v>218</v>
      </c>
      <c r="D64" s="29" t="s">
        <v>227</v>
      </c>
      <c r="E64" s="15"/>
      <c r="F64" s="16"/>
      <c r="G64" s="17"/>
      <c r="H64" s="11" t="s">
        <v>199</v>
      </c>
      <c r="I64" s="11" t="s">
        <v>200</v>
      </c>
      <c r="J64" s="26">
        <v>25000</v>
      </c>
      <c r="K64" s="18" t="str">
        <f t="shared" si="0"/>
        <v/>
      </c>
      <c r="L64" s="19"/>
      <c r="M64" s="27" t="str">
        <f t="shared" si="1"/>
        <v/>
      </c>
    </row>
    <row r="65" spans="1:13" ht="40.200000000000003" customHeight="1" x14ac:dyDescent="0.2">
      <c r="A65" s="23" t="s">
        <v>228</v>
      </c>
      <c r="B65" s="28" t="s">
        <v>229</v>
      </c>
      <c r="C65" s="29" t="s">
        <v>218</v>
      </c>
      <c r="D65" s="29"/>
      <c r="E65" s="15"/>
      <c r="F65" s="16"/>
      <c r="G65" s="17"/>
      <c r="H65" s="11" t="s">
        <v>35</v>
      </c>
      <c r="I65" s="11" t="s">
        <v>36</v>
      </c>
      <c r="J65" s="26">
        <v>4</v>
      </c>
      <c r="K65" s="18" t="str">
        <f t="shared" si="0"/>
        <v/>
      </c>
      <c r="L65" s="19"/>
      <c r="M65" s="27" t="str">
        <f t="shared" si="1"/>
        <v/>
      </c>
    </row>
    <row r="66" spans="1:13" ht="40.200000000000003" customHeight="1" x14ac:dyDescent="0.2">
      <c r="A66" s="23" t="s">
        <v>230</v>
      </c>
      <c r="B66" s="28" t="s">
        <v>231</v>
      </c>
      <c r="C66" s="29" t="s">
        <v>218</v>
      </c>
      <c r="D66" s="29" t="s">
        <v>232</v>
      </c>
      <c r="E66" s="15"/>
      <c r="F66" s="16"/>
      <c r="G66" s="17"/>
      <c r="H66" s="11" t="s">
        <v>199</v>
      </c>
      <c r="I66" s="11" t="s">
        <v>233</v>
      </c>
      <c r="J66" s="26">
        <v>18750</v>
      </c>
      <c r="K66" s="18" t="str">
        <f t="shared" si="0"/>
        <v/>
      </c>
      <c r="L66" s="19"/>
      <c r="M66" s="27" t="str">
        <f t="shared" si="1"/>
        <v/>
      </c>
    </row>
    <row r="67" spans="1:13" ht="40.200000000000003" customHeight="1" x14ac:dyDescent="0.2">
      <c r="A67" s="23" t="s">
        <v>234</v>
      </c>
      <c r="B67" s="28" t="s">
        <v>235</v>
      </c>
      <c r="C67" s="29" t="s">
        <v>218</v>
      </c>
      <c r="D67" s="29" t="s">
        <v>232</v>
      </c>
      <c r="E67" s="15"/>
      <c r="F67" s="16"/>
      <c r="G67" s="17"/>
      <c r="H67" s="11" t="s">
        <v>199</v>
      </c>
      <c r="I67" s="11" t="s">
        <v>233</v>
      </c>
      <c r="J67" s="26">
        <v>37500</v>
      </c>
      <c r="K67" s="18" t="str">
        <f t="shared" si="0"/>
        <v/>
      </c>
      <c r="L67" s="19"/>
      <c r="M67" s="27" t="str">
        <f t="shared" si="1"/>
        <v/>
      </c>
    </row>
    <row r="68" spans="1:13" ht="40.200000000000003" customHeight="1" x14ac:dyDescent="0.2">
      <c r="A68" s="33" t="s">
        <v>236</v>
      </c>
      <c r="B68" s="34" t="s">
        <v>237</v>
      </c>
      <c r="C68" s="35" t="s">
        <v>218</v>
      </c>
      <c r="D68" s="35" t="s">
        <v>232</v>
      </c>
      <c r="E68" s="36"/>
      <c r="F68" s="37"/>
      <c r="G68" s="38"/>
      <c r="H68" s="39" t="s">
        <v>199</v>
      </c>
      <c r="I68" s="39" t="s">
        <v>233</v>
      </c>
      <c r="J68" s="40">
        <v>75000</v>
      </c>
      <c r="K68" s="18" t="str">
        <f t="shared" si="0"/>
        <v/>
      </c>
      <c r="L68" s="19"/>
      <c r="M68" s="27" t="str">
        <f t="shared" si="1"/>
        <v/>
      </c>
    </row>
    <row r="69" spans="1:13" ht="21" customHeight="1" thickBot="1" x14ac:dyDescent="0.25">
      <c r="A69" s="41"/>
      <c r="B69" s="42"/>
      <c r="C69" s="43"/>
      <c r="D69" s="43"/>
      <c r="E69" s="43"/>
      <c r="F69" s="43"/>
      <c r="G69" s="43"/>
      <c r="H69" s="44"/>
      <c r="I69" s="44"/>
      <c r="J69" s="45" t="s">
        <v>238</v>
      </c>
      <c r="K69" s="32">
        <f>SUM(K16:K68)</f>
        <v>0</v>
      </c>
      <c r="L69" s="20"/>
      <c r="M69" s="14">
        <f t="shared" ref="M69" si="2">K69*1.23</f>
        <v>0</v>
      </c>
    </row>
    <row r="70" spans="1:13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9"/>
    </row>
    <row r="71" spans="1:13" ht="24" customHeight="1" x14ac:dyDescent="0.2">
      <c r="A71" s="97" t="s">
        <v>329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</row>
    <row r="72" spans="1:13" x14ac:dyDescent="0.2">
      <c r="A72" s="2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3" x14ac:dyDescent="0.2">
      <c r="A73" s="91" t="s">
        <v>239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</row>
    <row r="74" spans="1:13" x14ac:dyDescent="0.2">
      <c r="B74" s="22"/>
    </row>
    <row r="76" spans="1:13" x14ac:dyDescent="0.2">
      <c r="B76" s="4"/>
    </row>
  </sheetData>
  <mergeCells count="15">
    <mergeCell ref="A70:K70"/>
    <mergeCell ref="A71:M71"/>
    <mergeCell ref="A73:M73"/>
    <mergeCell ref="A9:M9"/>
    <mergeCell ref="A12:M12"/>
    <mergeCell ref="H13:H14"/>
    <mergeCell ref="I13:I14"/>
    <mergeCell ref="J13:J14"/>
    <mergeCell ref="K13:M13"/>
    <mergeCell ref="A14:A15"/>
    <mergeCell ref="B14:B15"/>
    <mergeCell ref="C14:C15"/>
    <mergeCell ref="D14:D15"/>
    <mergeCell ref="E14:E15"/>
    <mergeCell ref="F14:F15"/>
  </mergeCells>
  <pageMargins left="0.75" right="0.75" top="0.51" bottom="0.52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Część_1</vt:lpstr>
      <vt:lpstr>Część_2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Siwicka</dc:creator>
  <cp:lastModifiedBy>Małgorzata Siwicka</cp:lastModifiedBy>
  <dcterms:created xsi:type="dcterms:W3CDTF">2024-03-18T12:01:35Z</dcterms:created>
  <dcterms:modified xsi:type="dcterms:W3CDTF">2024-03-20T09:00:57Z</dcterms:modified>
</cp:coreProperties>
</file>