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Fraczek\Documents\AF 2024\ZP.U.AF.46.2024 Odpady po likwidacji\Platforma\"/>
    </mc:Choice>
  </mc:AlternateContent>
  <xr:revisionPtr revIDLastSave="0" documentId="13_ncr:1_{1A5005EF-19EF-4B02-8D4C-C9BDA295BCB9}" xr6:coauthVersionLast="44" xr6:coauthVersionMax="44" xr10:uidLastSave="{00000000-0000-0000-0000-000000000000}"/>
  <bookViews>
    <workbookView xWindow="-120" yWindow="-120" windowWidth="29040" windowHeight="15720" xr2:uid="{0036D945-7B3F-499F-9F55-F0C340320E79}"/>
  </bookViews>
  <sheets>
    <sheet name="Arkusz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4" l="1"/>
  <c r="F24" i="4"/>
  <c r="I23" i="4"/>
  <c r="H23" i="4"/>
  <c r="F23" i="4"/>
  <c r="F22" i="4"/>
  <c r="F21" i="4"/>
  <c r="I20" i="4"/>
  <c r="H20" i="4"/>
  <c r="F20" i="4"/>
  <c r="F19" i="4"/>
  <c r="H18" i="4"/>
  <c r="F18" i="4"/>
  <c r="I18" i="4" s="1"/>
  <c r="F17" i="4"/>
  <c r="H17" i="4" s="1"/>
  <c r="I17" i="4" s="1"/>
  <c r="F16" i="4"/>
  <c r="I15" i="4"/>
  <c r="H15" i="4"/>
  <c r="F15" i="4"/>
  <c r="F14" i="4"/>
  <c r="F13" i="4"/>
  <c r="I12" i="4"/>
  <c r="H12" i="4"/>
  <c r="F12" i="4"/>
  <c r="F11" i="4"/>
  <c r="H10" i="4"/>
  <c r="F10" i="4"/>
  <c r="I10" i="4" s="1"/>
  <c r="F9" i="4"/>
  <c r="H9" i="4" s="1"/>
  <c r="I9" i="4" s="1"/>
  <c r="F8" i="4"/>
  <c r="F7" i="4"/>
  <c r="F6" i="4"/>
  <c r="F5" i="4"/>
  <c r="F26" i="4" l="1"/>
  <c r="H7" i="4"/>
  <c r="I7" i="4" s="1"/>
  <c r="I13" i="4"/>
  <c r="I24" i="4"/>
  <c r="I6" i="4"/>
  <c r="I22" i="4"/>
  <c r="H13" i="4"/>
  <c r="H21" i="4"/>
  <c r="I21" i="4" s="1"/>
  <c r="H8" i="4"/>
  <c r="I8" i="4" s="1"/>
  <c r="H16" i="4"/>
  <c r="I16" i="4" s="1"/>
  <c r="H24" i="4"/>
  <c r="H11" i="4"/>
  <c r="I11" i="4" s="1"/>
  <c r="H19" i="4"/>
  <c r="I19" i="4" s="1"/>
  <c r="H6" i="4"/>
  <c r="H14" i="4"/>
  <c r="I14" i="4" s="1"/>
  <c r="H22" i="4"/>
  <c r="H25" i="4"/>
  <c r="I25" i="4" s="1"/>
  <c r="H5" i="4"/>
  <c r="H26" i="4" l="1"/>
  <c r="I5" i="4"/>
  <c r="I26" i="4" s="1"/>
</calcChain>
</file>

<file path=xl/sharedStrings.xml><?xml version="1.0" encoding="utf-8"?>
<sst xmlns="http://schemas.openxmlformats.org/spreadsheetml/2006/main" count="84" uniqueCount="82">
  <si>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</si>
  <si>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</si>
  <si>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</si>
  <si>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</si>
  <si>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</si>
  <si>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</si>
  <si>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</si>
  <si>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</si>
  <si>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</si>
  <si>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</si>
  <si>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</si>
  <si>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</si>
  <si>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</si>
  <si>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</si>
  <si>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</si>
  <si>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</si>
  <si>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</si>
  <si>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</si>
  <si>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</si>
  <si>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</si>
  <si>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</si>
  <si>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L.p</t>
  </si>
  <si>
    <t>Przedmiot zamówienia</t>
  </si>
  <si>
    <t>Kod odpadu</t>
  </si>
  <si>
    <t>15 01 04</t>
  </si>
  <si>
    <t>Opakowania z tekstyliów</t>
  </si>
  <si>
    <t>15 01 09</t>
  </si>
  <si>
    <t>Materiały filtracyjne np.. Filtr z klimatyzacji</t>
  </si>
  <si>
    <t>15 02 03</t>
  </si>
  <si>
    <t>Zużyte urządzenia zawierające freony, HCFC, HFC</t>
  </si>
  <si>
    <t>16 02 11*</t>
  </si>
  <si>
    <t>Monitory CRT, telewizory kineskopowe</t>
  </si>
  <si>
    <t>16 02 13*</t>
  </si>
  <si>
    <t>Świetlówki</t>
  </si>
  <si>
    <t>Komputery, drukarki, myszki, klawiatury, rzutniki, projektory, magnetofony, radia, słuchawki, urządzenia nagłaśniające, AGD (pralki, kuchenki gazowe, odkurzacze, czajniki, mikrofalówki itp.) telefony, faksy, kserokopiarki i inne urządzenia elektroniczne</t>
  </si>
  <si>
    <t>16 02 14</t>
  </si>
  <si>
    <t>Tonery</t>
  </si>
  <si>
    <t>16 02 16</t>
  </si>
  <si>
    <t>16 05 05</t>
  </si>
  <si>
    <t>Baterie alkaliczne</t>
  </si>
  <si>
    <t>16 06 04</t>
  </si>
  <si>
    <t>Inne baterie i akumulatory</t>
  </si>
  <si>
    <t>16 06 05</t>
  </si>
  <si>
    <t>Magnetyczne i optyczne nośniki informacji (CD, DVD, dyski sieciowe dyski zewnętrzne i wewnętrzne, pendrive).</t>
  </si>
  <si>
    <t>16 80 01</t>
  </si>
  <si>
    <t>Nieorganiczne odpady (tekstylia, firany, zasłony, tapicerki tapczanów, wykładziny)</t>
  </si>
  <si>
    <t>16 03 04</t>
  </si>
  <si>
    <t>Drewno</t>
  </si>
  <si>
    <t>17 02 01</t>
  </si>
  <si>
    <t>Odpady ze szkła</t>
  </si>
  <si>
    <t>17 02 02</t>
  </si>
  <si>
    <t>Odpady z tworzyw sztucznych, (pleksa, verticale, rolety, tworzywa sztuczne, plastikowe rury, wiadra po farbie, folie malarskie itd.</t>
  </si>
  <si>
    <t>17 02 03</t>
  </si>
  <si>
    <t>Aluminium (żaluzje)</t>
  </si>
  <si>
    <t>17 04 02</t>
  </si>
  <si>
    <t>Żelazo i stal</t>
  </si>
  <si>
    <t>17 04 05</t>
  </si>
  <si>
    <t>Metale nieżelazne</t>
  </si>
  <si>
    <t>19 12 03</t>
  </si>
  <si>
    <t>20 03 07</t>
  </si>
  <si>
    <t xml:space="preserve"> Oferowana cena  netto za wywóz 1 Mg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</si>
  <si>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</si>
  <si>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</si>
  <si>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</si>
  <si>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</si>
  <si>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</si>
  <si>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</si>
  <si>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</si>
  <si>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</si>
  <si>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</si>
  <si>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</si>
  <si>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Stawka Vat</t>
  </si>
  <si>
    <t>Gaz w pojemnikach (uszkodzone lub przeterminowane gaśnice)</t>
  </si>
  <si>
    <t>Elementy usunięte z zużytych urządzeń inne niż wymienione w 16 02 15 np. tonery , kable  i inne elementy usunięte ze zużytych urządzeń</t>
  </si>
  <si>
    <t xml:space="preserve">*  gwiazdka przy kodzie odpadu oznacza, że jest sklasyfikowany jako odpad niebezpieczny dla środowiska. </t>
  </si>
  <si>
    <t>Wartość w zł brutto 
(kol. F+kol. H)</t>
  </si>
  <si>
    <t>Wartość Vat 
(kol. F*8%)</t>
  </si>
  <si>
    <t>Wartość netto 
(kol. D *kol. E)</t>
  </si>
  <si>
    <t>Odpady wielkogabarytowe, organiczne odpady inne niż wymienione (ramy drewnopochodne tapczanów, krzesła, meble drewnopochodne, meble drewniane itp.)</t>
  </si>
  <si>
    <t>Opakowania z metali (np.: puste butle gaśnicze)</t>
  </si>
  <si>
    <t xml:space="preserve">Załącznik nr 2A do SWZ - Formularz asortymentowo-cenowy </t>
  </si>
  <si>
    <t>Szacunkowa ilość odpadów (Mg-megagram)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</si>
</sst>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9" fontId="3" fillId="2" borderId="2" xfId="1" applyNumberFormat="1" applyFont="1" applyFill="1" applyBorder="1" applyAlignment="1">
      <alignment horizontal="center" vertical="center"/>
    </xf>
    <xf numFmtId="44" fontId="3" fillId="2" borderId="2" xfId="1" applyNumberFormat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9" fontId="4" fillId="3" borderId="2" xfId="1" applyNumberFormat="1" applyFont="1" applyFill="1" applyBorder="1" applyAlignment="1">
      <alignment horizontal="center" vertical="center"/>
    </xf>
    <xf numFmtId="44" fontId="4" fillId="3" borderId="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0" fillId="2" borderId="0" xfId="0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AD3AB-6882-416D-AB5A-FC8AC085AC0C}">
  <sheetPr>
    <pageSetUpPr fitToPage="1"/>
  </sheetPr>
  <dimension ref="A1:I28"/>
  <sheetViews>
    <sheetView tabSelected="1" workbookViewId="0">
      <selection activeCell="L4" sqref="L4"/>
    </sheetView>
  </sheetViews>
  <sheetFormatPr defaultColWidth="8.85546875" defaultRowHeight="15" x14ac:dyDescent="0.25"/>
  <cols>
    <col min="1" max="1" width="6.5703125" style="17" customWidth="1"/>
    <col min="2" max="2" width="45.28515625" style="17" customWidth="1"/>
    <col min="3" max="3" width="14.28515625" style="17" customWidth="1"/>
    <col min="4" max="4" width="15.5703125" style="17" customWidth="1"/>
    <col min="5" max="5" width="24.42578125" style="17" customWidth="1"/>
    <col min="6" max="6" width="23.7109375" style="17" customWidth="1"/>
    <col min="7" max="7" width="13.28515625" style="17" customWidth="1"/>
    <col min="8" max="8" width="23.7109375" style="17" customWidth="1"/>
    <col min="9" max="9" width="26.7109375" style="17" customWidth="1"/>
    <col min="10" max="16384" width="8.85546875" style="17"/>
  </cols>
  <sheetData>
    <row r="1" spans="1:9" x14ac:dyDescent="0.25">
      <c r="A1" s="22" t="s">
        <v>80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1" t="s">
        <v>62</v>
      </c>
      <c r="B3" s="2" t="s">
        <v>63</v>
      </c>
      <c r="C3" s="1" t="s">
        <v>64</v>
      </c>
      <c r="D3" s="1" t="s">
        <v>65</v>
      </c>
      <c r="E3" s="2" t="s">
        <v>66</v>
      </c>
      <c r="F3" s="1" t="s">
        <v>67</v>
      </c>
      <c r="G3" s="1" t="s">
        <v>68</v>
      </c>
      <c r="H3" s="1" t="s">
        <v>69</v>
      </c>
      <c r="I3" s="1" t="s">
        <v>70</v>
      </c>
    </row>
    <row r="4" spans="1:9" ht="45" x14ac:dyDescent="0.25">
      <c r="A4" s="6" t="s">
        <v>21</v>
      </c>
      <c r="B4" s="6" t="s">
        <v>22</v>
      </c>
      <c r="C4" s="6" t="s">
        <v>23</v>
      </c>
      <c r="D4" s="7" t="s">
        <v>81</v>
      </c>
      <c r="E4" s="8" t="s">
        <v>60</v>
      </c>
      <c r="F4" s="8" t="s">
        <v>77</v>
      </c>
      <c r="G4" s="8" t="s">
        <v>71</v>
      </c>
      <c r="H4" s="8" t="s">
        <v>76</v>
      </c>
      <c r="I4" s="8" t="s">
        <v>75</v>
      </c>
    </row>
    <row r="5" spans="1:9" ht="36" customHeight="1" x14ac:dyDescent="0.25">
      <c r="A5" s="9" t="s">
        <v>0</v>
      </c>
      <c r="B5" s="18" t="s">
        <v>79</v>
      </c>
      <c r="C5" s="11" t="s">
        <v>24</v>
      </c>
      <c r="D5" s="10">
        <v>0.222</v>
      </c>
      <c r="E5" s="16"/>
      <c r="F5" s="5">
        <f t="shared" ref="F5:F25" si="0">D5*E5</f>
        <v>0</v>
      </c>
      <c r="G5" s="3">
        <v>0.08</v>
      </c>
      <c r="H5" s="4">
        <f>ROUND(F5*0.08,2)</f>
        <v>0</v>
      </c>
      <c r="I5" s="5">
        <f>F5+H5</f>
        <v>0</v>
      </c>
    </row>
    <row r="6" spans="1:9" ht="30" customHeight="1" x14ac:dyDescent="0.25">
      <c r="A6" s="9" t="s">
        <v>1</v>
      </c>
      <c r="B6" s="18" t="s">
        <v>25</v>
      </c>
      <c r="C6" s="11" t="s">
        <v>26</v>
      </c>
      <c r="D6" s="10">
        <v>0.05</v>
      </c>
      <c r="E6" s="16"/>
      <c r="F6" s="5">
        <f t="shared" si="0"/>
        <v>0</v>
      </c>
      <c r="G6" s="3">
        <v>0.08</v>
      </c>
      <c r="H6" s="4">
        <f t="shared" ref="H6:H25" si="1">ROUND(F6*0.08,2)</f>
        <v>0</v>
      </c>
      <c r="I6" s="5">
        <f t="shared" ref="I6:I25" si="2">F6+H6</f>
        <v>0</v>
      </c>
    </row>
    <row r="7" spans="1:9" ht="33" customHeight="1" x14ac:dyDescent="0.25">
      <c r="A7" s="9" t="s">
        <v>2</v>
      </c>
      <c r="B7" s="18" t="s">
        <v>27</v>
      </c>
      <c r="C7" s="11" t="s">
        <v>28</v>
      </c>
      <c r="D7" s="10">
        <v>0.4</v>
      </c>
      <c r="E7" s="16"/>
      <c r="F7" s="5">
        <f t="shared" si="0"/>
        <v>0</v>
      </c>
      <c r="G7" s="3">
        <v>0.08</v>
      </c>
      <c r="H7" s="4">
        <f t="shared" si="1"/>
        <v>0</v>
      </c>
      <c r="I7" s="5">
        <f t="shared" si="2"/>
        <v>0</v>
      </c>
    </row>
    <row r="8" spans="1:9" ht="30.6" customHeight="1" x14ac:dyDescent="0.25">
      <c r="A8" s="9" t="s">
        <v>3</v>
      </c>
      <c r="B8" s="18" t="s">
        <v>29</v>
      </c>
      <c r="C8" s="11" t="s">
        <v>30</v>
      </c>
      <c r="D8" s="10">
        <v>0.3695</v>
      </c>
      <c r="E8" s="16"/>
      <c r="F8" s="5">
        <f t="shared" si="0"/>
        <v>0</v>
      </c>
      <c r="G8" s="3">
        <v>0.08</v>
      </c>
      <c r="H8" s="4">
        <f t="shared" si="1"/>
        <v>0</v>
      </c>
      <c r="I8" s="5">
        <f t="shared" si="2"/>
        <v>0</v>
      </c>
    </row>
    <row r="9" spans="1:9" ht="30" customHeight="1" x14ac:dyDescent="0.25">
      <c r="A9" s="9" t="s">
        <v>4</v>
      </c>
      <c r="B9" s="18" t="s">
        <v>31</v>
      </c>
      <c r="C9" s="11" t="s">
        <v>32</v>
      </c>
      <c r="D9" s="10">
        <v>3.4</v>
      </c>
      <c r="E9" s="16"/>
      <c r="F9" s="5">
        <f t="shared" si="0"/>
        <v>0</v>
      </c>
      <c r="G9" s="3">
        <v>0.08</v>
      </c>
      <c r="H9" s="4">
        <f t="shared" si="1"/>
        <v>0</v>
      </c>
      <c r="I9" s="5">
        <f t="shared" si="2"/>
        <v>0</v>
      </c>
    </row>
    <row r="10" spans="1:9" ht="27.6" customHeight="1" x14ac:dyDescent="0.25">
      <c r="A10" s="9" t="s">
        <v>5</v>
      </c>
      <c r="B10" s="18" t="s">
        <v>33</v>
      </c>
      <c r="C10" s="11" t="s">
        <v>32</v>
      </c>
      <c r="D10" s="10">
        <v>0.01</v>
      </c>
      <c r="E10" s="16"/>
      <c r="F10" s="5">
        <f t="shared" si="0"/>
        <v>0</v>
      </c>
      <c r="G10" s="3">
        <v>0.08</v>
      </c>
      <c r="H10" s="4">
        <f t="shared" si="1"/>
        <v>0</v>
      </c>
      <c r="I10" s="5">
        <f t="shared" si="2"/>
        <v>0</v>
      </c>
    </row>
    <row r="11" spans="1:9" ht="96" customHeight="1" x14ac:dyDescent="0.25">
      <c r="A11" s="9" t="s">
        <v>6</v>
      </c>
      <c r="B11" s="18" t="s">
        <v>34</v>
      </c>
      <c r="C11" s="11" t="s">
        <v>35</v>
      </c>
      <c r="D11" s="10">
        <v>12.186</v>
      </c>
      <c r="E11" s="16"/>
      <c r="F11" s="5">
        <f t="shared" si="0"/>
        <v>0</v>
      </c>
      <c r="G11" s="3">
        <v>0.08</v>
      </c>
      <c r="H11" s="4">
        <f t="shared" si="1"/>
        <v>0</v>
      </c>
      <c r="I11" s="5">
        <f t="shared" si="2"/>
        <v>0</v>
      </c>
    </row>
    <row r="12" spans="1:9" ht="25.9" customHeight="1" x14ac:dyDescent="0.25">
      <c r="A12" s="9" t="s">
        <v>7</v>
      </c>
      <c r="B12" s="18" t="s">
        <v>36</v>
      </c>
      <c r="C12" s="11" t="s">
        <v>35</v>
      </c>
      <c r="D12" s="10">
        <v>0.25</v>
      </c>
      <c r="E12" s="16"/>
      <c r="F12" s="5">
        <f t="shared" si="0"/>
        <v>0</v>
      </c>
      <c r="G12" s="3">
        <v>0.08</v>
      </c>
      <c r="H12" s="4">
        <f t="shared" si="1"/>
        <v>0</v>
      </c>
      <c r="I12" s="5">
        <f t="shared" si="2"/>
        <v>0</v>
      </c>
    </row>
    <row r="13" spans="1:9" ht="57.6" customHeight="1" x14ac:dyDescent="0.25">
      <c r="A13" s="9" t="s">
        <v>8</v>
      </c>
      <c r="B13" s="19" t="s">
        <v>73</v>
      </c>
      <c r="C13" s="13" t="s">
        <v>37</v>
      </c>
      <c r="D13" s="12">
        <v>0.04</v>
      </c>
      <c r="E13" s="16"/>
      <c r="F13" s="5">
        <f t="shared" si="0"/>
        <v>0</v>
      </c>
      <c r="G13" s="3">
        <v>0.08</v>
      </c>
      <c r="H13" s="4">
        <f t="shared" si="1"/>
        <v>0</v>
      </c>
      <c r="I13" s="5">
        <f t="shared" si="2"/>
        <v>0</v>
      </c>
    </row>
    <row r="14" spans="1:9" ht="46.9" customHeight="1" x14ac:dyDescent="0.25">
      <c r="A14" s="9" t="s">
        <v>9</v>
      </c>
      <c r="B14" s="18" t="s">
        <v>72</v>
      </c>
      <c r="C14" s="11" t="s">
        <v>38</v>
      </c>
      <c r="D14" s="10">
        <v>0.15</v>
      </c>
      <c r="E14" s="16"/>
      <c r="F14" s="5">
        <f t="shared" si="0"/>
        <v>0</v>
      </c>
      <c r="G14" s="3">
        <v>0.08</v>
      </c>
      <c r="H14" s="4">
        <f t="shared" si="1"/>
        <v>0</v>
      </c>
      <c r="I14" s="5">
        <f t="shared" si="2"/>
        <v>0</v>
      </c>
    </row>
    <row r="15" spans="1:9" x14ac:dyDescent="0.25">
      <c r="A15" s="9" t="s">
        <v>10</v>
      </c>
      <c r="B15" s="18" t="s">
        <v>39</v>
      </c>
      <c r="C15" s="11" t="s">
        <v>40</v>
      </c>
      <c r="D15" s="10">
        <v>0.1</v>
      </c>
      <c r="E15" s="16"/>
      <c r="F15" s="5">
        <f t="shared" si="0"/>
        <v>0</v>
      </c>
      <c r="G15" s="3">
        <v>0.08</v>
      </c>
      <c r="H15" s="4">
        <f t="shared" si="1"/>
        <v>0</v>
      </c>
      <c r="I15" s="5">
        <f t="shared" si="2"/>
        <v>0</v>
      </c>
    </row>
    <row r="16" spans="1:9" ht="29.45" customHeight="1" x14ac:dyDescent="0.25">
      <c r="A16" s="9" t="s">
        <v>11</v>
      </c>
      <c r="B16" s="18" t="s">
        <v>41</v>
      </c>
      <c r="C16" s="11" t="s">
        <v>42</v>
      </c>
      <c r="D16" s="10">
        <v>0.3</v>
      </c>
      <c r="E16" s="16"/>
      <c r="F16" s="5">
        <f t="shared" si="0"/>
        <v>0</v>
      </c>
      <c r="G16" s="3">
        <v>0.08</v>
      </c>
      <c r="H16" s="4">
        <f t="shared" si="1"/>
        <v>0</v>
      </c>
      <c r="I16" s="5">
        <f t="shared" si="2"/>
        <v>0</v>
      </c>
    </row>
    <row r="17" spans="1:9" ht="58.15" customHeight="1" x14ac:dyDescent="0.25">
      <c r="A17" s="9" t="s">
        <v>12</v>
      </c>
      <c r="B17" s="18" t="s">
        <v>43</v>
      </c>
      <c r="C17" s="11" t="s">
        <v>44</v>
      </c>
      <c r="D17" s="10">
        <v>0.19600000000000001</v>
      </c>
      <c r="E17" s="16"/>
      <c r="F17" s="5">
        <f t="shared" si="0"/>
        <v>0</v>
      </c>
      <c r="G17" s="3">
        <v>0.08</v>
      </c>
      <c r="H17" s="4">
        <f t="shared" si="1"/>
        <v>0</v>
      </c>
      <c r="I17" s="5">
        <f t="shared" si="2"/>
        <v>0</v>
      </c>
    </row>
    <row r="18" spans="1:9" ht="41.45" customHeight="1" x14ac:dyDescent="0.25">
      <c r="A18" s="9" t="s">
        <v>13</v>
      </c>
      <c r="B18" s="18" t="s">
        <v>45</v>
      </c>
      <c r="C18" s="11" t="s">
        <v>46</v>
      </c>
      <c r="D18" s="10">
        <v>0.93600000000000005</v>
      </c>
      <c r="E18" s="16"/>
      <c r="F18" s="5">
        <f t="shared" si="0"/>
        <v>0</v>
      </c>
      <c r="G18" s="3">
        <v>0.08</v>
      </c>
      <c r="H18" s="4">
        <f t="shared" si="1"/>
        <v>0</v>
      </c>
      <c r="I18" s="5">
        <f t="shared" si="2"/>
        <v>0</v>
      </c>
    </row>
    <row r="19" spans="1:9" ht="28.15" customHeight="1" x14ac:dyDescent="0.25">
      <c r="A19" s="9" t="s">
        <v>14</v>
      </c>
      <c r="B19" s="18" t="s">
        <v>47</v>
      </c>
      <c r="C19" s="11" t="s">
        <v>48</v>
      </c>
      <c r="D19" s="10">
        <v>0.4</v>
      </c>
      <c r="E19" s="16"/>
      <c r="F19" s="5">
        <f t="shared" si="0"/>
        <v>0</v>
      </c>
      <c r="G19" s="3">
        <v>0.08</v>
      </c>
      <c r="H19" s="4">
        <f t="shared" si="1"/>
        <v>0</v>
      </c>
      <c r="I19" s="5">
        <f t="shared" si="2"/>
        <v>0</v>
      </c>
    </row>
    <row r="20" spans="1:9" ht="29.45" customHeight="1" x14ac:dyDescent="0.25">
      <c r="A20" s="9" t="s">
        <v>15</v>
      </c>
      <c r="B20" s="18" t="s">
        <v>49</v>
      </c>
      <c r="C20" s="11" t="s">
        <v>50</v>
      </c>
      <c r="D20" s="10">
        <v>1.2</v>
      </c>
      <c r="E20" s="16"/>
      <c r="F20" s="5">
        <f t="shared" si="0"/>
        <v>0</v>
      </c>
      <c r="G20" s="3">
        <v>0.08</v>
      </c>
      <c r="H20" s="4">
        <f t="shared" si="1"/>
        <v>0</v>
      </c>
      <c r="I20" s="5">
        <f t="shared" si="2"/>
        <v>0</v>
      </c>
    </row>
    <row r="21" spans="1:9" ht="52.15" customHeight="1" x14ac:dyDescent="0.25">
      <c r="A21" s="9" t="s">
        <v>16</v>
      </c>
      <c r="B21" s="18" t="s">
        <v>51</v>
      </c>
      <c r="C21" s="11" t="s">
        <v>52</v>
      </c>
      <c r="D21" s="10">
        <v>14</v>
      </c>
      <c r="E21" s="16"/>
      <c r="F21" s="5">
        <f t="shared" si="0"/>
        <v>0</v>
      </c>
      <c r="G21" s="3">
        <v>0.08</v>
      </c>
      <c r="H21" s="4">
        <f t="shared" si="1"/>
        <v>0</v>
      </c>
      <c r="I21" s="5">
        <f t="shared" si="2"/>
        <v>0</v>
      </c>
    </row>
    <row r="22" spans="1:9" ht="27.6" customHeight="1" x14ac:dyDescent="0.25">
      <c r="A22" s="9" t="s">
        <v>17</v>
      </c>
      <c r="B22" s="18" t="s">
        <v>53</v>
      </c>
      <c r="C22" s="11" t="s">
        <v>54</v>
      </c>
      <c r="D22" s="10">
        <v>0.42</v>
      </c>
      <c r="E22" s="16"/>
      <c r="F22" s="5">
        <f t="shared" si="0"/>
        <v>0</v>
      </c>
      <c r="G22" s="3">
        <v>0.08</v>
      </c>
      <c r="H22" s="4">
        <f t="shared" si="1"/>
        <v>0</v>
      </c>
      <c r="I22" s="5">
        <f t="shared" si="2"/>
        <v>0</v>
      </c>
    </row>
    <row r="23" spans="1:9" ht="25.15" customHeight="1" x14ac:dyDescent="0.25">
      <c r="A23" s="9" t="s">
        <v>18</v>
      </c>
      <c r="B23" s="18" t="s">
        <v>55</v>
      </c>
      <c r="C23" s="11" t="s">
        <v>56</v>
      </c>
      <c r="D23" s="10">
        <v>2.42</v>
      </c>
      <c r="E23" s="16"/>
      <c r="F23" s="5">
        <f t="shared" si="0"/>
        <v>0</v>
      </c>
      <c r="G23" s="3">
        <v>0.08</v>
      </c>
      <c r="H23" s="4">
        <f t="shared" si="1"/>
        <v>0</v>
      </c>
      <c r="I23" s="5">
        <f t="shared" si="2"/>
        <v>0</v>
      </c>
    </row>
    <row r="24" spans="1:9" ht="25.9" customHeight="1" x14ac:dyDescent="0.25">
      <c r="A24" s="9" t="s">
        <v>19</v>
      </c>
      <c r="B24" s="18" t="s">
        <v>57</v>
      </c>
      <c r="C24" s="11" t="s">
        <v>58</v>
      </c>
      <c r="D24" s="10">
        <v>0.3</v>
      </c>
      <c r="E24" s="16"/>
      <c r="F24" s="5">
        <f t="shared" si="0"/>
        <v>0</v>
      </c>
      <c r="G24" s="3">
        <v>0.08</v>
      </c>
      <c r="H24" s="4">
        <f t="shared" si="1"/>
        <v>0</v>
      </c>
      <c r="I24" s="5">
        <f t="shared" si="2"/>
        <v>0</v>
      </c>
    </row>
    <row r="25" spans="1:9" ht="55.9" customHeight="1" x14ac:dyDescent="0.25">
      <c r="A25" s="9" t="s">
        <v>20</v>
      </c>
      <c r="B25" s="18" t="s">
        <v>78</v>
      </c>
      <c r="C25" s="11" t="s">
        <v>59</v>
      </c>
      <c r="D25" s="10">
        <v>32</v>
      </c>
      <c r="E25" s="16"/>
      <c r="F25" s="5">
        <f t="shared" si="0"/>
        <v>0</v>
      </c>
      <c r="G25" s="3">
        <v>0.08</v>
      </c>
      <c r="H25" s="4">
        <f t="shared" si="1"/>
        <v>0</v>
      </c>
      <c r="I25" s="5">
        <f t="shared" si="2"/>
        <v>0</v>
      </c>
    </row>
    <row r="26" spans="1:9" ht="28.9" customHeight="1" x14ac:dyDescent="0.25">
      <c r="A26" s="24" t="s">
        <v>61</v>
      </c>
      <c r="B26" s="25"/>
      <c r="C26" s="25"/>
      <c r="D26" s="25"/>
      <c r="E26" s="26"/>
      <c r="F26" s="14">
        <f>SUM(F5:F25)</f>
        <v>0</v>
      </c>
      <c r="G26" s="20">
        <v>0.08</v>
      </c>
      <c r="H26" s="21">
        <f>SUM(H5:H25)</f>
        <v>0</v>
      </c>
      <c r="I26" s="15">
        <f>SUM(I5:I25)</f>
        <v>0</v>
      </c>
    </row>
    <row r="28" spans="1:9" x14ac:dyDescent="0.25">
      <c r="A28" s="27" t="s">
        <v>74</v>
      </c>
      <c r="B28" s="27"/>
      <c r="C28" s="27"/>
      <c r="D28" s="27"/>
      <c r="E28" s="27"/>
    </row>
  </sheetData>
  <mergeCells count="3">
    <mergeCell ref="A1:I2"/>
    <mergeCell ref="A26:E26"/>
    <mergeCell ref="A28:E28"/>
  </mergeCells>
  <pageMargins left="0.19685039370078741" right="0" top="0.19685039370078741" bottom="0.39370078740157483" header="0" footer="0"/>
  <pageSetup paperSize="9" scale="60" orientation="landscape" r:id="rId1"/>
  <ignoredErrors>
    <ignoredError sqref="C5:C7 C11:C16 C18:C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D81590-5FB5-4254-97B8-7634E07BCE21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098b659-39b5-4ea9-bda9-13cb70fb72d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D0FF12-B2FE-4B8C-8416-658243E888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86312E-4BCC-45E0-9A19-126E5BECE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Politechnika Warszawska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Frączek Anna</dc:creator>
  <cp:lastModifiedBy>Frączek Anna</cp:lastModifiedBy>
  <cp:lastPrinted>2024-08-01T07:02:54Z</cp:lastPrinted>
  <dcterms:created xsi:type="dcterms:W3CDTF">2023-12-20T10:04:38Z</dcterms:created>
  <dcterms:modified xsi:type="dcterms:W3CDTF">2024-08-06T06:31:13Z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