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400" windowHeight="5205"/>
  </bookViews>
  <sheets>
    <sheet name="zał. nr 1a" sheetId="1" r:id="rId1"/>
  </sheets>
  <calcPr calcId="145621"/>
</workbook>
</file>

<file path=xl/calcChain.xml><?xml version="1.0" encoding="utf-8"?>
<calcChain xmlns="http://schemas.openxmlformats.org/spreadsheetml/2006/main">
  <c r="L8" i="1" l="1"/>
  <c r="N8" i="1"/>
  <c r="P8" i="1" l="1"/>
  <c r="Q8" i="1" l="1"/>
  <c r="R8" i="1" s="1"/>
  <c r="R9" i="1" l="1"/>
  <c r="R10" i="1" l="1"/>
  <c r="R11" i="1" s="1"/>
</calcChain>
</file>

<file path=xl/sharedStrings.xml><?xml version="1.0" encoding="utf-8"?>
<sst xmlns="http://schemas.openxmlformats.org/spreadsheetml/2006/main" count="51" uniqueCount="49">
  <si>
    <t>Nazwa OSD
Oddział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</si>
  <si>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</si>
  <si>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</si>
  <si>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</si>
  <si>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</si>
  <si>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</si>
  <si>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</si>
  <si>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</si>
  <si>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</si>
  <si>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</si>
  <si>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</si>
  <si>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</si>
  <si>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</si>
  <si>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</si>
  <si>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</si>
  <si>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P</t>
  </si>
  <si>
    <t>DYSTRYBUCJA PALIWA GAZOWEGO</t>
  </si>
  <si>
    <t>Stawki opłat abonamentowych netto
[zł/m-c]</t>
  </si>
  <si>
    <t>Liczba miesięcy
[m-c]</t>
  </si>
  <si>
    <t>Przewidywane zużycie paliwa gazowego w okresie obowiązywania umowy 
[kWh]</t>
  </si>
  <si>
    <t>WARTOŚĆ
NETTO
[zł]</t>
  </si>
  <si>
    <t>podatek VAT 23%</t>
  </si>
  <si>
    <t>Razem brutto</t>
  </si>
  <si>
    <t>Liczba punktów poboru
[szt]</t>
  </si>
  <si>
    <t>Stawka opłaty zmiennej netto
[gr/kWh]</t>
  </si>
  <si>
    <t>Razem netto</t>
  </si>
  <si>
    <t>ZW</t>
  </si>
  <si>
    <t>Grupa taryfowa 
wg oznaczeń
Taryfy OSD lub PGNiG</t>
  </si>
  <si>
    <t>I</t>
  </si>
  <si>
    <t>Liczba godzin w okresie obowiązywania umowy
[h]</t>
  </si>
  <si>
    <t>Moc umowna 
[kWh/h]</t>
  </si>
  <si>
    <t>Razem DYSTRYBUCJA netto
[zł]
(kol. L + kol. N)</t>
  </si>
  <si>
    <t>[kol. J + kol. O]</t>
  </si>
  <si>
    <t xml:space="preserve">  </t>
  </si>
  <si>
    <t>PSG Sp. z o.o.
O. Gdańsk</t>
  </si>
  <si>
    <t>W-6A.1</t>
  </si>
  <si>
    <r>
      <t xml:space="preserve">Razem SPRZEDAŻ
netto [zł]
</t>
    </r>
    <r>
      <rPr>
        <sz val="9"/>
        <rFont val="Calibri"/>
        <family val="2"/>
        <charset val="238"/>
      </rPr>
      <t xml:space="preserve">
[kol.C×kol.H]/100 
+ 
(kol.B×kol.E×kol.I)</t>
    </r>
  </si>
  <si>
    <r>
      <t xml:space="preserve">Razem opłata zmienna netto
[zł]
</t>
    </r>
    <r>
      <rPr>
        <sz val="9"/>
        <rFont val="Calibri"/>
        <family val="2"/>
        <charset val="238"/>
      </rPr>
      <t>[kol.C×kol.K]/100</t>
    </r>
  </si>
  <si>
    <r>
      <t xml:space="preserve">Stawka opłaty stałej netto
</t>
    </r>
    <r>
      <rPr>
        <sz val="9"/>
        <rFont val="Calibri"/>
        <family val="2"/>
        <charset val="238"/>
      </rPr>
      <t xml:space="preserve">
[gr/(kWh/h za h] 
 </t>
    </r>
    <r>
      <rPr>
        <b/>
        <sz val="9"/>
        <rFont val="Calibri"/>
        <family val="2"/>
        <charset val="238"/>
      </rPr>
      <t xml:space="preserve">
</t>
    </r>
  </si>
  <si>
    <r>
      <t xml:space="preserve">Razem opłata stała netto
[zł]
[kol.D×kol.F×kol.M)/100]
</t>
    </r>
    <r>
      <rPr>
        <sz val="9"/>
        <rFont val="Calibri"/>
        <family val="2"/>
        <charset val="238"/>
      </rPr>
      <t xml:space="preserve"> </t>
    </r>
  </si>
  <si>
    <r>
      <t>Ceny jednostkowe sprzedaży paliwa gazowego netto
ZW - bez akcyzy</t>
    </r>
    <r>
      <rPr>
        <sz val="9"/>
        <rFont val="Calibri"/>
        <family val="2"/>
        <charset val="238"/>
      </rPr>
      <t>, z zerową stawką akcyzy lub uwzględniająca zwolnienie od akcyzy
[gr/kWh]</t>
    </r>
    <r>
      <rPr>
        <b/>
        <sz val="9"/>
        <rFont val="Calibri"/>
        <family val="2"/>
        <charset val="238"/>
      </rPr>
      <t xml:space="preserve"> 
</t>
    </r>
  </si>
  <si>
    <t xml:space="preserve"> </t>
  </si>
  <si>
    <r>
      <rPr>
        <b/>
        <u/>
        <sz val="11"/>
        <rFont val="Calibri"/>
        <family val="2"/>
        <charset val="238"/>
      </rPr>
      <t xml:space="preserve">UWAGA:
</t>
    </r>
    <r>
      <rPr>
        <b/>
        <sz val="11"/>
        <rFont val="Calibri"/>
        <family val="2"/>
        <charset val="238"/>
      </rPr>
      <t xml:space="preserve">
1. Stawki opłat dystrybucyjnych zostały podane przez Zamawiającego na podstawie aktualnie obowiązującej Taryfy OSD PSG Sp. z o.o. O/Gdańsk w celu ułatwienia Wykonawcom obliczenia ceny oferty. Wykonawca wpisuje oferowaną cenę jednostkową sprzedaży paliwa gazowego netto [gr/kWh] - kolumna H i oferowaną stawkę opłat abonamentowych netto [zł/m-c] - kolumna I . 
2. Paliwo gazowe zużywane jest do celów opałowych.</t>
    </r>
  </si>
  <si>
    <t xml:space="preserve">Załącznik nr 1a do siwz  </t>
  </si>
  <si>
    <t xml:space="preserve">                                                        </t>
  </si>
  <si>
    <t xml:space="preserve">                                                                              </t>
  </si>
  <si>
    <t>SPRZEDAŻ PALIWA GAZOWEGO
NA 2020 i 2021 ROK</t>
  </si>
  <si>
    <t xml:space="preserve">CENA OFERTY BRUTTO (obejmująca 2020, 2021 rok) wynosi:      </t>
  </si>
  <si>
    <t>FORMULARZ CENOWY NA  2020, 2021,2022 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</si>
</sst>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"/>
    <numFmt numFmtId="165" formatCode="0.0000"/>
  </numFmts>
  <fonts count="17" x14ac:knownFonts="1">
    <font>
      <sz val="11"/>
      <color theme="1"/>
      <name val="Arial"/>
      <family val="2"/>
      <charset val="238"/>
    </font>
    <font>
      <sz val="9"/>
      <color theme="1"/>
      <name val="Cambria"/>
      <family val="1"/>
      <charset val="238"/>
      <scheme val="major"/>
    </font>
    <font>
      <sz val="11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u/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9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3" fontId="7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left" vertical="center"/>
    </xf>
    <xf numFmtId="43" fontId="6" fillId="0" borderId="17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Fill="1"/>
    <xf numFmtId="0" fontId="12" fillId="0" borderId="2" xfId="0" applyFont="1" applyFill="1" applyBorder="1" applyAlignment="1">
      <alignment horizontal="left" vertical="center"/>
    </xf>
    <xf numFmtId="43" fontId="12" fillId="0" borderId="9" xfId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top" wrapText="1"/>
    </xf>
    <xf numFmtId="0" fontId="12" fillId="3" borderId="3" xfId="0" applyFont="1" applyFill="1" applyBorder="1" applyAlignment="1">
      <alignment horizontal="left" vertical="center"/>
    </xf>
    <xf numFmtId="43" fontId="12" fillId="3" borderId="10" xfId="1" applyFont="1" applyFill="1" applyBorder="1" applyAlignment="1">
      <alignment horizontal="center" vertical="center"/>
    </xf>
    <xf numFmtId="3" fontId="3" fillId="0" borderId="0" xfId="0" applyNumberFormat="1" applyFont="1" applyFill="1"/>
    <xf numFmtId="0" fontId="3" fillId="0" borderId="0" xfId="0" applyFont="1" applyFill="1" applyBorder="1"/>
    <xf numFmtId="0" fontId="1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right" vertical="center"/>
    </xf>
    <xf numFmtId="0" fontId="15" fillId="0" borderId="0" xfId="0" applyFont="1" applyFill="1"/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164" fontId="7" fillId="0" borderId="24" xfId="0" applyNumberFormat="1" applyFont="1" applyFill="1" applyBorder="1" applyAlignment="1">
      <alignment horizontal="center" vertical="center"/>
    </xf>
    <xf numFmtId="164" fontId="7" fillId="3" borderId="24" xfId="0" applyNumberFormat="1" applyFont="1" applyFill="1" applyBorder="1" applyAlignment="1">
      <alignment horizontal="center" vertical="center"/>
    </xf>
    <xf numFmtId="2" fontId="7" fillId="3" borderId="24" xfId="0" applyNumberFormat="1" applyFont="1" applyFill="1" applyBorder="1" applyAlignment="1">
      <alignment horizontal="center" vertical="center"/>
    </xf>
    <xf numFmtId="43" fontId="7" fillId="0" borderId="24" xfId="1" applyFont="1" applyFill="1" applyBorder="1" applyAlignment="1">
      <alignment horizontal="right" vertical="center"/>
    </xf>
    <xf numFmtId="43" fontId="7" fillId="0" borderId="24" xfId="1" applyNumberFormat="1" applyFont="1" applyFill="1" applyBorder="1" applyAlignment="1">
      <alignment horizontal="right" vertical="center"/>
    </xf>
    <xf numFmtId="43" fontId="7" fillId="0" borderId="25" xfId="1" applyNumberFormat="1" applyFont="1" applyFill="1" applyBorder="1" applyAlignment="1">
      <alignment horizontal="right" vertical="center"/>
    </xf>
    <xf numFmtId="4" fontId="6" fillId="0" borderId="24" xfId="0" applyNumberFormat="1" applyFont="1" applyFill="1" applyBorder="1" applyAlignment="1">
      <alignment vertical="center"/>
    </xf>
    <xf numFmtId="43" fontId="12" fillId="4" borderId="26" xfId="1" applyFont="1" applyFill="1" applyBorder="1" applyAlignment="1">
      <alignment horizontal="center" vertical="center"/>
    </xf>
    <xf numFmtId="43" fontId="12" fillId="4" borderId="0" xfId="1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 vertical="center"/>
    </xf>
    <xf numFmtId="44" fontId="13" fillId="0" borderId="0" xfId="2" applyFont="1" applyFill="1" applyBorder="1" applyAlignment="1">
      <alignment horizontal="center" vertical="center"/>
    </xf>
    <xf numFmtId="43" fontId="16" fillId="0" borderId="24" xfId="1" applyNumberFormat="1" applyFont="1" applyFill="1" applyBorder="1" applyAlignment="1">
      <alignment horizontal="right" vertical="center"/>
    </xf>
    <xf numFmtId="0" fontId="16" fillId="0" borderId="24" xfId="0" applyFont="1" applyFill="1" applyBorder="1" applyAlignment="1">
      <alignment horizontal="center" vertical="center"/>
    </xf>
    <xf numFmtId="165" fontId="7" fillId="0" borderId="24" xfId="0" applyNumberFormat="1" applyFont="1" applyFill="1" applyBorder="1" applyAlignment="1">
      <alignment horizontal="right" vertical="center"/>
    </xf>
    <xf numFmtId="4" fontId="16" fillId="0" borderId="2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0" fillId="0" borderId="0" xfId="0" applyAlignment="1"/>
    <xf numFmtId="0" fontId="9" fillId="0" borderId="0" xfId="0" applyFont="1" applyFill="1" applyAlignment="1">
      <alignment horizontal="left" vertical="top" wrapText="1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7" xfId="0" applyFont="1" applyBorder="1" applyAlignment="1">
      <alignment horizontal="center"/>
    </xf>
    <xf numFmtId="165" fontId="16" fillId="0" borderId="24" xfId="0" applyNumberFormat="1" applyFont="1" applyFill="1" applyBorder="1" applyAlignment="1">
      <alignment horizontal="right" vertical="center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colors>
    <mruColors>
      <color rgb="FF99FF66"/>
      <color rgb="FF00EA75"/>
      <color rgb="FF43BC00"/>
      <color rgb="FFECFAF4"/>
      <color rgb="FFD0F4E4"/>
      <color rgb="FF00CC66"/>
      <color rgb="FF00FF00"/>
      <color rgb="FFC5FFD4"/>
      <color rgb="FFB0EC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9"/>
  <sheetViews>
    <sheetView showGridLines="0" tabSelected="1" view="pageBreakPreview" zoomScaleNormal="80" zoomScaleSheetLayoutView="100" workbookViewId="0">
      <selection activeCell="A8" sqref="A8"/>
    </sheetView>
  </sheetViews>
  <sheetFormatPr defaultRowHeight="24.95" customHeight="1" x14ac:dyDescent="0.2"/>
  <cols>
    <col min="1" max="1" width="3.5" style="1" customWidth="1"/>
    <col min="2" max="2" width="11.5" style="1" customWidth="1"/>
    <col min="3" max="3" width="10" style="1" customWidth="1"/>
    <col min="4" max="4" width="16.75" style="1" customWidth="1"/>
    <col min="5" max="5" width="13.5" style="1" customWidth="1"/>
    <col min="6" max="6" width="9" style="1"/>
    <col min="7" max="7" width="13.5" style="1" customWidth="1"/>
    <col min="8" max="8" width="11.5" style="1" customWidth="1"/>
    <col min="9" max="9" width="9.375" style="3" customWidth="1"/>
    <col min="10" max="10" width="15.625" style="3" customWidth="1"/>
    <col min="11" max="11" width="13" style="2" customWidth="1"/>
    <col min="12" max="12" width="14.125" style="1" customWidth="1"/>
    <col min="13" max="13" width="13.125" style="1" customWidth="1"/>
    <col min="14" max="14" width="12.75" style="1" customWidth="1"/>
    <col min="15" max="15" width="19.375" style="1" customWidth="1"/>
    <col min="16" max="16" width="20.25" style="1" customWidth="1"/>
    <col min="17" max="17" width="15.125" style="1" customWidth="1"/>
    <col min="18" max="18" width="17.625" style="1" customWidth="1"/>
    <col min="19" max="22" width="9" style="1"/>
    <col min="23" max="23" width="9" style="1" customWidth="1"/>
    <col min="24" max="16384" width="9" style="1"/>
  </cols>
  <sheetData>
    <row r="1" spans="2:18" ht="6.75" customHeight="1" x14ac:dyDescent="0.2"/>
    <row r="2" spans="2:18" ht="18.75" customHeight="1" x14ac:dyDescent="0.2">
      <c r="B2" s="6"/>
      <c r="C2" s="6"/>
      <c r="D2" s="6"/>
      <c r="E2" s="6"/>
      <c r="F2" s="6"/>
      <c r="G2" s="6"/>
      <c r="H2" s="6"/>
      <c r="I2" s="7"/>
      <c r="J2" s="7"/>
      <c r="K2" s="8"/>
      <c r="L2" s="6"/>
      <c r="M2" s="6"/>
      <c r="N2" s="6"/>
      <c r="O2" s="6"/>
      <c r="P2" s="6"/>
      <c r="Q2" s="9" t="s">
        <v>43</v>
      </c>
      <c r="R2" s="9"/>
    </row>
    <row r="3" spans="2:18" s="4" customFormat="1" ht="18.75" customHeight="1" x14ac:dyDescent="0.3">
      <c r="B3" s="6"/>
      <c r="C3" s="6"/>
      <c r="D3" s="6"/>
      <c r="E3" s="6"/>
      <c r="F3" s="6"/>
      <c r="G3" s="6"/>
      <c r="H3" s="6"/>
      <c r="I3" s="62" t="s">
        <v>48</v>
      </c>
      <c r="J3" s="63"/>
      <c r="K3" s="63"/>
      <c r="L3" s="63"/>
      <c r="M3" s="63"/>
      <c r="N3" s="6"/>
      <c r="O3" s="6"/>
      <c r="P3" s="6"/>
      <c r="Q3" s="9"/>
      <c r="R3" s="9"/>
    </row>
    <row r="4" spans="2:18" ht="12.75" customHeight="1" thickBot="1" x14ac:dyDescent="0.25">
      <c r="B4" s="6"/>
      <c r="C4" s="6"/>
      <c r="D4" s="6"/>
      <c r="E4" s="6"/>
      <c r="F4" s="6"/>
      <c r="G4" s="6"/>
      <c r="H4" s="6"/>
      <c r="I4" s="7"/>
      <c r="J4" s="7"/>
      <c r="K4" s="8"/>
      <c r="L4" s="6"/>
      <c r="M4" s="6"/>
      <c r="N4" s="6"/>
      <c r="O4" s="6"/>
      <c r="P4" s="6"/>
      <c r="Q4" s="6"/>
      <c r="R4" s="6"/>
    </row>
    <row r="5" spans="2:18" ht="41.25" customHeight="1" x14ac:dyDescent="0.2">
      <c r="B5" s="58" t="s">
        <v>27</v>
      </c>
      <c r="C5" s="60" t="s">
        <v>23</v>
      </c>
      <c r="D5" s="60" t="s">
        <v>19</v>
      </c>
      <c r="E5" s="60" t="s">
        <v>30</v>
      </c>
      <c r="F5" s="60" t="s">
        <v>18</v>
      </c>
      <c r="G5" s="60" t="s">
        <v>29</v>
      </c>
      <c r="H5" s="60" t="s">
        <v>0</v>
      </c>
      <c r="I5" s="68" t="s">
        <v>46</v>
      </c>
      <c r="J5" s="69"/>
      <c r="K5" s="69"/>
      <c r="L5" s="70"/>
      <c r="M5" s="67" t="s">
        <v>16</v>
      </c>
      <c r="N5" s="67"/>
      <c r="O5" s="67"/>
      <c r="P5" s="67"/>
      <c r="Q5" s="67"/>
      <c r="R5" s="10" t="s">
        <v>20</v>
      </c>
    </row>
    <row r="6" spans="2:18" ht="111" customHeight="1" x14ac:dyDescent="0.2">
      <c r="B6" s="59"/>
      <c r="C6" s="61"/>
      <c r="D6" s="61"/>
      <c r="E6" s="61"/>
      <c r="F6" s="61"/>
      <c r="G6" s="61"/>
      <c r="H6" s="61"/>
      <c r="I6" s="71" t="s">
        <v>40</v>
      </c>
      <c r="J6" s="72"/>
      <c r="K6" s="11" t="s">
        <v>17</v>
      </c>
      <c r="L6" s="11" t="s">
        <v>36</v>
      </c>
      <c r="M6" s="11" t="s">
        <v>24</v>
      </c>
      <c r="N6" s="11" t="s">
        <v>37</v>
      </c>
      <c r="O6" s="11" t="s">
        <v>38</v>
      </c>
      <c r="P6" s="11" t="s">
        <v>39</v>
      </c>
      <c r="Q6" s="11" t="s">
        <v>31</v>
      </c>
      <c r="R6" s="12" t="s">
        <v>32</v>
      </c>
    </row>
    <row r="7" spans="2:18" s="2" customFormat="1" ht="13.5" customHeight="1" thickBot="1" x14ac:dyDescent="0.25">
      <c r="B7" s="13" t="s">
        <v>1</v>
      </c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65" t="s">
        <v>8</v>
      </c>
      <c r="J7" s="66"/>
      <c r="K7" s="14" t="s">
        <v>28</v>
      </c>
      <c r="L7" s="14" t="s">
        <v>9</v>
      </c>
      <c r="M7" s="14" t="s">
        <v>10</v>
      </c>
      <c r="N7" s="14" t="s">
        <v>11</v>
      </c>
      <c r="O7" s="14" t="s">
        <v>12</v>
      </c>
      <c r="P7" s="15" t="s">
        <v>13</v>
      </c>
      <c r="Q7" s="15" t="s">
        <v>14</v>
      </c>
      <c r="R7" s="16" t="s">
        <v>15</v>
      </c>
    </row>
    <row r="8" spans="2:18" ht="24.95" customHeight="1" thickTop="1" thickBot="1" x14ac:dyDescent="0.25">
      <c r="B8" s="39" t="s">
        <v>35</v>
      </c>
      <c r="C8" s="40">
        <v>1</v>
      </c>
      <c r="D8" s="57">
        <v>5086354</v>
      </c>
      <c r="E8" s="40">
        <v>1152</v>
      </c>
      <c r="F8" s="40">
        <v>19</v>
      </c>
      <c r="G8" s="55">
        <v>13920</v>
      </c>
      <c r="H8" s="41" t="s">
        <v>34</v>
      </c>
      <c r="I8" s="42" t="s">
        <v>26</v>
      </c>
      <c r="J8" s="43">
        <v>0</v>
      </c>
      <c r="K8" s="44">
        <v>0</v>
      </c>
      <c r="L8" s="48">
        <f>ROUND((J8*D8)/100+(C8*F8*K8),2)</f>
        <v>0</v>
      </c>
      <c r="M8" s="76">
        <v>2.1850000000000001</v>
      </c>
      <c r="N8" s="45">
        <f>(D8*M8)/100</f>
        <v>111136.8349</v>
      </c>
      <c r="O8" s="56">
        <v>0.622</v>
      </c>
      <c r="P8" s="54">
        <f>(E8*G8*O8)/100</f>
        <v>99742.924800000008</v>
      </c>
      <c r="Q8" s="46">
        <f>P8+N8</f>
        <v>210879.7597</v>
      </c>
      <c r="R8" s="47">
        <f>(L8+Q8)</f>
        <v>210879.7597</v>
      </c>
    </row>
    <row r="9" spans="2:18" ht="24.95" customHeight="1" x14ac:dyDescent="0.2">
      <c r="B9" s="17"/>
      <c r="C9" s="17"/>
      <c r="D9" s="17"/>
      <c r="E9" s="18"/>
      <c r="F9" s="17"/>
      <c r="G9" s="17"/>
      <c r="H9" s="17"/>
      <c r="I9" s="19"/>
      <c r="J9" s="19"/>
      <c r="K9" s="20"/>
      <c r="L9" s="17"/>
      <c r="M9" s="17"/>
      <c r="N9" s="17"/>
      <c r="O9" s="17"/>
      <c r="P9" s="6"/>
      <c r="Q9" s="21" t="s">
        <v>25</v>
      </c>
      <c r="R9" s="22">
        <f>SUM(R8:R8)</f>
        <v>210879.7597</v>
      </c>
    </row>
    <row r="10" spans="2:18" ht="24.95" customHeight="1" x14ac:dyDescent="0.25">
      <c r="B10" s="23"/>
      <c r="C10" s="37"/>
      <c r="D10" s="37" t="s">
        <v>41</v>
      </c>
      <c r="E10" s="37"/>
      <c r="F10" s="37" t="s">
        <v>41</v>
      </c>
      <c r="G10" s="37" t="s">
        <v>41</v>
      </c>
      <c r="H10" s="37"/>
      <c r="I10" s="37"/>
      <c r="J10" s="37"/>
      <c r="K10" s="37"/>
      <c r="L10" s="37"/>
      <c r="M10" s="37"/>
      <c r="N10" s="24"/>
      <c r="O10" s="6"/>
      <c r="P10" s="6"/>
      <c r="Q10" s="25" t="s">
        <v>21</v>
      </c>
      <c r="R10" s="26">
        <f>ROUND(R9*0.23,2)</f>
        <v>48502.34</v>
      </c>
    </row>
    <row r="11" spans="2:18" s="4" customFormat="1" ht="24.95" customHeight="1" thickBot="1" x14ac:dyDescent="0.25">
      <c r="B11" s="23"/>
      <c r="C11" s="37"/>
      <c r="D11" s="37"/>
      <c r="E11" s="37"/>
      <c r="F11" s="37"/>
      <c r="G11" s="37"/>
      <c r="H11" s="37"/>
      <c r="I11" s="37"/>
      <c r="J11" s="37"/>
      <c r="K11" s="37"/>
      <c r="L11" s="37" t="s">
        <v>44</v>
      </c>
      <c r="M11" s="6" t="s">
        <v>45</v>
      </c>
      <c r="N11" s="73" t="s">
        <v>47</v>
      </c>
      <c r="O11" s="74"/>
      <c r="P11" s="75"/>
      <c r="Q11" s="29" t="s">
        <v>22</v>
      </c>
      <c r="R11" s="30">
        <f>(R9+R10)</f>
        <v>259382.09969999999</v>
      </c>
    </row>
    <row r="12" spans="2:18" s="4" customFormat="1" ht="24.95" customHeight="1" x14ac:dyDescent="0.25">
      <c r="B12" s="23"/>
      <c r="C12" s="64" t="s">
        <v>42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24"/>
      <c r="O12" s="6"/>
      <c r="P12" s="6"/>
      <c r="Q12" s="51"/>
      <c r="R12" s="49"/>
    </row>
    <row r="13" spans="2:18" s="4" customFormat="1" ht="24.95" customHeight="1" x14ac:dyDescent="0.2">
      <c r="B13" s="6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27"/>
      <c r="O13" s="28"/>
      <c r="P13" s="6"/>
      <c r="Q13" s="52"/>
      <c r="R13" s="50"/>
    </row>
    <row r="14" spans="2:18" s="4" customFormat="1" ht="46.5" customHeight="1" x14ac:dyDescent="0.2">
      <c r="B14" s="6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27"/>
      <c r="O14" s="28"/>
      <c r="P14" s="38" t="s">
        <v>33</v>
      </c>
      <c r="Q14" s="38"/>
      <c r="R14" s="38"/>
    </row>
    <row r="15" spans="2:18" ht="24.95" customHeight="1" x14ac:dyDescent="0.2">
      <c r="B15" s="6"/>
      <c r="C15" s="6"/>
      <c r="D15" s="6"/>
      <c r="E15" s="31"/>
      <c r="F15" s="6"/>
      <c r="G15" s="6"/>
      <c r="H15" s="6"/>
      <c r="I15" s="7"/>
      <c r="J15" s="7"/>
      <c r="K15" s="8"/>
      <c r="L15" s="6"/>
      <c r="M15" s="6"/>
      <c r="N15" s="6"/>
      <c r="O15" s="6"/>
      <c r="P15" s="32"/>
      <c r="Q15" s="33"/>
      <c r="R15" s="53"/>
    </row>
    <row r="16" spans="2:18" ht="24.95" customHeight="1" x14ac:dyDescent="0.2">
      <c r="B16" s="6"/>
      <c r="C16" s="6"/>
      <c r="D16" s="6"/>
      <c r="E16" s="6"/>
      <c r="F16" s="6"/>
      <c r="G16" s="6"/>
      <c r="H16" s="6"/>
      <c r="I16" s="7"/>
      <c r="J16" s="7"/>
      <c r="K16" s="8"/>
      <c r="L16" s="6"/>
      <c r="M16" s="6"/>
      <c r="N16" s="6"/>
      <c r="O16" s="6"/>
      <c r="P16" s="34"/>
      <c r="Q16" s="6"/>
      <c r="R16" s="35"/>
    </row>
    <row r="17" spans="2:18" ht="24.95" customHeight="1" x14ac:dyDescent="0.3">
      <c r="B17" s="6"/>
      <c r="C17" s="6"/>
      <c r="D17" s="36"/>
      <c r="E17" s="6"/>
      <c r="F17" s="6"/>
      <c r="G17" s="6"/>
      <c r="H17" s="6"/>
      <c r="I17" s="7"/>
      <c r="J17" s="7"/>
      <c r="K17" s="8"/>
      <c r="L17" s="6"/>
      <c r="M17" s="6"/>
      <c r="N17" s="6"/>
      <c r="O17" s="6"/>
      <c r="P17" s="6"/>
      <c r="Q17" s="32"/>
      <c r="R17" s="6"/>
    </row>
    <row r="18" spans="2:18" ht="24.95" customHeight="1" x14ac:dyDescent="0.2">
      <c r="P18" s="5"/>
      <c r="Q18" s="5"/>
    </row>
    <row r="19" spans="2:18" ht="24.95" customHeight="1" x14ac:dyDescent="0.2">
      <c r="P19" s="5"/>
      <c r="Q19" s="5"/>
    </row>
  </sheetData>
  <mergeCells count="14">
    <mergeCell ref="I3:M3"/>
    <mergeCell ref="C12:M14"/>
    <mergeCell ref="I7:J7"/>
    <mergeCell ref="M5:Q5"/>
    <mergeCell ref="E5:E6"/>
    <mergeCell ref="I5:L5"/>
    <mergeCell ref="I6:J6"/>
    <mergeCell ref="N11:P11"/>
    <mergeCell ref="B5:B6"/>
    <mergeCell ref="C5:C6"/>
    <mergeCell ref="D5:D6"/>
    <mergeCell ref="F5:F6"/>
    <mergeCell ref="H5:H6"/>
    <mergeCell ref="G5:G6"/>
  </mergeCells>
  <pageMargins left="0.27559055118110237" right="0.19685039370078741" top="0.74803149606299213" bottom="1.0236220472440944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Pisarczyk</dc:creator>
  <cp:lastModifiedBy>User1</cp:lastModifiedBy>
  <cp:lastPrinted>2020-06-01T12:40:29Z</cp:lastPrinted>
  <dcterms:created xsi:type="dcterms:W3CDTF">2015-09-16T11:15:51Z</dcterms:created>
  <dcterms:modified xsi:type="dcterms:W3CDTF">2020-06-01T12:40:50Z</dcterms:modified>
</cp:coreProperties>
</file>