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225" windowHeight="5880"/>
  </bookViews>
  <sheets>
    <sheet name="kosztorys" sheetId="3" r:id="rId1"/>
  </sheets>
  <definedNames>
    <definedName name="_xlnm.Print_Area" localSheetId="0">kosztorys!$A$1:$F$24</definedName>
  </definedNames>
  <calcPr calcId="125725" fullPrecision="0"/>
</workbook>
</file>

<file path=xl/calcChain.xml><?xml version="1.0" encoding="utf-8"?>
<calcChain xmlns="http://schemas.openxmlformats.org/spreadsheetml/2006/main">
  <c r="D18" i="3"/>
  <c r="D15"/>
  <c r="D5"/>
  <c r="D13"/>
  <c r="D17"/>
  <c r="D16"/>
  <c r="F22" l="1"/>
  <c r="F24" s="1"/>
  <c r="F23" s="1"/>
</calcChain>
</file>

<file path=xl/sharedStrings.xml><?xml version="1.0" encoding="utf-8"?>
<sst xmlns="http://schemas.openxmlformats.org/spreadsheetml/2006/main" count="64" uniqueCount="50">
  <si>
    <t>Wyszczególnienie elementów rozliczeniowych</t>
  </si>
  <si>
    <t>Jednostka</t>
  </si>
  <si>
    <t>Wartość</t>
  </si>
  <si>
    <t>Nazwa</t>
  </si>
  <si>
    <t>Ilość</t>
  </si>
  <si>
    <t>(zł)</t>
  </si>
  <si>
    <t>RAZEM KOSZT ROBÓT NETTO</t>
  </si>
  <si>
    <t>RAZEM BRUTTO</t>
  </si>
  <si>
    <t xml:space="preserve">Wykonanie i zagęszczenie warstwy odsączającej w korycie na poszerzeniu, grubość warstwy po zagęszczeniu 10 cm.  </t>
  </si>
  <si>
    <t xml:space="preserve">Podbudowa z kruszywa  łamanego 0-31,5 mm, warstwa grubości po zagęszczeniu 20 cm. </t>
  </si>
  <si>
    <t>Cena
jednostkowa</t>
  </si>
  <si>
    <t>t</t>
  </si>
  <si>
    <t>Lp.</t>
  </si>
  <si>
    <t>Podbudowa z kruszywa  łamanego 0-31,5 mm, warstwa grubości po zagęszczeniu 20 cm - warstwa konstrukcyjna zjazdów</t>
  </si>
  <si>
    <t>Warstwa ścieralna  z AC 11S o gr 4 cm z oczyszczeniem i skropieniem - zjazdy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</si>
  <si>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</si>
  <si>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</si>
  <si>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</si>
  <si>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</si>
  <si>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</si>
  <si>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</si>
  <si>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</si>
  <si>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</si>
  <si>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</si>
  <si>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</si>
  <si>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</si>
  <si>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</si>
  <si>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</si>
  <si>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</si>
  <si>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</si>
  <si>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</si>
  <si>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VAT 23%</t>
  </si>
  <si>
    <r>
      <t>m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</si>
  <si>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0"/>
        <color indexed="8"/>
        <rFont val="Calibri"/>
        <family val="2"/>
        <charset val="238"/>
        <scheme val="minor"/>
      </rPr>
      <t>3</t>
    </r>
  </si>
  <si>
    <r>
      <t xml:space="preserve">Skropienie mechaniczne warstwy wiążączej emulsją asfaltową. </t>
    </r>
    <r>
      <rPr>
        <b/>
        <sz val="10"/>
        <rFont val="Calibri"/>
        <family val="2"/>
        <charset val="238"/>
        <scheme val="minor"/>
      </rPr>
      <t>2612,0x5,00</t>
    </r>
    <r>
      <rPr>
        <sz val="10"/>
        <rFont val="Calibri"/>
        <family val="2"/>
        <charset val="238"/>
        <scheme val="minor"/>
      </rPr>
      <t>=</t>
    </r>
    <r>
      <rPr>
        <b/>
        <sz val="10"/>
        <rFont val="Calibri"/>
        <family val="2"/>
        <charset val="238"/>
        <scheme val="minor"/>
      </rPr>
      <t>13060,00 m</t>
    </r>
    <r>
      <rPr>
        <b/>
        <vertAlign val="superscript"/>
        <sz val="10"/>
        <rFont val="Calibri"/>
        <family val="2"/>
        <charset val="238"/>
        <scheme val="minor"/>
      </rPr>
      <t>2</t>
    </r>
  </si>
  <si>
    <t>Mechaniczne wykonanie koryta (poszerzenie) o głębokości 40 cm pod konstrukcje jezdni w gruncie kat.II-VI</t>
  </si>
  <si>
    <r>
      <t xml:space="preserve">Wywiezienie ziemi samochodami samowyładowczymi na odległość do 5 km z wbudowaniem na poboczu drogi. </t>
    </r>
    <r>
      <rPr>
        <b/>
        <sz val="10"/>
        <rFont val="Calibri"/>
        <family val="2"/>
        <charset val="238"/>
        <scheme val="minor"/>
      </rPr>
      <t>3918x0,40=1567,2 m</t>
    </r>
    <r>
      <rPr>
        <b/>
        <vertAlign val="superscript"/>
        <sz val="10"/>
        <rFont val="Calibri"/>
        <family val="2"/>
        <charset val="238"/>
        <scheme val="minor"/>
      </rPr>
      <t>3</t>
    </r>
  </si>
  <si>
    <t>Podbudowa z mieszanki kruszyw stabilizowanych cementem C3/4 o grubości  20 cm w-wa konstrukcyjna zjazdów</t>
  </si>
  <si>
    <r>
      <t xml:space="preserve">Oczyszczenie mechaniczne warstwy podbudowy emulsją asfaltową </t>
    </r>
    <r>
      <rPr>
        <b/>
        <sz val="10"/>
        <rFont val="Calibri"/>
        <family val="2"/>
        <charset val="238"/>
        <scheme val="minor"/>
      </rPr>
      <t>2612,00x4,00=10448,0 m</t>
    </r>
    <r>
      <rPr>
        <b/>
        <vertAlign val="superscript"/>
        <sz val="10"/>
        <rFont val="Calibri"/>
        <family val="2"/>
        <charset val="238"/>
        <scheme val="minor"/>
      </rPr>
      <t>2</t>
    </r>
  </si>
  <si>
    <r>
      <t xml:space="preserve">Skropienie mechaniczne warstw konstrukcyjnych emulsją asfaltową </t>
    </r>
    <r>
      <rPr>
        <b/>
        <sz val="10"/>
        <rFont val="Calibri"/>
        <family val="2"/>
        <charset val="238"/>
        <scheme val="minor"/>
      </rPr>
      <t>2612,00x5,20=13582,4 m</t>
    </r>
    <r>
      <rPr>
        <b/>
        <vertAlign val="superscript"/>
        <sz val="10"/>
        <rFont val="Calibri"/>
        <family val="2"/>
        <charset val="238"/>
        <scheme val="minor"/>
      </rPr>
      <t>2</t>
    </r>
  </si>
  <si>
    <t xml:space="preserve">Wykonanie warstwy wyrównawczo - wiążącej z betonu asfaltowego AC16W o grubości 5cm po zagęszczeniu, wraz z transportem na miejsce wbudowania  </t>
  </si>
  <si>
    <t>Warstwa wiążąca z AC 16W o gr 5 cm z oczyszczeniem i skropieniem - zjazdy</t>
  </si>
  <si>
    <r>
      <t xml:space="preserve">Warstwa ścieralna z betonu asfaltowego AC11S, o grubości warstwy po zagęszczeniu 4 cm wraz z transportem na miejsce wbudowania. </t>
    </r>
    <r>
      <rPr>
        <b/>
        <sz val="10"/>
        <rFont val="Calibri"/>
        <family val="2"/>
        <charset val="238"/>
        <scheme val="minor"/>
      </rPr>
      <t>2612,00x5,00</t>
    </r>
    <r>
      <rPr>
        <sz val="10"/>
        <rFont val="Calibri"/>
        <family val="2"/>
        <charset val="238"/>
        <scheme val="minor"/>
      </rPr>
      <t>=</t>
    </r>
    <r>
      <rPr>
        <b/>
        <sz val="10"/>
        <rFont val="Calibri"/>
        <family val="2"/>
        <charset val="238"/>
        <scheme val="minor"/>
      </rPr>
      <t>13060,00 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+ włączenia do istniejącej nawierzchni </t>
    </r>
    <r>
      <rPr>
        <b/>
        <sz val="10"/>
        <rFont val="Calibri"/>
        <family val="2"/>
        <charset val="238"/>
        <scheme val="minor"/>
      </rPr>
      <t>8x5,0x5,0 = 200 m</t>
    </r>
    <r>
      <rPr>
        <b/>
        <vertAlign val="superscript"/>
        <sz val="10"/>
        <rFont val="Calibri"/>
        <family val="2"/>
        <charset val="238"/>
        <scheme val="minor"/>
      </rPr>
      <t>2</t>
    </r>
  </si>
  <si>
    <t>Podbudowa z mieszanki kruszyw stabilizowanych cementem C3/4 o grubości  20 cm - w-wa konstrukcyjna zjazdów</t>
  </si>
  <si>
    <t>Karczowanie krzaków</t>
  </si>
  <si>
    <r>
      <t xml:space="preserve">Przebudowa drogi powiatowej nr 1401Z Chojna – Białęgi, na odcinku Czartoryja – Brwice
</t>
    </r>
    <r>
      <rPr>
        <sz val="11"/>
        <color indexed="8"/>
        <rFont val="Calibri"/>
        <family val="2"/>
        <charset val="238"/>
        <scheme val="minor"/>
      </rPr>
      <t>Tabela Elementów Rozliczeniowych</t>
    </r>
  </si>
  <si>
    <t xml:space="preserve">Pobocza z kruszywa naturalnego stabilizowanego mechanicznie #0/31,5 mm (C90/3), grubość warstwy po zagęszczeniu 10 cm. Dopuszcza się stosowania przekruszu otoczaków lub ziaren żwiru. 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</si>
  <si>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</si>
  <si>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t>17.</t>
  </si>
  <si>
    <t>Rozbiórka nawierzchni z mieszanek mineralno-bitumicznych (frezowanie), grubość nawierzchni 3 cm wraz z wywozem materiału z rozbiórki na odkład Wykonawcy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</si>
</sst>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3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vertAlign val="superscript"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view="pageBreakPreview" zoomScaleNormal="80" zoomScaleSheetLayoutView="100" workbookViewId="0">
      <selection activeCell="E9" sqref="E9"/>
    </sheetView>
  </sheetViews>
  <sheetFormatPr defaultRowHeight="12.75"/>
  <cols>
    <col min="1" max="1" width="5" customWidth="1"/>
    <col min="2" max="2" width="48" customWidth="1"/>
    <col min="3" max="3" width="7.140625" customWidth="1"/>
    <col min="4" max="4" width="12.28515625" customWidth="1"/>
    <col min="5" max="5" width="10.85546875" customWidth="1"/>
    <col min="6" max="6" width="16.140625" customWidth="1"/>
    <col min="9" max="9" width="12.140625" bestFit="1" customWidth="1"/>
  </cols>
  <sheetData>
    <row r="1" spans="1:9" ht="62.25" customHeight="1">
      <c r="A1" s="21" t="s">
        <v>45</v>
      </c>
      <c r="B1" s="21"/>
      <c r="C1" s="21"/>
      <c r="D1" s="21"/>
      <c r="E1" s="21"/>
      <c r="F1" s="21"/>
    </row>
    <row r="2" spans="1:9">
      <c r="A2" s="22" t="s">
        <v>12</v>
      </c>
      <c r="B2" s="29" t="s">
        <v>0</v>
      </c>
      <c r="C2" s="29" t="s">
        <v>1</v>
      </c>
      <c r="D2" s="29"/>
      <c r="E2" s="28" t="s">
        <v>10</v>
      </c>
      <c r="F2" s="28" t="s">
        <v>2</v>
      </c>
    </row>
    <row r="3" spans="1:9" ht="17.25" customHeight="1">
      <c r="A3" s="23"/>
      <c r="B3" s="29"/>
      <c r="C3" s="29"/>
      <c r="D3" s="29"/>
      <c r="E3" s="28"/>
      <c r="F3" s="28"/>
    </row>
    <row r="4" spans="1:9" ht="16.5" customHeight="1">
      <c r="A4" s="24"/>
      <c r="B4" s="29"/>
      <c r="C4" s="5" t="s">
        <v>3</v>
      </c>
      <c r="D4" s="5" t="s">
        <v>4</v>
      </c>
      <c r="E4" s="6" t="s">
        <v>5</v>
      </c>
      <c r="F4" s="6" t="s">
        <v>5</v>
      </c>
    </row>
    <row r="5" spans="1:9" ht="29.25" customHeight="1">
      <c r="A5" s="7" t="s">
        <v>15</v>
      </c>
      <c r="B5" s="8" t="s">
        <v>35</v>
      </c>
      <c r="C5" s="7" t="s">
        <v>32</v>
      </c>
      <c r="D5" s="9">
        <f>3918+100</f>
        <v>4018</v>
      </c>
      <c r="E5" s="10"/>
      <c r="F5" s="10"/>
    </row>
    <row r="6" spans="1:9" ht="44.25" customHeight="1">
      <c r="A6" s="7" t="s">
        <v>16</v>
      </c>
      <c r="B6" s="11" t="s">
        <v>36</v>
      </c>
      <c r="C6" s="7" t="s">
        <v>33</v>
      </c>
      <c r="D6" s="9">
        <v>1567.2</v>
      </c>
      <c r="E6" s="10"/>
      <c r="F6" s="10"/>
    </row>
    <row r="7" spans="1:9" ht="38.25" customHeight="1">
      <c r="A7" s="7" t="s">
        <v>17</v>
      </c>
      <c r="B7" s="20" t="s">
        <v>49</v>
      </c>
      <c r="C7" s="7" t="s">
        <v>32</v>
      </c>
      <c r="D7" s="12">
        <v>200</v>
      </c>
      <c r="E7" s="10"/>
      <c r="F7" s="10"/>
    </row>
    <row r="8" spans="1:9" ht="28.5" customHeight="1">
      <c r="A8" s="7" t="s">
        <v>18</v>
      </c>
      <c r="B8" s="8" t="s">
        <v>8</v>
      </c>
      <c r="C8" s="7" t="s">
        <v>32</v>
      </c>
      <c r="D8" s="9">
        <v>3918</v>
      </c>
      <c r="E8" s="10"/>
      <c r="F8" s="10"/>
    </row>
    <row r="9" spans="1:9" ht="28.5" customHeight="1">
      <c r="A9" s="7" t="s">
        <v>19</v>
      </c>
      <c r="B9" s="8" t="s">
        <v>37</v>
      </c>
      <c r="C9" s="7" t="s">
        <v>32</v>
      </c>
      <c r="D9" s="9">
        <v>3918</v>
      </c>
      <c r="E9" s="10"/>
      <c r="F9" s="10"/>
    </row>
    <row r="10" spans="1:9" ht="25.5">
      <c r="A10" s="7" t="s">
        <v>20</v>
      </c>
      <c r="B10" s="8" t="s">
        <v>9</v>
      </c>
      <c r="C10" s="7" t="s">
        <v>32</v>
      </c>
      <c r="D10" s="9">
        <v>3395.6</v>
      </c>
      <c r="E10" s="10"/>
      <c r="F10" s="10"/>
    </row>
    <row r="11" spans="1:9" ht="27.75">
      <c r="A11" s="7" t="s">
        <v>21</v>
      </c>
      <c r="B11" s="8" t="s">
        <v>38</v>
      </c>
      <c r="C11" s="7" t="s">
        <v>32</v>
      </c>
      <c r="D11" s="12">
        <v>10448</v>
      </c>
      <c r="E11" s="10"/>
      <c r="F11" s="10"/>
    </row>
    <row r="12" spans="1:9" ht="27.75">
      <c r="A12" s="7" t="s">
        <v>22</v>
      </c>
      <c r="B12" s="8" t="s">
        <v>39</v>
      </c>
      <c r="C12" s="7" t="s">
        <v>32</v>
      </c>
      <c r="D12" s="12">
        <v>13582.4</v>
      </c>
      <c r="E12" s="10"/>
      <c r="F12" s="10"/>
    </row>
    <row r="13" spans="1:9" ht="38.25">
      <c r="A13" s="7" t="s">
        <v>23</v>
      </c>
      <c r="B13" s="8" t="s">
        <v>40</v>
      </c>
      <c r="C13" s="7" t="s">
        <v>11</v>
      </c>
      <c r="D13" s="12">
        <f>2612*5.2*0.125</f>
        <v>1697.8</v>
      </c>
      <c r="E13" s="10"/>
      <c r="F13" s="10"/>
    </row>
    <row r="14" spans="1:9" ht="27.75">
      <c r="A14" s="7" t="s">
        <v>24</v>
      </c>
      <c r="B14" s="8" t="s">
        <v>34</v>
      </c>
      <c r="C14" s="7" t="s">
        <v>32</v>
      </c>
      <c r="D14" s="12">
        <v>13060</v>
      </c>
      <c r="E14" s="10"/>
      <c r="F14" s="10"/>
    </row>
    <row r="15" spans="1:9" ht="55.5" customHeight="1">
      <c r="A15" s="7" t="s">
        <v>25</v>
      </c>
      <c r="B15" s="8" t="s">
        <v>42</v>
      </c>
      <c r="C15" s="7" t="s">
        <v>32</v>
      </c>
      <c r="D15" s="9">
        <f>13060+200</f>
        <v>13260</v>
      </c>
      <c r="E15" s="10"/>
      <c r="F15" s="10"/>
      <c r="I15" s="2"/>
    </row>
    <row r="16" spans="1:9" ht="38.25">
      <c r="A16" s="7" t="s">
        <v>26</v>
      </c>
      <c r="B16" s="8" t="s">
        <v>43</v>
      </c>
      <c r="C16" s="7" t="s">
        <v>32</v>
      </c>
      <c r="D16" s="9">
        <f>60+40</f>
        <v>100</v>
      </c>
      <c r="E16" s="10"/>
      <c r="F16" s="10"/>
      <c r="I16" s="2"/>
    </row>
    <row r="17" spans="1:19" ht="38.25">
      <c r="A17" s="7" t="s">
        <v>27</v>
      </c>
      <c r="B17" s="8" t="s">
        <v>13</v>
      </c>
      <c r="C17" s="7" t="s">
        <v>32</v>
      </c>
      <c r="D17" s="9">
        <f>60+40</f>
        <v>100</v>
      </c>
      <c r="E17" s="10"/>
      <c r="F17" s="10"/>
      <c r="H17" s="16"/>
      <c r="I17" s="17"/>
      <c r="J17" s="18"/>
      <c r="K17" s="19"/>
      <c r="L17" s="16"/>
      <c r="M17" s="17"/>
      <c r="N17" s="18"/>
      <c r="O17" s="19"/>
      <c r="P17" s="16"/>
      <c r="Q17" s="17"/>
      <c r="R17" s="18"/>
      <c r="S17" s="19"/>
    </row>
    <row r="18" spans="1:19" ht="25.5">
      <c r="A18" s="7" t="s">
        <v>28</v>
      </c>
      <c r="B18" s="8" t="s">
        <v>41</v>
      </c>
      <c r="C18" s="7" t="s">
        <v>11</v>
      </c>
      <c r="D18" s="9">
        <f>94*0.125</f>
        <v>11.75</v>
      </c>
      <c r="E18" s="10"/>
      <c r="F18" s="10"/>
      <c r="I18" s="2"/>
    </row>
    <row r="19" spans="1:19" ht="25.5">
      <c r="A19" s="7" t="s">
        <v>29</v>
      </c>
      <c r="B19" s="8" t="s">
        <v>14</v>
      </c>
      <c r="C19" s="7" t="s">
        <v>32</v>
      </c>
      <c r="D19" s="9">
        <v>82</v>
      </c>
      <c r="E19" s="10"/>
      <c r="F19" s="10"/>
      <c r="I19" s="2"/>
    </row>
    <row r="20" spans="1:19" ht="51">
      <c r="A20" s="7" t="s">
        <v>30</v>
      </c>
      <c r="B20" s="14" t="s">
        <v>46</v>
      </c>
      <c r="C20" s="15" t="s">
        <v>47</v>
      </c>
      <c r="D20" s="9">
        <v>2612</v>
      </c>
      <c r="E20" s="10"/>
      <c r="F20" s="10"/>
      <c r="I20" s="2"/>
    </row>
    <row r="21" spans="1:19" ht="22.5" customHeight="1">
      <c r="A21" s="7" t="s">
        <v>48</v>
      </c>
      <c r="B21" s="8" t="s">
        <v>44</v>
      </c>
      <c r="C21" s="7" t="s">
        <v>32</v>
      </c>
      <c r="D21" s="12">
        <v>1000</v>
      </c>
      <c r="E21" s="10"/>
      <c r="F21" s="10"/>
    </row>
    <row r="22" spans="1:19" ht="20.25" customHeight="1">
      <c r="A22" s="25" t="s">
        <v>6</v>
      </c>
      <c r="B22" s="26"/>
      <c r="C22" s="26"/>
      <c r="D22" s="26"/>
      <c r="E22" s="27"/>
      <c r="F22" s="13">
        <f>SUM(F5:F21)</f>
        <v>0</v>
      </c>
      <c r="G22" s="1"/>
    </row>
    <row r="23" spans="1:19" ht="20.25" customHeight="1">
      <c r="A23" s="25" t="s">
        <v>31</v>
      </c>
      <c r="B23" s="26"/>
      <c r="C23" s="26"/>
      <c r="D23" s="26"/>
      <c r="E23" s="27"/>
      <c r="F23" s="13">
        <f>(F24-F22)</f>
        <v>0</v>
      </c>
    </row>
    <row r="24" spans="1:19" ht="20.25" customHeight="1">
      <c r="A24" s="25" t="s">
        <v>7</v>
      </c>
      <c r="B24" s="26"/>
      <c r="C24" s="26"/>
      <c r="D24" s="26"/>
      <c r="E24" s="27"/>
      <c r="F24" s="13">
        <f>F22*1.23</f>
        <v>0</v>
      </c>
      <c r="G24" s="1"/>
    </row>
    <row r="25" spans="1:19">
      <c r="A25" s="3"/>
      <c r="B25" s="3"/>
      <c r="C25" s="3"/>
      <c r="D25" s="3"/>
      <c r="E25" s="3"/>
      <c r="F25" s="3"/>
    </row>
    <row r="26" spans="1:19">
      <c r="A26" s="3"/>
      <c r="B26" s="3"/>
      <c r="C26" s="3"/>
      <c r="D26" s="3"/>
      <c r="E26" s="3"/>
      <c r="F26" s="3"/>
    </row>
    <row r="27" spans="1:19">
      <c r="B27" s="4"/>
    </row>
  </sheetData>
  <mergeCells count="9">
    <mergeCell ref="A1:F1"/>
    <mergeCell ref="A2:A4"/>
    <mergeCell ref="A22:E22"/>
    <mergeCell ref="A24:E24"/>
    <mergeCell ref="A23:E23"/>
    <mergeCell ref="F2:F3"/>
    <mergeCell ref="B2:B4"/>
    <mergeCell ref="C2:D3"/>
    <mergeCell ref="E2:E3"/>
  </mergeCells>
  <phoneticPr fontId="0" type="noConversion"/>
  <printOptions horizontalCentered="1"/>
  <pageMargins left="0.55118110236220474" right="0.55118110236220474" top="0" bottom="0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</vt:lpstr>
      <vt:lpstr>kosztorys!Obszar_wydruku</vt:lpstr>
    </vt:vector>
  </TitlesOfParts>
  <Company>w Gryfinie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mwieczorek</dc:creator>
  <cp:lastModifiedBy>aswiatek</cp:lastModifiedBy>
  <cp:lastPrinted>2021-10-19T12:03:01Z</cp:lastPrinted>
  <dcterms:created xsi:type="dcterms:W3CDTF">2015-05-22T08:36:10Z</dcterms:created>
  <dcterms:modified xsi:type="dcterms:W3CDTF">2022-06-24T05:29:16Z</dcterms:modified>
</cp:coreProperties>
</file>