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21840" windowHeight="11232" activeTab="2"/>
  </bookViews>
  <sheets>
    <sheet name="NA pusty" sheetId="1" r:id="rId1"/>
    <sheet name="zbiorczy pusty" sheetId="2" r:id="rId2"/>
    <sheet name="TPP pusta" sheetId="3" r:id="rId3"/>
  </sheets>
  <definedNames>
    <definedName name="_xlnm.Print_Area" localSheetId="0">'NA pusty'!$A$1:$D$34</definedName>
    <definedName name="_xlnm.Print_Area" localSheetId="2">'TPP pusta'!$A$1:$H$51</definedName>
    <definedName name="_xlnm.Print_Area" localSheetId="1">'zbiorczy pusty'!$A$1:$D$15</definedName>
  </definedNames>
  <calcPr fullCalcOnLoad="1"/>
</workbook>
</file>

<file path=xl/sharedStrings.xml><?xml version="1.0" encoding="utf-8"?>
<sst xmlns="http://schemas.openxmlformats.org/spreadsheetml/2006/main" count="223" uniqueCount="142">
  <si>
    <t>1.</t>
  </si>
  <si>
    <t>ha</t>
  </si>
  <si>
    <t>3.</t>
  </si>
  <si>
    <t>7.</t>
  </si>
  <si>
    <t>8.</t>
  </si>
  <si>
    <t>9.</t>
  </si>
  <si>
    <t>12.</t>
  </si>
  <si>
    <t>2.</t>
  </si>
  <si>
    <t>4.</t>
  </si>
  <si>
    <t>10.</t>
  </si>
  <si>
    <t>6.</t>
  </si>
  <si>
    <t>11.</t>
  </si>
  <si>
    <t xml:space="preserve"> </t>
  </si>
  <si>
    <t>5.</t>
  </si>
  <si>
    <t>13.</t>
  </si>
  <si>
    <t>16.</t>
  </si>
  <si>
    <t>17.</t>
  </si>
  <si>
    <t>18.</t>
  </si>
  <si>
    <t>19.</t>
  </si>
  <si>
    <t>Wyznaczenie na gruncie linii rozgraniczających teren inwestycji</t>
  </si>
  <si>
    <t xml:space="preserve">Inwentaryzacja stanu nieruchomości </t>
  </si>
  <si>
    <t>14.</t>
  </si>
  <si>
    <t>Koszt pobytu Projektanta na budowie (w tym koszt diety, dojazdu, prac kameralnych i innych)</t>
  </si>
  <si>
    <t>Koszt wykonania opracowań zamiennych</t>
  </si>
  <si>
    <t>Nadzór miejscowy pełniony w siedzibie jednostki projektowej</t>
  </si>
  <si>
    <t>TABELA WYCENY CZYNNOŚCI NADZORU AUTORSKIEGO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</si>
  <si>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 </t>
    </r>
  </si>
  <si>
    <t>Rodzaj kosztu</t>
  </si>
  <si>
    <t>Szacunkowa ilość pobytów na budowie</t>
  </si>
  <si>
    <t>Cena jednostkowa</t>
  </si>
  <si>
    <t>Wartość</t>
  </si>
  <si>
    <t>[PLN]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</si>
  <si>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 </t>
    </r>
  </si>
  <si>
    <t>Szacunkowa ilość j.n.p.</t>
  </si>
  <si>
    <t>Cena jednostkowa za j.n.p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</si>
  <si>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 </t>
    </r>
  </si>
  <si>
    <t>Szacunkowa ilość nadzorów</t>
  </si>
  <si>
    <t>Cena ofertowa za sprawowanie nadzoru autorskiego (NETTO)</t>
  </si>
  <si>
    <t>suma (1 + 2 +3)</t>
  </si>
  <si>
    <t>VAT:</t>
  </si>
  <si>
    <r>
      <t>Cena ofertowa za sprawowanie nadzoru autorskiego</t>
    </r>
    <r>
      <rPr>
        <sz val="12"/>
        <rFont val="Arial Narrow"/>
        <family val="2"/>
      </rPr>
      <t xml:space="preserve"> (BRUTTO):</t>
    </r>
  </si>
  <si>
    <t>ZBIORCZE ZESTAWIENIE KOSZTÓW</t>
  </si>
  <si>
    <t>Lp.</t>
  </si>
  <si>
    <t>Pozycja rozliczeniowa</t>
  </si>
  <si>
    <t>Poz. umowy</t>
  </si>
  <si>
    <t>Wartość netto PLN</t>
  </si>
  <si>
    <t>Opracowanie dokumentacji projektowej</t>
  </si>
  <si>
    <t>Udzielanie odpowiedzi na pytania w trakcie postępowania o zamówienie publiczne na wykonanie robót budowlanych</t>
  </si>
  <si>
    <t>Sprawowanie nadzoru autorskiego</t>
  </si>
  <si>
    <t>RAZEM NETTO</t>
  </si>
  <si>
    <t>VAT</t>
  </si>
  <si>
    <t>RAZEM BRUTTO</t>
  </si>
  <si>
    <t>TABELA PRAC PROJEKTOWYCH</t>
  </si>
  <si>
    <t>Poz. OPZ</t>
  </si>
  <si>
    <t>Jednostka rozliczeniowa</t>
  </si>
  <si>
    <t>Ilość</t>
  </si>
  <si>
    <t>Cena jedn. netto PLN</t>
  </si>
  <si>
    <t>Termin pośredni</t>
  </si>
  <si>
    <r>
      <rPr>
        <b/>
        <i/>
        <sz val="11"/>
        <rFont val="Arial"/>
        <family val="2"/>
      </rPr>
      <t>CZĘŚĆ A OPZ</t>
    </r>
    <r>
      <rPr>
        <i/>
        <sz val="11"/>
        <rFont val="Arial"/>
        <family val="2"/>
      </rPr>
      <t xml:space="preserve"> - MATERIAŁY WYJŚCIOWE DO PROJEKTOWANIA</t>
    </r>
  </si>
  <si>
    <t>Część ruchowa</t>
  </si>
  <si>
    <t>A.1</t>
  </si>
  <si>
    <t>ryczałt</t>
  </si>
  <si>
    <t>6 m-cy od dnia podpisania umowy</t>
  </si>
  <si>
    <t>wg harmonogramu Wykonawcy</t>
  </si>
  <si>
    <t>Dokumentacja hydrogeologiczna</t>
  </si>
  <si>
    <t>Mapa do celów projektowych wraz z pomiarem wysokościowym</t>
  </si>
  <si>
    <t>A.5 i A.6</t>
  </si>
  <si>
    <r>
      <rPr>
        <b/>
        <i/>
        <sz val="11"/>
        <rFont val="Arial"/>
        <family val="2"/>
      </rPr>
      <t>CZĘŚĆ B OPZ</t>
    </r>
    <r>
      <rPr>
        <i/>
        <sz val="11"/>
        <rFont val="Arial"/>
        <family val="2"/>
      </rPr>
      <t xml:space="preserve"> - CZĘŚĆ ŚRODOWISKOWA</t>
    </r>
  </si>
  <si>
    <t>B.1</t>
  </si>
  <si>
    <t>Operat wodnoprawny z pozwoleniem wodnoprawnym oraz obliczenia hydrauliczno - hydrologiczne</t>
  </si>
  <si>
    <t>B.2</t>
  </si>
  <si>
    <t>Inwentaryzacja zieleni i plan wyrębu</t>
  </si>
  <si>
    <r>
      <rPr>
        <b/>
        <i/>
        <sz val="11"/>
        <rFont val="Arial"/>
        <family val="2"/>
      </rPr>
      <t>CZĘŚĆ C OPZ</t>
    </r>
    <r>
      <rPr>
        <i/>
        <sz val="11"/>
        <rFont val="Arial"/>
        <family val="2"/>
      </rPr>
      <t xml:space="preserve"> - MATERIAŁY PROJEKTOWE</t>
    </r>
  </si>
  <si>
    <t>Projekt wstępny</t>
  </si>
  <si>
    <t>Projekt budowlany</t>
  </si>
  <si>
    <t>C.2</t>
  </si>
  <si>
    <t>15.</t>
  </si>
  <si>
    <t>C.3</t>
  </si>
  <si>
    <t>Projekt organizacji ruchu na czas budowy</t>
  </si>
  <si>
    <t>C.4</t>
  </si>
  <si>
    <t>Projekt docelowej organizacji ruchu</t>
  </si>
  <si>
    <t>C.5</t>
  </si>
  <si>
    <t>Projekt konstrukcji nawierzchni</t>
  </si>
  <si>
    <t>C.6</t>
  </si>
  <si>
    <t>Audyt BRD</t>
  </si>
  <si>
    <t>C.7</t>
  </si>
  <si>
    <t>Specyfikacje techniczne wykonania i odbioru robót budowlanych</t>
  </si>
  <si>
    <t>C.8</t>
  </si>
  <si>
    <t>działka</t>
  </si>
  <si>
    <t>D.3</t>
  </si>
  <si>
    <t>Mapy zawierające projekty podziału nieruchomości</t>
  </si>
  <si>
    <t>F.1</t>
  </si>
  <si>
    <t>Przedmiary robót i kosztorys ofertowy</t>
  </si>
  <si>
    <t>Kosztorys inwestorski</t>
  </si>
  <si>
    <t>WYPEŁNIENIE POZOSTAŁYCH WYMOGÓW OPZ</t>
  </si>
  <si>
    <t>Koszty ogóle związane z wymaganiami Zamawiającego, opisane w OPZ</t>
  </si>
  <si>
    <t>OPZ</t>
  </si>
  <si>
    <t>RAZEM NETTO:</t>
  </si>
  <si>
    <t>RAZEM BRUTTO:</t>
  </si>
  <si>
    <t>UDZIELANIE ODPOWIEDZI NA PYTANIA W TRAKCIE POSTĘPOWANIA O ZAMÓWIENIE PUBLICZNE NA ROBOTY BUDOWLANE</t>
  </si>
  <si>
    <t>pkt 6 lit. i)</t>
  </si>
  <si>
    <t>§5 ust. 1 umowy</t>
  </si>
  <si>
    <r>
      <t>* Kwota tymczasowa (5% sumy pozycji 1</t>
    </r>
    <r>
      <rPr>
        <sz val="11"/>
        <rFont val="Arial"/>
        <family val="2"/>
      </rPr>
      <t>÷</t>
    </r>
    <r>
      <rPr>
        <sz val="11"/>
        <rFont val="Arial"/>
        <family val="2"/>
      </rPr>
      <t>3)</t>
    </r>
  </si>
  <si>
    <t>2. (*) Pozycja nr 4 zbiorczego zestawienia kosztów - kwota tymczasowa stanowi środki finansowe, które mogą być wykorzystane w całości lub w części, lub całkowice pominięte, zgodnie z decyzjami Zamawiającego, przeznaczone dla rozliczenia pozycji wyszczególnionych w tabeli prac projektowych oraz tabeli wyceny czynności nadzoru autorskiego, a koniecznych do realizacji przedmiotu umowy, dla których jednostka rozliczeniowa nie stanowi ryczałtu.</t>
  </si>
  <si>
    <t>Koszt opracowania poszczególnych elementów dokumentacji projektowej, stworzonych w trakcie pełnienia czynności nadzoru autorskiego, powinien uwzględniać ich opracowanie, uzgodnienie, zatwierdzenie, zgodnie z warunkami OPZ oraz przeniesienie na rzecz Zamawiającego majątkowych praw autorskich i udzielenie Zamawiającemu praw zależnych do tych utworów, zgodnie z umową</t>
  </si>
  <si>
    <t>Koszt wykonania poszczególnych elementów dokumentacji projektowej, wskazanych w Tabeli Prac Projektowych, powinien uwzględniać ich opracowanie, uzgodnienie, zatwierdzenie, zgodnie z warunkami OPZ oraz przeniesienie na rzecz Zamawiającego majątkowych praw autorskich i udzielenie Zamawiającemu praw zależnych do tych utworów, zgodnie z umową</t>
  </si>
  <si>
    <t>1. Koszt wykonania poszczególnych elementów dokumentacji projektowej, opracowywanych na etapie dokumentacji projektowej, jak również sprawowania nadzoru autorskiego, powinien uwzględniać ich opracowanie, uzgodnienie, zatwierdzenie, zgodnie z warunkami OPZ oraz przeniesienie na rzecz Zamawiającego majątkowych praw autorskich i udzielenie Zamawiającemu praw zależnych do tych utworów, zgodnie z umową.</t>
  </si>
  <si>
    <t>Terminy, dla których oznaczono jako termin pośredni termin "wg harmonogramu Wykonawcy" wynikać będą z harmonogramu prac projektowych i podlegają akeptacji Zamawiającego, na warunkach określonych w pkt 8.1 OPZ</t>
  </si>
  <si>
    <t>§1 ust. 1 a) i a') umowy</t>
  </si>
  <si>
    <t>§1 ust. 1 b) umowy</t>
  </si>
  <si>
    <t>§1 ust. 1 c) umowy</t>
  </si>
  <si>
    <t>A.2, A.3, A.4</t>
  </si>
  <si>
    <t>A.7 i C.1</t>
  </si>
  <si>
    <t>Projekt wykonawczy i projekt techniczny</t>
  </si>
  <si>
    <r>
      <rPr>
        <b/>
        <i/>
        <sz val="11"/>
        <rFont val="Arial"/>
        <family val="2"/>
      </rPr>
      <t>CZĘŚĆ D OPZ</t>
    </r>
    <r>
      <rPr>
        <i/>
        <sz val="11"/>
        <rFont val="Arial"/>
        <family val="2"/>
      </rPr>
      <t xml:space="preserve"> - MATERIAŁY DO WNIOSKU O WYDANIE DECYZJI ZRID</t>
    </r>
    <r>
      <rPr>
        <i/>
        <sz val="11"/>
        <rFont val="Arial"/>
        <family val="2"/>
      </rPr>
      <t>/POZWOLENIE NA BUDOWĘ</t>
    </r>
  </si>
  <si>
    <t>Wniosek o ZRiD  oraz wniosek o PnB wraz z załącznikami</t>
  </si>
  <si>
    <t>D1, D2, D4, D5, D6, D7</t>
  </si>
  <si>
    <t>D.6</t>
  </si>
  <si>
    <t>D.7</t>
  </si>
  <si>
    <t>F.2, G</t>
  </si>
  <si>
    <r>
      <rPr>
        <b/>
        <i/>
        <sz val="11"/>
        <rFont val="Arial"/>
        <family val="2"/>
      </rPr>
      <t>CZĘŚĆ F OPZ</t>
    </r>
    <r>
      <rPr>
        <i/>
        <sz val="11"/>
        <rFont val="Arial"/>
        <family val="2"/>
      </rPr>
      <t xml:space="preserve"> - CZĘŚĆ KOSZTOWA</t>
    </r>
  </si>
  <si>
    <t>4 m-ce od dnia podpisania umowy</t>
  </si>
  <si>
    <t>„Rozbudowa drogi wojewódzkiej nr 793 na terenie gmin Siewierz, Myszków, Żarki oraz Janów” – dokumentacja projektowa wraz z nadzorem autorskim</t>
  </si>
  <si>
    <t>mb</t>
  </si>
  <si>
    <t>2a.</t>
  </si>
  <si>
    <t>2b.</t>
  </si>
  <si>
    <t>2c.</t>
  </si>
  <si>
    <t>2d.</t>
  </si>
  <si>
    <t>2e.</t>
  </si>
  <si>
    <t>2f.</t>
  </si>
  <si>
    <t>Projekt badań geologicznych</t>
  </si>
  <si>
    <t>Opinia geotechniczna</t>
  </si>
  <si>
    <t>12 m-cy od dnia podpisania umowy</t>
  </si>
  <si>
    <t>Dokumentacja badań podłoża gruntowego</t>
  </si>
  <si>
    <t>Projekt geotechniczny</t>
  </si>
  <si>
    <t>Dokumentacja geologiczno - inzynierska</t>
  </si>
  <si>
    <t>Rozpoznanie podłoża gruntowego</t>
  </si>
  <si>
    <t>skuteczne złożenie wniosku o ZRID/PnB musi nastąpić w teerminie 17 miesięcy od dnia podpisania umowy</t>
  </si>
  <si>
    <t xml:space="preserve">„Rozbudowa drogi wojewódzkiej nr 793 na terenie gmin Siewierz, Myszków, Żarki oraz Janów” – dokumentacja projektowa wraz z nadzorem autorskim
</t>
  </si>
  <si>
    <t>zgodnie z umową</t>
  </si>
  <si>
    <t>wg kryterium oceny ofert</t>
  </si>
  <si>
    <t>pkt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</si>
</sst>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.0\ &quot;zł&quot;"/>
    <numFmt numFmtId="178" formatCode="#,##0.000\ &quot;zł&quot;"/>
    <numFmt numFmtId="179" formatCode="#,##0.0000\ &quot;zł&quot;"/>
    <numFmt numFmtId="180" formatCode="#,##0\ &quot;zł&quot;"/>
    <numFmt numFmtId="181" formatCode="0.0"/>
    <numFmt numFmtId="182" formatCode="0.0E+00"/>
    <numFmt numFmtId="183" formatCode="0E+00"/>
    <numFmt numFmtId="184" formatCode="0.000E+00"/>
    <numFmt numFmtId="185" formatCode="0.0000E+00"/>
    <numFmt numFmtId="186" formatCode="0.00000E+00"/>
    <numFmt numFmtId="187" formatCode="0.000000E+00"/>
    <numFmt numFmtId="188" formatCode="0.000"/>
    <numFmt numFmtId="189" formatCode="0.00000"/>
    <numFmt numFmtId="190" formatCode="0.0000"/>
    <numFmt numFmtId="191" formatCode="0.0%"/>
    <numFmt numFmtId="192" formatCode="0.000%"/>
    <numFmt numFmtId="193" formatCode="0.0000%"/>
    <numFmt numFmtId="194" formatCode="0.00000%"/>
    <numFmt numFmtId="195" formatCode="#,##0.0000"/>
    <numFmt numFmtId="196" formatCode="0.000000"/>
    <numFmt numFmtId="197" formatCode="#,##0.000"/>
    <numFmt numFmtId="198" formatCode="#,##0.0"/>
    <numFmt numFmtId="199" formatCode="#,##0.00000"/>
  </numFmts>
  <fonts count="63">
    <font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sz val="7"/>
      <name val="Times New Roman"/>
      <family val="1"/>
    </font>
    <font>
      <sz val="11"/>
      <name val="Arial Narrow"/>
      <family val="2"/>
    </font>
    <font>
      <sz val="8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4"/>
      <name val="Arial Narrow"/>
      <family val="2"/>
    </font>
    <font>
      <sz val="14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name val="Arial CE"/>
      <family val="0"/>
    </font>
    <font>
      <b/>
      <sz val="11"/>
      <name val="Arial CE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u val="single"/>
      <sz val="10"/>
      <color indexed="12"/>
      <name val="Arial CE"/>
      <family val="0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u val="single"/>
      <sz val="10"/>
      <color indexed="20"/>
      <name val="Arial CE"/>
      <family val="0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u val="single"/>
      <sz val="10"/>
      <color theme="10"/>
      <name val="Arial CE"/>
      <family val="0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u val="single"/>
      <sz val="10"/>
      <color theme="11"/>
      <name val="Arial CE"/>
      <family val="0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4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21" fillId="0" borderId="18" xfId="0" applyFont="1" applyBorder="1" applyAlignment="1">
      <alignment vertical="center"/>
    </xf>
    <xf numFmtId="4" fontId="20" fillId="0" borderId="18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70" zoomScaleNormal="70" zoomScalePageLayoutView="0" workbookViewId="0" topLeftCell="A1">
      <selection activeCell="Q10" sqref="Q10"/>
    </sheetView>
  </sheetViews>
  <sheetFormatPr defaultColWidth="9.00390625" defaultRowHeight="12.75"/>
  <cols>
    <col min="1" max="1" width="50.625" style="2" customWidth="1"/>
    <col min="2" max="2" width="16.00390625" style="2" customWidth="1"/>
    <col min="3" max="3" width="15.625" style="2" customWidth="1"/>
    <col min="4" max="4" width="15.125" style="2" customWidth="1"/>
    <col min="5" max="16384" width="8.875" style="2" customWidth="1"/>
  </cols>
  <sheetData>
    <row r="1" spans="1:4" ht="17.25">
      <c r="A1" s="94"/>
      <c r="B1" s="94"/>
      <c r="C1" s="94"/>
      <c r="D1" s="94"/>
    </row>
    <row r="2" spans="1:4" ht="15">
      <c r="A2" s="95"/>
      <c r="B2" s="95"/>
      <c r="C2" s="95"/>
      <c r="D2" s="95"/>
    </row>
    <row r="3" spans="1:4" ht="15.75" customHeight="1">
      <c r="A3" s="95" t="s">
        <v>25</v>
      </c>
      <c r="B3" s="95"/>
      <c r="C3" s="95"/>
      <c r="D3" s="95"/>
    </row>
    <row r="4" ht="15">
      <c r="A4" s="7"/>
    </row>
    <row r="5" spans="1:4" ht="54.75" customHeight="1">
      <c r="A5" s="96" t="s">
        <v>138</v>
      </c>
      <c r="B5" s="96"/>
      <c r="C5" s="96"/>
      <c r="D5" s="96"/>
    </row>
    <row r="7" ht="15.75" thickBot="1">
      <c r="A7" s="3" t="s">
        <v>26</v>
      </c>
    </row>
    <row r="8" spans="1:4" ht="13.5" customHeight="1">
      <c r="A8" s="97" t="s">
        <v>27</v>
      </c>
      <c r="B8" s="97" t="s">
        <v>28</v>
      </c>
      <c r="C8" s="8" t="s">
        <v>29</v>
      </c>
      <c r="D8" s="8" t="s">
        <v>30</v>
      </c>
    </row>
    <row r="9" spans="1:4" ht="14.25" thickBot="1">
      <c r="A9" s="98"/>
      <c r="B9" s="98"/>
      <c r="C9" s="9" t="s">
        <v>31</v>
      </c>
      <c r="D9" s="9" t="s">
        <v>31</v>
      </c>
    </row>
    <row r="10" spans="1:4" ht="13.5" thickBot="1">
      <c r="A10" s="10">
        <v>1</v>
      </c>
      <c r="B10" s="11">
        <v>2</v>
      </c>
      <c r="C10" s="11">
        <v>3</v>
      </c>
      <c r="D10" s="11">
        <v>4</v>
      </c>
    </row>
    <row r="11" spans="1:4" ht="32.25" customHeight="1">
      <c r="A11" s="99" t="s">
        <v>22</v>
      </c>
      <c r="B11" s="101">
        <v>72</v>
      </c>
      <c r="C11" s="12"/>
      <c r="D11" s="12">
        <f>ROUND(B11*C11,2)</f>
        <v>0</v>
      </c>
    </row>
    <row r="12" spans="1:4" ht="15.75" thickBot="1">
      <c r="A12" s="100"/>
      <c r="B12" s="102"/>
      <c r="C12" s="13"/>
      <c r="D12" s="13"/>
    </row>
    <row r="13" ht="15">
      <c r="A13" s="14"/>
    </row>
    <row r="14" ht="15.75" thickBot="1">
      <c r="A14" s="3" t="s">
        <v>32</v>
      </c>
    </row>
    <row r="15" spans="1:4" ht="31.5" customHeight="1">
      <c r="A15" s="97" t="s">
        <v>27</v>
      </c>
      <c r="B15" s="97" t="s">
        <v>33</v>
      </c>
      <c r="C15" s="8" t="s">
        <v>34</v>
      </c>
      <c r="D15" s="8" t="s">
        <v>30</v>
      </c>
    </row>
    <row r="16" spans="1:4" ht="14.25" thickBot="1">
      <c r="A16" s="98"/>
      <c r="B16" s="98"/>
      <c r="C16" s="9" t="s">
        <v>31</v>
      </c>
      <c r="D16" s="9" t="s">
        <v>31</v>
      </c>
    </row>
    <row r="17" spans="1:4" ht="13.5" thickBot="1">
      <c r="A17" s="10">
        <v>1</v>
      </c>
      <c r="B17" s="11">
        <v>2</v>
      </c>
      <c r="C17" s="11">
        <v>3</v>
      </c>
      <c r="D17" s="11">
        <v>4</v>
      </c>
    </row>
    <row r="18" spans="1:4" ht="32.25" customHeight="1">
      <c r="A18" s="99" t="s">
        <v>23</v>
      </c>
      <c r="B18" s="101">
        <v>2122</v>
      </c>
      <c r="C18" s="12"/>
      <c r="D18" s="12">
        <f>ROUND(B18*C18,2)</f>
        <v>0</v>
      </c>
    </row>
    <row r="19" spans="1:4" ht="15.75" thickBot="1">
      <c r="A19" s="100"/>
      <c r="B19" s="102"/>
      <c r="C19" s="13"/>
      <c r="D19" s="13"/>
    </row>
    <row r="20" ht="15">
      <c r="A20" s="15"/>
    </row>
    <row r="21" ht="15.75" thickBot="1">
      <c r="A21" s="3" t="s">
        <v>35</v>
      </c>
    </row>
    <row r="22" spans="1:4" ht="13.5" customHeight="1">
      <c r="A22" s="97" t="s">
        <v>27</v>
      </c>
      <c r="B22" s="97" t="s">
        <v>36</v>
      </c>
      <c r="C22" s="8" t="s">
        <v>29</v>
      </c>
      <c r="D22" s="8" t="s">
        <v>30</v>
      </c>
    </row>
    <row r="23" spans="1:4" ht="14.25" thickBot="1">
      <c r="A23" s="98"/>
      <c r="B23" s="98"/>
      <c r="C23" s="9" t="s">
        <v>31</v>
      </c>
      <c r="D23" s="9" t="s">
        <v>31</v>
      </c>
    </row>
    <row r="24" spans="1:4" ht="13.5" thickBot="1">
      <c r="A24" s="10">
        <v>1</v>
      </c>
      <c r="B24" s="11">
        <v>2</v>
      </c>
      <c r="C24" s="11">
        <v>3</v>
      </c>
      <c r="D24" s="11">
        <v>4</v>
      </c>
    </row>
    <row r="25" spans="1:4" ht="30.75" customHeight="1">
      <c r="A25" s="99" t="s">
        <v>24</v>
      </c>
      <c r="B25" s="101">
        <v>50</v>
      </c>
      <c r="C25" s="12"/>
      <c r="D25" s="12">
        <f>ROUND(B25*C25,2)</f>
        <v>0</v>
      </c>
    </row>
    <row r="26" spans="1:4" ht="15.75" thickBot="1">
      <c r="A26" s="100"/>
      <c r="B26" s="102"/>
      <c r="C26" s="13"/>
      <c r="D26" s="13"/>
    </row>
    <row r="27" ht="15.75" thickBot="1">
      <c r="A27" s="15"/>
    </row>
    <row r="28" spans="1:4" ht="29.25" customHeight="1">
      <c r="A28" s="104" t="s">
        <v>37</v>
      </c>
      <c r="B28" s="105"/>
      <c r="C28" s="106"/>
      <c r="D28" s="16">
        <f>ROUND(D11+D18+D25,2)</f>
        <v>0</v>
      </c>
    </row>
    <row r="29" spans="1:4" ht="14.25" customHeight="1" thickBot="1">
      <c r="A29" s="107"/>
      <c r="B29" s="108"/>
      <c r="C29" s="109"/>
      <c r="D29" s="11" t="s">
        <v>38</v>
      </c>
    </row>
    <row r="30" spans="1:4" ht="23.25" customHeight="1" thickBot="1">
      <c r="A30" s="17"/>
      <c r="B30" s="18"/>
      <c r="C30" s="19" t="s">
        <v>39</v>
      </c>
      <c r="D30" s="20">
        <f>D28*0.23</f>
        <v>0</v>
      </c>
    </row>
    <row r="31" spans="1:4" ht="29.25" customHeight="1">
      <c r="A31" s="104" t="s">
        <v>40</v>
      </c>
      <c r="B31" s="105"/>
      <c r="C31" s="106"/>
      <c r="D31" s="21">
        <f>ROUND(D28*1.23,2)</f>
        <v>0</v>
      </c>
    </row>
    <row r="32" spans="1:4" ht="14.25" customHeight="1" thickBot="1">
      <c r="A32" s="107"/>
      <c r="B32" s="108"/>
      <c r="C32" s="109"/>
      <c r="D32" s="22"/>
    </row>
    <row r="33" ht="15">
      <c r="A33" s="14"/>
    </row>
    <row r="34" spans="1:4" ht="72.75" customHeight="1">
      <c r="A34" s="103" t="s">
        <v>104</v>
      </c>
      <c r="B34" s="103"/>
      <c r="C34" s="103"/>
      <c r="D34" s="103"/>
    </row>
  </sheetData>
  <sheetProtection/>
  <mergeCells count="19">
    <mergeCell ref="A34:D34"/>
    <mergeCell ref="A22:A23"/>
    <mergeCell ref="B22:B23"/>
    <mergeCell ref="A25:A26"/>
    <mergeCell ref="B25:B26"/>
    <mergeCell ref="A28:C29"/>
    <mergeCell ref="A31:C32"/>
    <mergeCell ref="A11:A12"/>
    <mergeCell ref="B11:B12"/>
    <mergeCell ref="A15:A16"/>
    <mergeCell ref="B15:B16"/>
    <mergeCell ref="A18:A19"/>
    <mergeCell ref="B18:B19"/>
    <mergeCell ref="A1:D1"/>
    <mergeCell ref="A2:D2"/>
    <mergeCell ref="A3:D3"/>
    <mergeCell ref="A5:D5"/>
    <mergeCell ref="A8:A9"/>
    <mergeCell ref="B8:B9"/>
  </mergeCells>
  <printOptions horizont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Normal="80" zoomScalePageLayoutView="0" workbookViewId="0" topLeftCell="A1">
      <selection activeCell="U12" sqref="U12"/>
    </sheetView>
  </sheetViews>
  <sheetFormatPr defaultColWidth="9.125" defaultRowHeight="12.75"/>
  <cols>
    <col min="1" max="1" width="5.125" style="26" customWidth="1"/>
    <col min="2" max="2" width="60.50390625" style="27" customWidth="1"/>
    <col min="3" max="3" width="17.875" style="28" customWidth="1"/>
    <col min="4" max="4" width="23.875" style="29" customWidth="1"/>
    <col min="5" max="5" width="11.50390625" style="23" customWidth="1"/>
    <col min="6" max="6" width="18.375" style="23" customWidth="1"/>
    <col min="7" max="16384" width="9.125" style="23" customWidth="1"/>
  </cols>
  <sheetData>
    <row r="1" spans="1:4" ht="21.75" customHeight="1">
      <c r="A1" s="94"/>
      <c r="B1" s="110"/>
      <c r="C1" s="110"/>
      <c r="D1" s="110"/>
    </row>
    <row r="2" spans="1:4" ht="21.75" customHeight="1">
      <c r="A2" s="111" t="s">
        <v>41</v>
      </c>
      <c r="B2" s="112"/>
      <c r="C2" s="112"/>
      <c r="D2" s="112"/>
    </row>
    <row r="3" spans="1:4" ht="42" customHeight="1">
      <c r="A3" s="113" t="s">
        <v>122</v>
      </c>
      <c r="B3" s="114"/>
      <c r="C3" s="114"/>
      <c r="D3" s="114"/>
    </row>
    <row r="4" ht="24.75" customHeight="1"/>
    <row r="5" spans="1:8" s="34" customFormat="1" ht="34.5" customHeight="1">
      <c r="A5" s="30" t="s">
        <v>42</v>
      </c>
      <c r="B5" s="30" t="s">
        <v>43</v>
      </c>
      <c r="C5" s="31" t="s">
        <v>44</v>
      </c>
      <c r="D5" s="32" t="s">
        <v>45</v>
      </c>
      <c r="E5" s="33"/>
      <c r="H5" s="34" t="s">
        <v>12</v>
      </c>
    </row>
    <row r="6" spans="1:4" ht="29.25" customHeight="1">
      <c r="A6" s="35" t="s">
        <v>0</v>
      </c>
      <c r="B6" s="36" t="s">
        <v>46</v>
      </c>
      <c r="C6" s="57" t="s">
        <v>108</v>
      </c>
      <c r="D6" s="38"/>
    </row>
    <row r="7" spans="1:10" ht="29.25" customHeight="1">
      <c r="A7" s="39" t="s">
        <v>7</v>
      </c>
      <c r="B7" s="40" t="s">
        <v>47</v>
      </c>
      <c r="C7" s="37" t="s">
        <v>109</v>
      </c>
      <c r="D7" s="38"/>
      <c r="G7" s="41"/>
      <c r="H7" s="42"/>
      <c r="I7" s="42"/>
      <c r="J7" s="42"/>
    </row>
    <row r="8" spans="1:10" ht="29.25" customHeight="1">
      <c r="A8" s="43" t="s">
        <v>2</v>
      </c>
      <c r="B8" s="40" t="s">
        <v>48</v>
      </c>
      <c r="C8" s="37" t="s">
        <v>110</v>
      </c>
      <c r="D8" s="38"/>
      <c r="G8" s="41"/>
      <c r="H8" s="42"/>
      <c r="I8" s="42"/>
      <c r="J8" s="42"/>
    </row>
    <row r="9" spans="1:10" ht="29.25" customHeight="1">
      <c r="A9" s="58" t="s">
        <v>8</v>
      </c>
      <c r="B9" s="40" t="s">
        <v>102</v>
      </c>
      <c r="C9" s="37" t="s">
        <v>101</v>
      </c>
      <c r="D9" s="38"/>
      <c r="G9" s="41"/>
      <c r="H9" s="42"/>
      <c r="I9" s="42"/>
      <c r="J9" s="42"/>
    </row>
    <row r="10" spans="1:4" ht="19.5" customHeight="1">
      <c r="A10" s="33"/>
      <c r="B10" s="44"/>
      <c r="C10" s="45" t="s">
        <v>49</v>
      </c>
      <c r="D10" s="46">
        <f>SUM(D6:D9)</f>
        <v>0</v>
      </c>
    </row>
    <row r="11" spans="1:6" ht="19.5" customHeight="1">
      <c r="A11" s="33"/>
      <c r="B11" s="44"/>
      <c r="C11" s="47" t="s">
        <v>50</v>
      </c>
      <c r="D11" s="48">
        <f>D12-D10</f>
        <v>0</v>
      </c>
      <c r="F11" s="1"/>
    </row>
    <row r="12" spans="1:4" ht="19.5" customHeight="1">
      <c r="A12" s="33"/>
      <c r="B12" s="44"/>
      <c r="C12" s="45" t="s">
        <v>51</v>
      </c>
      <c r="D12" s="46">
        <f>ROUND(D10*1.23,2)</f>
        <v>0</v>
      </c>
    </row>
    <row r="14" spans="1:6" ht="79.5" customHeight="1">
      <c r="A14" s="115" t="s">
        <v>106</v>
      </c>
      <c r="B14" s="116"/>
      <c r="C14" s="116"/>
      <c r="D14" s="116"/>
      <c r="F14" s="49"/>
    </row>
    <row r="15" spans="1:4" ht="79.5" customHeight="1">
      <c r="A15" s="115" t="s">
        <v>103</v>
      </c>
      <c r="B15" s="116"/>
      <c r="C15" s="116"/>
      <c r="D15" s="116"/>
    </row>
    <row r="19" spans="2:7" ht="13.5">
      <c r="B19" s="50"/>
      <c r="C19" s="51"/>
      <c r="D19" s="52"/>
      <c r="E19" s="42"/>
      <c r="F19" s="42"/>
      <c r="G19" s="42"/>
    </row>
    <row r="20" spans="2:7" ht="13.5">
      <c r="B20" s="50"/>
      <c r="C20" s="53"/>
      <c r="D20" s="52"/>
      <c r="E20" s="42"/>
      <c r="F20" s="42"/>
      <c r="G20" s="42"/>
    </row>
    <row r="21" spans="2:7" ht="15">
      <c r="B21" s="50"/>
      <c r="C21" s="54"/>
      <c r="D21" s="54"/>
      <c r="E21" s="42"/>
      <c r="F21" s="42"/>
      <c r="G21" s="42"/>
    </row>
    <row r="22" spans="2:7" ht="15">
      <c r="B22" s="50"/>
      <c r="C22" s="54"/>
      <c r="D22" s="54"/>
      <c r="E22" s="42"/>
      <c r="F22" s="42"/>
      <c r="G22" s="42"/>
    </row>
    <row r="23" spans="2:7" ht="15">
      <c r="B23" s="50"/>
      <c r="C23" s="54"/>
      <c r="D23" s="54"/>
      <c r="E23" s="42"/>
      <c r="F23" s="42"/>
      <c r="G23" s="42"/>
    </row>
    <row r="24" spans="2:7" ht="15">
      <c r="B24" s="50"/>
      <c r="C24" s="54"/>
      <c r="D24" s="54"/>
      <c r="E24" s="42"/>
      <c r="F24" s="42"/>
      <c r="G24" s="42"/>
    </row>
    <row r="25" spans="2:7" ht="15">
      <c r="B25" s="50"/>
      <c r="C25" s="54"/>
      <c r="D25" s="54"/>
      <c r="E25" s="42"/>
      <c r="F25" s="42"/>
      <c r="G25" s="42"/>
    </row>
    <row r="26" spans="2:7" ht="13.5">
      <c r="B26" s="50"/>
      <c r="C26" s="53"/>
      <c r="D26" s="52"/>
      <c r="E26" s="42"/>
      <c r="F26" s="42"/>
      <c r="G26" s="42"/>
    </row>
  </sheetData>
  <sheetProtection/>
  <mergeCells count="5">
    <mergeCell ref="A1:D1"/>
    <mergeCell ref="A2:D2"/>
    <mergeCell ref="A3:D3"/>
    <mergeCell ref="A14:D14"/>
    <mergeCell ref="A15:D15"/>
  </mergeCells>
  <printOptions horizontalCentered="1"/>
  <pageMargins left="0.45" right="0.45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abSelected="1" view="pageBreakPreview" zoomScale="85" zoomScaleNormal="70" zoomScaleSheetLayoutView="85" zoomScalePageLayoutView="0" workbookViewId="0" topLeftCell="A28">
      <selection activeCell="E9" sqref="E9"/>
    </sheetView>
  </sheetViews>
  <sheetFormatPr defaultColWidth="9.125" defaultRowHeight="12.75"/>
  <cols>
    <col min="1" max="1" width="5.125" style="26" customWidth="1"/>
    <col min="2" max="2" width="60.50390625" style="27" customWidth="1"/>
    <col min="3" max="3" width="10.875" style="28" customWidth="1"/>
    <col min="4" max="4" width="13.125" style="26" customWidth="1"/>
    <col min="5" max="5" width="11.375" style="26" customWidth="1"/>
    <col min="6" max="6" width="20.50390625" style="27" customWidth="1"/>
    <col min="7" max="9" width="16.50390625" style="29" customWidth="1"/>
    <col min="10" max="10" width="15.625" style="23" customWidth="1"/>
    <col min="11" max="16384" width="9.125" style="23" customWidth="1"/>
  </cols>
  <sheetData>
    <row r="1" spans="1:9" ht="21.75" customHeight="1">
      <c r="A1" s="94"/>
      <c r="B1" s="110"/>
      <c r="C1" s="110"/>
      <c r="D1" s="110"/>
      <c r="E1" s="110"/>
      <c r="F1" s="110"/>
      <c r="G1" s="110"/>
      <c r="H1" s="6"/>
      <c r="I1" s="6"/>
    </row>
    <row r="2" spans="1:9" ht="21.75" customHeight="1">
      <c r="A2" s="111" t="s">
        <v>52</v>
      </c>
      <c r="B2" s="112"/>
      <c r="C2" s="112"/>
      <c r="D2" s="112"/>
      <c r="E2" s="112"/>
      <c r="F2" s="112"/>
      <c r="G2" s="112"/>
      <c r="H2" s="24"/>
      <c r="I2" s="24"/>
    </row>
    <row r="3" spans="1:9" ht="38.25" customHeight="1">
      <c r="A3" s="113" t="s">
        <v>122</v>
      </c>
      <c r="B3" s="114"/>
      <c r="C3" s="114"/>
      <c r="D3" s="114"/>
      <c r="E3" s="114"/>
      <c r="F3" s="114"/>
      <c r="G3" s="114"/>
      <c r="H3" s="25"/>
      <c r="I3" s="25"/>
    </row>
    <row r="4" ht="24.75" customHeight="1"/>
    <row r="5" spans="1:9" s="34" customFormat="1" ht="34.5" customHeight="1">
      <c r="A5" s="30" t="s">
        <v>42</v>
      </c>
      <c r="B5" s="30" t="s">
        <v>43</v>
      </c>
      <c r="C5" s="31" t="s">
        <v>53</v>
      </c>
      <c r="D5" s="32" t="s">
        <v>54</v>
      </c>
      <c r="E5" s="32" t="s">
        <v>55</v>
      </c>
      <c r="F5" s="32" t="s">
        <v>56</v>
      </c>
      <c r="G5" s="32" t="s">
        <v>45</v>
      </c>
      <c r="H5" s="32" t="s">
        <v>57</v>
      </c>
      <c r="I5" s="89"/>
    </row>
    <row r="6" spans="1:9" ht="13.5" customHeight="1">
      <c r="A6" s="117" t="s">
        <v>58</v>
      </c>
      <c r="B6" s="118"/>
      <c r="C6" s="118"/>
      <c r="D6" s="118"/>
      <c r="E6" s="118"/>
      <c r="F6" s="118"/>
      <c r="G6" s="118"/>
      <c r="H6" s="119"/>
      <c r="I6" s="4"/>
    </row>
    <row r="7" spans="1:9" ht="31.5" customHeight="1">
      <c r="A7" s="35" t="s">
        <v>0</v>
      </c>
      <c r="B7" s="36" t="s">
        <v>59</v>
      </c>
      <c r="C7" s="37" t="s">
        <v>60</v>
      </c>
      <c r="D7" s="55" t="s">
        <v>61</v>
      </c>
      <c r="E7" s="55">
        <v>1</v>
      </c>
      <c r="F7" s="56"/>
      <c r="G7" s="38">
        <f>ROUND(E7*F7,2)</f>
        <v>0</v>
      </c>
      <c r="H7" s="57" t="s">
        <v>121</v>
      </c>
      <c r="I7" s="90"/>
    </row>
    <row r="8" spans="1:9" ht="28.5" customHeight="1">
      <c r="A8" s="58" t="s">
        <v>7</v>
      </c>
      <c r="B8" s="69" t="s">
        <v>136</v>
      </c>
      <c r="C8" s="31" t="s">
        <v>111</v>
      </c>
      <c r="D8" s="60" t="s">
        <v>123</v>
      </c>
      <c r="E8" s="93">
        <v>555</v>
      </c>
      <c r="F8" s="38"/>
      <c r="G8" s="38">
        <f>ROUND(E8*F8,2)</f>
        <v>0</v>
      </c>
      <c r="H8" s="57" t="s">
        <v>132</v>
      </c>
      <c r="I8" s="90"/>
    </row>
    <row r="9" spans="1:9" ht="25.5" customHeight="1">
      <c r="A9" s="63" t="s">
        <v>124</v>
      </c>
      <c r="B9" s="69" t="s">
        <v>130</v>
      </c>
      <c r="C9" s="31" t="s">
        <v>111</v>
      </c>
      <c r="D9" s="62" t="s">
        <v>61</v>
      </c>
      <c r="E9" s="65">
        <v>1</v>
      </c>
      <c r="F9" s="66"/>
      <c r="G9" s="38">
        <f aca="true" t="shared" si="0" ref="G9:G14">ROUND(E9*F9,2)</f>
        <v>0</v>
      </c>
      <c r="H9" s="57" t="s">
        <v>62</v>
      </c>
      <c r="I9" s="90"/>
    </row>
    <row r="10" spans="1:9" ht="25.5" customHeight="1">
      <c r="A10" s="63" t="s">
        <v>125</v>
      </c>
      <c r="B10" s="69" t="s">
        <v>131</v>
      </c>
      <c r="C10" s="31" t="s">
        <v>111</v>
      </c>
      <c r="D10" s="62" t="s">
        <v>61</v>
      </c>
      <c r="E10" s="65">
        <v>1</v>
      </c>
      <c r="F10" s="66"/>
      <c r="G10" s="38">
        <f t="shared" si="0"/>
        <v>0</v>
      </c>
      <c r="H10" s="57" t="s">
        <v>132</v>
      </c>
      <c r="I10" s="90"/>
    </row>
    <row r="11" spans="1:9" ht="25.5" customHeight="1">
      <c r="A11" s="63" t="s">
        <v>126</v>
      </c>
      <c r="B11" s="69" t="s">
        <v>133</v>
      </c>
      <c r="C11" s="31" t="s">
        <v>111</v>
      </c>
      <c r="D11" s="62" t="s">
        <v>61</v>
      </c>
      <c r="E11" s="65">
        <v>1</v>
      </c>
      <c r="F11" s="66"/>
      <c r="G11" s="38">
        <f t="shared" si="0"/>
        <v>0</v>
      </c>
      <c r="H11" s="57" t="s">
        <v>132</v>
      </c>
      <c r="I11" s="90"/>
    </row>
    <row r="12" spans="1:9" ht="25.5" customHeight="1">
      <c r="A12" s="63" t="s">
        <v>127</v>
      </c>
      <c r="B12" s="69" t="s">
        <v>134</v>
      </c>
      <c r="C12" s="31" t="s">
        <v>111</v>
      </c>
      <c r="D12" s="62" t="s">
        <v>61</v>
      </c>
      <c r="E12" s="65">
        <v>1</v>
      </c>
      <c r="F12" s="66"/>
      <c r="G12" s="38">
        <f t="shared" si="0"/>
        <v>0</v>
      </c>
      <c r="H12" s="57" t="s">
        <v>132</v>
      </c>
      <c r="I12" s="90"/>
    </row>
    <row r="13" spans="1:9" ht="25.5" customHeight="1">
      <c r="A13" s="63" t="s">
        <v>128</v>
      </c>
      <c r="B13" s="69" t="s">
        <v>135</v>
      </c>
      <c r="C13" s="31" t="s">
        <v>111</v>
      </c>
      <c r="D13" s="62" t="s">
        <v>61</v>
      </c>
      <c r="E13" s="65">
        <v>1</v>
      </c>
      <c r="F13" s="66"/>
      <c r="G13" s="38">
        <f t="shared" si="0"/>
        <v>0</v>
      </c>
      <c r="H13" s="57" t="s">
        <v>132</v>
      </c>
      <c r="I13" s="90"/>
    </row>
    <row r="14" spans="1:9" ht="25.5" customHeight="1">
      <c r="A14" s="63" t="s">
        <v>129</v>
      </c>
      <c r="B14" s="69" t="s">
        <v>64</v>
      </c>
      <c r="C14" s="31" t="s">
        <v>111</v>
      </c>
      <c r="D14" s="62" t="s">
        <v>61</v>
      </c>
      <c r="E14" s="65">
        <v>1</v>
      </c>
      <c r="F14" s="66"/>
      <c r="G14" s="38">
        <f t="shared" si="0"/>
        <v>0</v>
      </c>
      <c r="H14" s="57" t="s">
        <v>132</v>
      </c>
      <c r="I14" s="90"/>
    </row>
    <row r="15" spans="1:9" ht="22.5">
      <c r="A15" s="63" t="s">
        <v>2</v>
      </c>
      <c r="B15" s="69" t="s">
        <v>65</v>
      </c>
      <c r="C15" s="64" t="s">
        <v>66</v>
      </c>
      <c r="D15" s="62" t="s">
        <v>1</v>
      </c>
      <c r="E15" s="65">
        <v>198</v>
      </c>
      <c r="F15" s="66"/>
      <c r="G15" s="38">
        <f>ROUND(E15*F15,2)</f>
        <v>0</v>
      </c>
      <c r="H15" s="57" t="s">
        <v>63</v>
      </c>
      <c r="I15" s="90"/>
    </row>
    <row r="16" spans="1:9" ht="24" customHeight="1">
      <c r="A16" s="117" t="s">
        <v>67</v>
      </c>
      <c r="B16" s="118"/>
      <c r="C16" s="118"/>
      <c r="D16" s="118"/>
      <c r="E16" s="118"/>
      <c r="F16" s="118"/>
      <c r="G16" s="118"/>
      <c r="H16" s="120"/>
      <c r="I16" s="91"/>
    </row>
    <row r="17" spans="1:9" ht="34.5" customHeight="1">
      <c r="A17" s="68" t="s">
        <v>8</v>
      </c>
      <c r="B17" s="69" t="s">
        <v>69</v>
      </c>
      <c r="C17" s="64" t="s">
        <v>68</v>
      </c>
      <c r="D17" s="62" t="s">
        <v>61</v>
      </c>
      <c r="E17" s="62">
        <v>1</v>
      </c>
      <c r="F17" s="56"/>
      <c r="G17" s="38">
        <f>ROUND(E17*F17,2)</f>
        <v>0</v>
      </c>
      <c r="H17" s="57" t="s">
        <v>63</v>
      </c>
      <c r="I17" s="90"/>
    </row>
    <row r="18" spans="1:9" ht="30" customHeight="1">
      <c r="A18" s="63" t="s">
        <v>13</v>
      </c>
      <c r="B18" s="59" t="s">
        <v>71</v>
      </c>
      <c r="C18" s="64" t="s">
        <v>70</v>
      </c>
      <c r="D18" s="70" t="s">
        <v>61</v>
      </c>
      <c r="E18" s="70">
        <v>1</v>
      </c>
      <c r="F18" s="56"/>
      <c r="G18" s="38">
        <f>ROUND(E18*F18,2)</f>
        <v>0</v>
      </c>
      <c r="H18" s="57" t="s">
        <v>63</v>
      </c>
      <c r="I18" s="90"/>
    </row>
    <row r="19" spans="1:9" ht="14.25">
      <c r="A19" s="117" t="s">
        <v>72</v>
      </c>
      <c r="B19" s="121"/>
      <c r="C19" s="121"/>
      <c r="D19" s="121"/>
      <c r="E19" s="121"/>
      <c r="F19" s="121"/>
      <c r="G19" s="122"/>
      <c r="H19" s="120"/>
      <c r="I19" s="91"/>
    </row>
    <row r="20" spans="1:9" ht="36.75" customHeight="1">
      <c r="A20" s="35" t="s">
        <v>10</v>
      </c>
      <c r="B20" s="36" t="s">
        <v>73</v>
      </c>
      <c r="C20" s="37" t="s">
        <v>112</v>
      </c>
      <c r="D20" s="71" t="s">
        <v>61</v>
      </c>
      <c r="E20" s="71">
        <v>1</v>
      </c>
      <c r="F20" s="56"/>
      <c r="G20" s="38">
        <f aca="true" t="shared" si="1" ref="G20:G27">ROUND(E20*F20,2)</f>
        <v>0</v>
      </c>
      <c r="H20" s="57" t="s">
        <v>140</v>
      </c>
      <c r="I20" s="90"/>
    </row>
    <row r="21" spans="1:9" ht="24" customHeight="1">
      <c r="A21" s="35" t="s">
        <v>3</v>
      </c>
      <c r="B21" s="36" t="s">
        <v>74</v>
      </c>
      <c r="C21" s="37" t="s">
        <v>75</v>
      </c>
      <c r="D21" s="71" t="s">
        <v>61</v>
      </c>
      <c r="E21" s="71">
        <v>1</v>
      </c>
      <c r="F21" s="56"/>
      <c r="G21" s="38">
        <f t="shared" si="1"/>
        <v>0</v>
      </c>
      <c r="H21" s="57" t="s">
        <v>63</v>
      </c>
      <c r="I21" s="90"/>
    </row>
    <row r="22" spans="1:9" ht="24" customHeight="1">
      <c r="A22" s="35" t="s">
        <v>4</v>
      </c>
      <c r="B22" s="36" t="s">
        <v>113</v>
      </c>
      <c r="C22" s="37" t="s">
        <v>77</v>
      </c>
      <c r="D22" s="71" t="s">
        <v>61</v>
      </c>
      <c r="E22" s="71">
        <v>1</v>
      </c>
      <c r="F22" s="56"/>
      <c r="G22" s="38">
        <f t="shared" si="1"/>
        <v>0</v>
      </c>
      <c r="H22" s="57" t="s">
        <v>63</v>
      </c>
      <c r="I22" s="90"/>
    </row>
    <row r="23" spans="1:9" ht="24" customHeight="1">
      <c r="A23" s="35" t="s">
        <v>5</v>
      </c>
      <c r="B23" s="61" t="s">
        <v>78</v>
      </c>
      <c r="C23" s="31" t="s">
        <v>79</v>
      </c>
      <c r="D23" s="72" t="s">
        <v>61</v>
      </c>
      <c r="E23" s="72">
        <v>1</v>
      </c>
      <c r="F23" s="56"/>
      <c r="G23" s="38">
        <f t="shared" si="1"/>
        <v>0</v>
      </c>
      <c r="H23" s="57" t="s">
        <v>63</v>
      </c>
      <c r="I23" s="90"/>
    </row>
    <row r="24" spans="1:9" ht="24" customHeight="1">
      <c r="A24" s="35" t="s">
        <v>9</v>
      </c>
      <c r="B24" s="61" t="s">
        <v>80</v>
      </c>
      <c r="C24" s="31" t="s">
        <v>81</v>
      </c>
      <c r="D24" s="72" t="s">
        <v>61</v>
      </c>
      <c r="E24" s="72">
        <v>1</v>
      </c>
      <c r="F24" s="56"/>
      <c r="G24" s="38">
        <f t="shared" si="1"/>
        <v>0</v>
      </c>
      <c r="H24" s="57" t="s">
        <v>63</v>
      </c>
      <c r="I24" s="90"/>
    </row>
    <row r="25" spans="1:9" ht="24" customHeight="1">
      <c r="A25" s="35" t="s">
        <v>11</v>
      </c>
      <c r="B25" s="61" t="s">
        <v>82</v>
      </c>
      <c r="C25" s="31" t="s">
        <v>83</v>
      </c>
      <c r="D25" s="72" t="s">
        <v>61</v>
      </c>
      <c r="E25" s="72">
        <v>1</v>
      </c>
      <c r="F25" s="56"/>
      <c r="G25" s="38">
        <f t="shared" si="1"/>
        <v>0</v>
      </c>
      <c r="H25" s="57" t="s">
        <v>63</v>
      </c>
      <c r="I25" s="90"/>
    </row>
    <row r="26" spans="1:9" ht="24" customHeight="1">
      <c r="A26" s="35" t="s">
        <v>6</v>
      </c>
      <c r="B26" s="61" t="s">
        <v>86</v>
      </c>
      <c r="C26" s="31" t="s">
        <v>85</v>
      </c>
      <c r="D26" s="72" t="s">
        <v>61</v>
      </c>
      <c r="E26" s="72">
        <v>1</v>
      </c>
      <c r="F26" s="56"/>
      <c r="G26" s="38">
        <f t="shared" si="1"/>
        <v>0</v>
      </c>
      <c r="H26" s="57" t="s">
        <v>63</v>
      </c>
      <c r="I26" s="90"/>
    </row>
    <row r="27" spans="1:9" ht="24" customHeight="1">
      <c r="A27" s="35" t="s">
        <v>14</v>
      </c>
      <c r="B27" s="61" t="s">
        <v>84</v>
      </c>
      <c r="C27" s="31" t="s">
        <v>87</v>
      </c>
      <c r="D27" s="72" t="s">
        <v>61</v>
      </c>
      <c r="E27" s="72">
        <v>1</v>
      </c>
      <c r="F27" s="56"/>
      <c r="G27" s="38">
        <f t="shared" si="1"/>
        <v>0</v>
      </c>
      <c r="H27" s="57" t="s">
        <v>63</v>
      </c>
      <c r="I27" s="90"/>
    </row>
    <row r="28" spans="1:9" ht="13.5" customHeight="1">
      <c r="A28" s="117" t="s">
        <v>114</v>
      </c>
      <c r="B28" s="121"/>
      <c r="C28" s="121"/>
      <c r="D28" s="121"/>
      <c r="E28" s="121"/>
      <c r="F28" s="121"/>
      <c r="G28" s="122"/>
      <c r="H28" s="120"/>
      <c r="I28" s="91"/>
    </row>
    <row r="29" spans="1:9" ht="48.75" customHeight="1">
      <c r="A29" s="35" t="s">
        <v>14</v>
      </c>
      <c r="B29" s="73" t="s">
        <v>90</v>
      </c>
      <c r="C29" s="75" t="s">
        <v>89</v>
      </c>
      <c r="D29" s="72" t="s">
        <v>88</v>
      </c>
      <c r="E29" s="72">
        <v>800</v>
      </c>
      <c r="F29" s="56"/>
      <c r="G29" s="38">
        <f>ROUND(E29*F29,2)</f>
        <v>0</v>
      </c>
      <c r="H29" s="87" t="s">
        <v>63</v>
      </c>
      <c r="I29" s="92"/>
    </row>
    <row r="30" spans="1:9" ht="105" customHeight="1">
      <c r="A30" s="63" t="s">
        <v>21</v>
      </c>
      <c r="B30" s="73" t="s">
        <v>115</v>
      </c>
      <c r="C30" s="75" t="s">
        <v>116</v>
      </c>
      <c r="D30" s="72" t="s">
        <v>61</v>
      </c>
      <c r="E30" s="60">
        <v>1</v>
      </c>
      <c r="F30" s="56"/>
      <c r="G30" s="38">
        <f>ROUND(E30*F30,2)</f>
        <v>0</v>
      </c>
      <c r="H30" s="87" t="s">
        <v>137</v>
      </c>
      <c r="I30" s="92"/>
    </row>
    <row r="31" spans="1:14" ht="28.5" customHeight="1">
      <c r="A31" s="35" t="s">
        <v>76</v>
      </c>
      <c r="B31" s="74" t="s">
        <v>19</v>
      </c>
      <c r="C31" s="75" t="s">
        <v>117</v>
      </c>
      <c r="D31" s="72" t="s">
        <v>141</v>
      </c>
      <c r="E31" s="60">
        <v>520</v>
      </c>
      <c r="F31" s="56"/>
      <c r="G31" s="38">
        <f>ROUND(E31*F31,2)</f>
        <v>0</v>
      </c>
      <c r="H31" s="87" t="s">
        <v>63</v>
      </c>
      <c r="I31" s="90"/>
      <c r="J31" s="5"/>
      <c r="K31" s="5"/>
      <c r="L31" s="5"/>
      <c r="M31" s="5"/>
      <c r="N31" s="5"/>
    </row>
    <row r="32" spans="1:14" ht="28.5" customHeight="1">
      <c r="A32" s="58" t="s">
        <v>15</v>
      </c>
      <c r="B32" s="74" t="s">
        <v>20</v>
      </c>
      <c r="C32" s="75" t="s">
        <v>118</v>
      </c>
      <c r="D32" s="72" t="s">
        <v>88</v>
      </c>
      <c r="E32" s="60">
        <v>900</v>
      </c>
      <c r="F32" s="56"/>
      <c r="G32" s="38">
        <f>ROUND(E32*F32,2)</f>
        <v>0</v>
      </c>
      <c r="H32" s="87" t="s">
        <v>63</v>
      </c>
      <c r="I32" s="90"/>
      <c r="J32" s="5"/>
      <c r="K32" s="5"/>
      <c r="L32" s="5"/>
      <c r="M32" s="5"/>
      <c r="N32" s="5"/>
    </row>
    <row r="33" spans="1:9" ht="13.5" customHeight="1">
      <c r="A33" s="117" t="s">
        <v>120</v>
      </c>
      <c r="B33" s="121"/>
      <c r="C33" s="121"/>
      <c r="D33" s="121"/>
      <c r="E33" s="121"/>
      <c r="F33" s="121"/>
      <c r="G33" s="122"/>
      <c r="H33" s="120"/>
      <c r="I33" s="91"/>
    </row>
    <row r="34" spans="1:9" ht="22.5">
      <c r="A34" s="35" t="s">
        <v>16</v>
      </c>
      <c r="B34" s="36" t="s">
        <v>92</v>
      </c>
      <c r="C34" s="76" t="s">
        <v>91</v>
      </c>
      <c r="D34" s="71" t="s">
        <v>61</v>
      </c>
      <c r="E34" s="71">
        <v>1</v>
      </c>
      <c r="F34" s="56"/>
      <c r="G34" s="38">
        <f>ROUND(E34*F34,2)</f>
        <v>0</v>
      </c>
      <c r="H34" s="57" t="s">
        <v>63</v>
      </c>
      <c r="I34" s="90"/>
    </row>
    <row r="35" spans="1:9" ht="22.5">
      <c r="A35" s="63" t="s">
        <v>17</v>
      </c>
      <c r="B35" s="59" t="s">
        <v>93</v>
      </c>
      <c r="C35" s="77" t="s">
        <v>119</v>
      </c>
      <c r="D35" s="70" t="s">
        <v>61</v>
      </c>
      <c r="E35" s="70">
        <v>1</v>
      </c>
      <c r="F35" s="56"/>
      <c r="G35" s="38">
        <f>ROUND(E35*F35,2)</f>
        <v>0</v>
      </c>
      <c r="H35" s="57" t="s">
        <v>63</v>
      </c>
      <c r="I35" s="90"/>
    </row>
    <row r="36" spans="1:9" ht="13.5">
      <c r="A36" s="123" t="s">
        <v>94</v>
      </c>
      <c r="B36" s="123"/>
      <c r="C36" s="123"/>
      <c r="D36" s="123"/>
      <c r="E36" s="123"/>
      <c r="F36" s="123"/>
      <c r="G36" s="123"/>
      <c r="H36" s="120"/>
      <c r="I36" s="91"/>
    </row>
    <row r="37" spans="1:9" ht="28.5" customHeight="1">
      <c r="A37" s="35" t="s">
        <v>18</v>
      </c>
      <c r="B37" s="69" t="s">
        <v>95</v>
      </c>
      <c r="C37" s="76" t="s">
        <v>96</v>
      </c>
      <c r="D37" s="71" t="s">
        <v>61</v>
      </c>
      <c r="E37" s="71">
        <v>1</v>
      </c>
      <c r="F37" s="56"/>
      <c r="G37" s="38">
        <f>ROUND(E37*F37,2)</f>
        <v>0</v>
      </c>
      <c r="H37" s="78" t="s">
        <v>63</v>
      </c>
      <c r="I37" s="90"/>
    </row>
    <row r="38" spans="1:9" ht="14.25">
      <c r="A38" s="33"/>
      <c r="B38" s="44"/>
      <c r="D38" s="43"/>
      <c r="E38" s="79" t="s">
        <v>97</v>
      </c>
      <c r="F38" s="124"/>
      <c r="G38" s="124"/>
      <c r="H38" s="80"/>
      <c r="I38" s="80"/>
    </row>
    <row r="39" spans="1:9" ht="14.25">
      <c r="A39" s="33"/>
      <c r="B39" s="44"/>
      <c r="D39" s="43"/>
      <c r="E39" s="79" t="s">
        <v>39</v>
      </c>
      <c r="F39" s="124"/>
      <c r="G39" s="124"/>
      <c r="H39" s="80"/>
      <c r="I39" s="80"/>
    </row>
    <row r="40" spans="1:9" ht="14.25">
      <c r="A40" s="33"/>
      <c r="B40" s="44"/>
      <c r="D40" s="43"/>
      <c r="E40" s="79" t="s">
        <v>98</v>
      </c>
      <c r="F40" s="124"/>
      <c r="G40" s="124"/>
      <c r="H40" s="80"/>
      <c r="I40" s="80"/>
    </row>
    <row r="41" spans="1:9" ht="14.25">
      <c r="A41" s="33"/>
      <c r="B41" s="44"/>
      <c r="D41" s="81"/>
      <c r="E41" s="82"/>
      <c r="F41" s="80"/>
      <c r="G41" s="80"/>
      <c r="H41" s="80"/>
      <c r="I41" s="80"/>
    </row>
    <row r="42" spans="1:9" ht="13.5">
      <c r="A42" s="123" t="s">
        <v>99</v>
      </c>
      <c r="B42" s="123"/>
      <c r="C42" s="123"/>
      <c r="D42" s="123"/>
      <c r="E42" s="123"/>
      <c r="F42" s="123"/>
      <c r="G42" s="123"/>
      <c r="H42" s="120"/>
      <c r="I42" s="91"/>
    </row>
    <row r="43" spans="1:9" ht="33.75" customHeight="1">
      <c r="A43" s="83" t="s">
        <v>42</v>
      </c>
      <c r="B43" s="83" t="s">
        <v>43</v>
      </c>
      <c r="C43" s="37" t="s">
        <v>53</v>
      </c>
      <c r="D43" s="84" t="s">
        <v>54</v>
      </c>
      <c r="E43" s="84" t="s">
        <v>55</v>
      </c>
      <c r="F43" s="84" t="s">
        <v>56</v>
      </c>
      <c r="G43" s="84" t="s">
        <v>45</v>
      </c>
      <c r="H43" s="32" t="s">
        <v>57</v>
      </c>
      <c r="I43" s="89"/>
    </row>
    <row r="44" spans="1:9" ht="39" customHeight="1">
      <c r="A44" s="35" t="s">
        <v>0</v>
      </c>
      <c r="B44" s="69" t="s">
        <v>47</v>
      </c>
      <c r="C44" s="85" t="s">
        <v>100</v>
      </c>
      <c r="D44" s="72" t="s">
        <v>61</v>
      </c>
      <c r="E44" s="72">
        <v>1</v>
      </c>
      <c r="F44" s="67"/>
      <c r="G44" s="38">
        <f>E44*F44</f>
        <v>0</v>
      </c>
      <c r="H44" s="57" t="s">
        <v>139</v>
      </c>
      <c r="I44" s="90"/>
    </row>
    <row r="45" spans="1:9" ht="14.25">
      <c r="A45" s="33"/>
      <c r="B45" s="44"/>
      <c r="D45" s="43"/>
      <c r="E45" s="79" t="s">
        <v>97</v>
      </c>
      <c r="F45" s="125">
        <f>G44</f>
        <v>0</v>
      </c>
      <c r="G45" s="126"/>
      <c r="H45" s="80"/>
      <c r="I45" s="80"/>
    </row>
    <row r="46" spans="1:9" ht="14.25">
      <c r="A46" s="33"/>
      <c r="B46" s="44"/>
      <c r="D46" s="43"/>
      <c r="E46" s="79" t="s">
        <v>39</v>
      </c>
      <c r="F46" s="125">
        <f>F47-F45</f>
        <v>0</v>
      </c>
      <c r="G46" s="126"/>
      <c r="H46" s="80"/>
      <c r="I46" s="80"/>
    </row>
    <row r="47" spans="1:9" ht="14.25">
      <c r="A47" s="33"/>
      <c r="B47" s="44"/>
      <c r="D47" s="43"/>
      <c r="E47" s="79" t="s">
        <v>98</v>
      </c>
      <c r="F47" s="125">
        <f>1.23*F45</f>
        <v>0</v>
      </c>
      <c r="G47" s="126"/>
      <c r="H47" s="80"/>
      <c r="I47" s="80"/>
    </row>
    <row r="48" spans="1:9" ht="14.25">
      <c r="A48" s="33"/>
      <c r="B48" s="44"/>
      <c r="D48" s="81"/>
      <c r="E48" s="82"/>
      <c r="F48" s="80"/>
      <c r="G48" s="80"/>
      <c r="H48" s="80"/>
      <c r="I48" s="80"/>
    </row>
    <row r="50" spans="1:10" ht="58.5" customHeight="1">
      <c r="A50" s="127" t="s">
        <v>105</v>
      </c>
      <c r="B50" s="128"/>
      <c r="C50" s="128"/>
      <c r="D50" s="128"/>
      <c r="E50" s="128"/>
      <c r="F50" s="128"/>
      <c r="G50" s="128"/>
      <c r="H50" s="128"/>
      <c r="I50" s="88"/>
      <c r="J50" s="49"/>
    </row>
    <row r="51" spans="1:10" ht="60" customHeight="1">
      <c r="A51" s="127" t="s">
        <v>107</v>
      </c>
      <c r="B51" s="128"/>
      <c r="C51" s="128"/>
      <c r="D51" s="128"/>
      <c r="E51" s="128"/>
      <c r="F51" s="128"/>
      <c r="G51" s="128"/>
      <c r="H51" s="128"/>
      <c r="I51" s="88"/>
      <c r="J51" s="49"/>
    </row>
    <row r="55" spans="2:9" ht="13.5">
      <c r="B55" s="50"/>
      <c r="C55" s="51"/>
      <c r="D55" s="86"/>
      <c r="E55" s="86"/>
      <c r="F55" s="50"/>
      <c r="G55" s="52"/>
      <c r="H55" s="52"/>
      <c r="I55" s="52"/>
    </row>
    <row r="56" spans="2:9" ht="13.5">
      <c r="B56" s="50"/>
      <c r="C56" s="53"/>
      <c r="D56" s="86"/>
      <c r="E56" s="86"/>
      <c r="F56" s="50"/>
      <c r="G56" s="52"/>
      <c r="H56" s="52"/>
      <c r="I56" s="52"/>
    </row>
    <row r="57" spans="2:9" ht="15">
      <c r="B57" s="50"/>
      <c r="C57" s="54"/>
      <c r="D57" s="54"/>
      <c r="E57" s="54"/>
      <c r="F57" s="54"/>
      <c r="G57" s="54"/>
      <c r="H57" s="54"/>
      <c r="I57" s="54"/>
    </row>
    <row r="58" spans="2:9" ht="15">
      <c r="B58" s="50"/>
      <c r="C58" s="54"/>
      <c r="D58" s="54"/>
      <c r="E58" s="54"/>
      <c r="F58" s="54"/>
      <c r="G58" s="54"/>
      <c r="H58" s="54"/>
      <c r="I58" s="54"/>
    </row>
    <row r="59" spans="2:9" ht="15">
      <c r="B59" s="50"/>
      <c r="C59" s="54"/>
      <c r="D59" s="54"/>
      <c r="E59" s="54"/>
      <c r="F59" s="54"/>
      <c r="G59" s="54"/>
      <c r="H59" s="54"/>
      <c r="I59" s="54"/>
    </row>
    <row r="60" spans="2:9" ht="15">
      <c r="B60" s="50"/>
      <c r="C60" s="54"/>
      <c r="D60" s="54"/>
      <c r="E60" s="54"/>
      <c r="F60" s="54"/>
      <c r="G60" s="54"/>
      <c r="H60" s="54"/>
      <c r="I60" s="54"/>
    </row>
    <row r="61" spans="2:9" ht="15">
      <c r="B61" s="50"/>
      <c r="C61" s="54"/>
      <c r="D61" s="54"/>
      <c r="E61" s="54"/>
      <c r="F61" s="54"/>
      <c r="G61" s="54"/>
      <c r="H61" s="54"/>
      <c r="I61" s="54"/>
    </row>
    <row r="62" spans="2:9" ht="13.5">
      <c r="B62" s="50"/>
      <c r="C62" s="53"/>
      <c r="D62" s="86"/>
      <c r="E62" s="86"/>
      <c r="F62" s="50"/>
      <c r="G62" s="52"/>
      <c r="H62" s="52"/>
      <c r="I62" s="52"/>
    </row>
    <row r="123" ht="13.5">
      <c r="R123" s="23">
        <f>N123</f>
        <v>0</v>
      </c>
    </row>
  </sheetData>
  <sheetProtection/>
  <mergeCells count="18">
    <mergeCell ref="A42:H42"/>
    <mergeCell ref="F45:G45"/>
    <mergeCell ref="F46:G46"/>
    <mergeCell ref="F47:G47"/>
    <mergeCell ref="A50:H50"/>
    <mergeCell ref="A51:H51"/>
    <mergeCell ref="A28:H28"/>
    <mergeCell ref="A33:H33"/>
    <mergeCell ref="A36:H36"/>
    <mergeCell ref="F38:G38"/>
    <mergeCell ref="F39:G39"/>
    <mergeCell ref="F40:G40"/>
    <mergeCell ref="A1:G1"/>
    <mergeCell ref="A2:G2"/>
    <mergeCell ref="A3:G3"/>
    <mergeCell ref="A6:H6"/>
    <mergeCell ref="A16:H16"/>
    <mergeCell ref="A19:H19"/>
  </mergeCells>
  <printOptions horizontalCentered="1"/>
  <pageMargins left="0.3937007874015748" right="0.35433070866141736" top="0.5511811023622047" bottom="0.5905511811023623" header="0.31496062992125984" footer="0.35433070866141736"/>
  <pageSetup fitToWidth="0" fitToHeight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ZDW 67</cp:lastModifiedBy>
  <cp:lastPrinted>2023-04-17T11:56:23Z</cp:lastPrinted>
  <dcterms:created xsi:type="dcterms:W3CDTF">1997-02-26T13:46:56Z</dcterms:created>
  <dcterms:modified xsi:type="dcterms:W3CDTF">2023-06-16T08:04:20Z</dcterms:modified>
  <cp:category/>
  <cp:version/>
  <cp:contentType/>
  <cp:contentStatus/>
</cp:coreProperties>
</file>