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376" windowHeight="12816" tabRatio="894" firstSheet="8" activeTab="8"/>
  </bookViews>
  <sheets>
    <sheet name="grupa 9" sheetId="29" r:id="rId1"/>
    <sheet name="grupa 9 tab." sheetId="30" r:id="rId2"/>
    <sheet name="grupa 10" sheetId="2" r:id="rId3"/>
    <sheet name="grupa 10 tab." sheetId="7" r:id="rId4"/>
    <sheet name="grupa 8" sheetId="3" r:id="rId5"/>
    <sheet name="grupa 8 tab." sheetId="6" r:id="rId6"/>
    <sheet name="grupa 5" sheetId="25" r:id="rId7"/>
    <sheet name="grupa 5 tab." sheetId="26" r:id="rId8"/>
    <sheet name="OPZ płyny infuzyjne" sheetId="18" r:id="rId9"/>
  </sheets>
  <calcPr calcId="124519"/>
</workbook>
</file>

<file path=xl/calcChain.xml><?xml version="1.0" encoding="utf-8"?>
<calcChain xmlns="http://schemas.openxmlformats.org/spreadsheetml/2006/main">
  <c r="C14" i="6"/>
  <c r="B14"/>
  <c r="G77" i="3"/>
  <c r="H77" s="1"/>
  <c r="H78" s="1"/>
  <c r="F77"/>
  <c r="H76"/>
  <c r="G76"/>
  <c r="F76"/>
  <c r="G78" l="1"/>
  <c r="C49" i="7" l="1"/>
  <c r="B49"/>
  <c r="H416" i="2"/>
  <c r="G416"/>
  <c r="F416"/>
  <c r="G20" i="3"/>
  <c r="H20" s="1"/>
  <c r="H21" s="1"/>
  <c r="F20"/>
  <c r="G21" l="1"/>
  <c r="C7" i="26" l="1"/>
  <c r="B7"/>
  <c r="H448" i="2" l="1"/>
  <c r="H449" s="1"/>
  <c r="G448"/>
  <c r="G449" s="1"/>
  <c r="F448"/>
  <c r="G441" l="1"/>
  <c r="H441" s="1"/>
  <c r="H442" s="1"/>
  <c r="F441"/>
  <c r="F434"/>
  <c r="G434"/>
  <c r="H434" s="1"/>
  <c r="F435"/>
  <c r="G435"/>
  <c r="H435" s="1"/>
  <c r="F436"/>
  <c r="G436"/>
  <c r="H436" s="1"/>
  <c r="G427"/>
  <c r="H427" s="1"/>
  <c r="G428"/>
  <c r="H428" s="1"/>
  <c r="G429"/>
  <c r="H429" s="1"/>
  <c r="G426"/>
  <c r="F427"/>
  <c r="F428"/>
  <c r="F429"/>
  <c r="F426"/>
  <c r="G414"/>
  <c r="G415"/>
  <c r="H415" s="1"/>
  <c r="G417"/>
  <c r="H417" s="1"/>
  <c r="G418"/>
  <c r="H418" s="1"/>
  <c r="G419"/>
  <c r="H419" s="1"/>
  <c r="G420"/>
  <c r="H420" s="1"/>
  <c r="G421"/>
  <c r="H421" s="1"/>
  <c r="G413"/>
  <c r="H413" s="1"/>
  <c r="F414"/>
  <c r="F415"/>
  <c r="F417"/>
  <c r="F418"/>
  <c r="F419"/>
  <c r="F420"/>
  <c r="F421"/>
  <c r="F413"/>
  <c r="G408"/>
  <c r="H408" s="1"/>
  <c r="H409" s="1"/>
  <c r="F408"/>
  <c r="G404"/>
  <c r="H404" s="1"/>
  <c r="H405" s="1"/>
  <c r="F404"/>
  <c r="H437" l="1"/>
  <c r="G442"/>
  <c r="G437"/>
  <c r="G430"/>
  <c r="H426"/>
  <c r="H430" s="1"/>
  <c r="G409"/>
  <c r="G422"/>
  <c r="H414"/>
  <c r="H422" s="1"/>
  <c r="G405"/>
  <c r="G399" l="1"/>
  <c r="H399" s="1"/>
  <c r="F399"/>
  <c r="G398"/>
  <c r="H398" s="1"/>
  <c r="F398"/>
  <c r="G397"/>
  <c r="H397" s="1"/>
  <c r="F397"/>
  <c r="G396"/>
  <c r="H396" s="1"/>
  <c r="F396"/>
  <c r="G395"/>
  <c r="F395"/>
  <c r="G400" l="1"/>
  <c r="H395"/>
  <c r="H400" s="1"/>
  <c r="G381" l="1"/>
  <c r="H381" s="1"/>
  <c r="G382"/>
  <c r="H382" s="1"/>
  <c r="G383"/>
  <c r="G384"/>
  <c r="H384" s="1"/>
  <c r="G385"/>
  <c r="H385" s="1"/>
  <c r="G386"/>
  <c r="H386" s="1"/>
  <c r="G387"/>
  <c r="H387" s="1"/>
  <c r="G388"/>
  <c r="H388" s="1"/>
  <c r="G389"/>
  <c r="H389" s="1"/>
  <c r="G390"/>
  <c r="H390" s="1"/>
  <c r="G380"/>
  <c r="H380" s="1"/>
  <c r="F381"/>
  <c r="F382"/>
  <c r="F383"/>
  <c r="F384"/>
  <c r="F385"/>
  <c r="F386"/>
  <c r="F387"/>
  <c r="F388"/>
  <c r="F389"/>
  <c r="F390"/>
  <c r="F380"/>
  <c r="G373"/>
  <c r="H373" s="1"/>
  <c r="G369"/>
  <c r="H369" s="1"/>
  <c r="G370"/>
  <c r="G371"/>
  <c r="H371" s="1"/>
  <c r="G372"/>
  <c r="H372" s="1"/>
  <c r="G368"/>
  <c r="H368" s="1"/>
  <c r="F373"/>
  <c r="F369"/>
  <c r="F370"/>
  <c r="F371"/>
  <c r="F372"/>
  <c r="F368"/>
  <c r="G363"/>
  <c r="H363" s="1"/>
  <c r="G362"/>
  <c r="H362" s="1"/>
  <c r="F363"/>
  <c r="F362"/>
  <c r="G391" l="1"/>
  <c r="H383"/>
  <c r="H391" s="1"/>
  <c r="G374"/>
  <c r="H370"/>
  <c r="H374" s="1"/>
  <c r="G364"/>
  <c r="H364"/>
  <c r="G7" i="29" l="1"/>
  <c r="C12" i="30"/>
  <c r="B12" l="1"/>
  <c r="G61" i="29"/>
  <c r="H61" s="1"/>
  <c r="F61"/>
  <c r="G60"/>
  <c r="H60" s="1"/>
  <c r="F60"/>
  <c r="G59"/>
  <c r="H59" s="1"/>
  <c r="F59"/>
  <c r="G58"/>
  <c r="H58" s="1"/>
  <c r="F58"/>
  <c r="G57"/>
  <c r="H57" s="1"/>
  <c r="F57"/>
  <c r="G56"/>
  <c r="H56" s="1"/>
  <c r="F56"/>
  <c r="G55"/>
  <c r="H55" s="1"/>
  <c r="F55"/>
  <c r="G54"/>
  <c r="H54" s="1"/>
  <c r="F54"/>
  <c r="G47"/>
  <c r="G48" s="1"/>
  <c r="F47"/>
  <c r="G40"/>
  <c r="H40" s="1"/>
  <c r="H41" s="1"/>
  <c r="F40"/>
  <c r="G33"/>
  <c r="G34" s="1"/>
  <c r="F33"/>
  <c r="G26"/>
  <c r="H26" s="1"/>
  <c r="H27" s="1"/>
  <c r="F26"/>
  <c r="G19"/>
  <c r="G20" s="1"/>
  <c r="F19"/>
  <c r="G12"/>
  <c r="H12" s="1"/>
  <c r="F12"/>
  <c r="G11"/>
  <c r="F11"/>
  <c r="G6"/>
  <c r="H6" s="1"/>
  <c r="H7" s="1"/>
  <c r="F6"/>
  <c r="H19" l="1"/>
  <c r="H20" s="1"/>
  <c r="G13"/>
  <c r="H11"/>
  <c r="H13" s="1"/>
  <c r="H33"/>
  <c r="H34" s="1"/>
  <c r="G41"/>
  <c r="H47"/>
  <c r="H48" s="1"/>
  <c r="H62"/>
  <c r="G62"/>
  <c r="G27"/>
  <c r="G354" i="2" l="1"/>
  <c r="H354" s="1"/>
  <c r="G355"/>
  <c r="H355" s="1"/>
  <c r="G356"/>
  <c r="H356" s="1"/>
  <c r="G357"/>
  <c r="G353"/>
  <c r="H353" s="1"/>
  <c r="F354"/>
  <c r="F355"/>
  <c r="F356"/>
  <c r="F357"/>
  <c r="F353"/>
  <c r="G340"/>
  <c r="H340" s="1"/>
  <c r="G341"/>
  <c r="H341" s="1"/>
  <c r="G342"/>
  <c r="H342" s="1"/>
  <c r="G343"/>
  <c r="H343" s="1"/>
  <c r="G344"/>
  <c r="H344" s="1"/>
  <c r="G345"/>
  <c r="H345" s="1"/>
  <c r="G346"/>
  <c r="H346" s="1"/>
  <c r="G347"/>
  <c r="H347" s="1"/>
  <c r="G348"/>
  <c r="H348" s="1"/>
  <c r="G339"/>
  <c r="H339" s="1"/>
  <c r="F340"/>
  <c r="F341"/>
  <c r="F342"/>
  <c r="F343"/>
  <c r="F344"/>
  <c r="F345"/>
  <c r="F346"/>
  <c r="F347"/>
  <c r="F348"/>
  <c r="F339"/>
  <c r="G317"/>
  <c r="H317" s="1"/>
  <c r="G318"/>
  <c r="H318" s="1"/>
  <c r="G319"/>
  <c r="H319" s="1"/>
  <c r="G320"/>
  <c r="H320" s="1"/>
  <c r="G321"/>
  <c r="H321" s="1"/>
  <c r="G322"/>
  <c r="H322" s="1"/>
  <c r="G323"/>
  <c r="H323" s="1"/>
  <c r="G324"/>
  <c r="H324" s="1"/>
  <c r="G325"/>
  <c r="H325" s="1"/>
  <c r="G326"/>
  <c r="H326" s="1"/>
  <c r="G327"/>
  <c r="H327" s="1"/>
  <c r="G328"/>
  <c r="H328" s="1"/>
  <c r="G329"/>
  <c r="H329" s="1"/>
  <c r="G330"/>
  <c r="H330" s="1"/>
  <c r="G331"/>
  <c r="H331" s="1"/>
  <c r="G332"/>
  <c r="H332" s="1"/>
  <c r="G333"/>
  <c r="H333" s="1"/>
  <c r="G334"/>
  <c r="H334" s="1"/>
  <c r="F317"/>
  <c r="F318"/>
  <c r="F319"/>
  <c r="F320"/>
  <c r="F321"/>
  <c r="F322"/>
  <c r="F323"/>
  <c r="F324"/>
  <c r="F325"/>
  <c r="F326"/>
  <c r="F327"/>
  <c r="F328"/>
  <c r="F329"/>
  <c r="F330"/>
  <c r="F331"/>
  <c r="F332"/>
  <c r="F333"/>
  <c r="F334"/>
  <c r="G316"/>
  <c r="H316" s="1"/>
  <c r="F316"/>
  <c r="G291"/>
  <c r="H291" s="1"/>
  <c r="G292"/>
  <c r="H292" s="1"/>
  <c r="G293"/>
  <c r="H293" s="1"/>
  <c r="G294"/>
  <c r="H294" s="1"/>
  <c r="G295"/>
  <c r="H295" s="1"/>
  <c r="G296"/>
  <c r="H296" s="1"/>
  <c r="G297"/>
  <c r="H297" s="1"/>
  <c r="G298"/>
  <c r="H298" s="1"/>
  <c r="G299"/>
  <c r="H299" s="1"/>
  <c r="G300"/>
  <c r="H300" s="1"/>
  <c r="G301"/>
  <c r="H301" s="1"/>
  <c r="G302"/>
  <c r="H302" s="1"/>
  <c r="G303"/>
  <c r="H303" s="1"/>
  <c r="G304"/>
  <c r="H304" s="1"/>
  <c r="G305"/>
  <c r="H305" s="1"/>
  <c r="G306"/>
  <c r="H306" s="1"/>
  <c r="G307"/>
  <c r="H307" s="1"/>
  <c r="G308"/>
  <c r="G309"/>
  <c r="H309" s="1"/>
  <c r="G310"/>
  <c r="H310" s="1"/>
  <c r="G311"/>
  <c r="H311" s="1"/>
  <c r="G290"/>
  <c r="H290" s="1"/>
  <c r="F291"/>
  <c r="F292"/>
  <c r="F293"/>
  <c r="F294"/>
  <c r="F295"/>
  <c r="F296"/>
  <c r="F297"/>
  <c r="F298"/>
  <c r="F299"/>
  <c r="F300"/>
  <c r="F301"/>
  <c r="F302"/>
  <c r="F303"/>
  <c r="F304"/>
  <c r="F305"/>
  <c r="F306"/>
  <c r="F307"/>
  <c r="F308"/>
  <c r="F309"/>
  <c r="F310"/>
  <c r="F311"/>
  <c r="F290"/>
  <c r="G358" l="1"/>
  <c r="H357"/>
  <c r="H358" s="1"/>
  <c r="H349"/>
  <c r="G349"/>
  <c r="H335"/>
  <c r="G335"/>
  <c r="G312"/>
  <c r="H308"/>
  <c r="H312" s="1"/>
  <c r="G285" l="1"/>
  <c r="G284"/>
  <c r="H284" s="1"/>
  <c r="F285"/>
  <c r="F284"/>
  <c r="G286" l="1"/>
  <c r="H285"/>
  <c r="H286" s="1"/>
  <c r="G279" l="1"/>
  <c r="G278"/>
  <c r="H278" s="1"/>
  <c r="F279"/>
  <c r="F278"/>
  <c r="G269"/>
  <c r="H269" s="1"/>
  <c r="G270"/>
  <c r="H270" s="1"/>
  <c r="G271"/>
  <c r="H271" s="1"/>
  <c r="G268"/>
  <c r="F269"/>
  <c r="F270"/>
  <c r="F271"/>
  <c r="F268"/>
  <c r="G261"/>
  <c r="H261" s="1"/>
  <c r="F261"/>
  <c r="G253"/>
  <c r="H253" s="1"/>
  <c r="G254"/>
  <c r="H254" s="1"/>
  <c r="G252"/>
  <c r="H252" s="1"/>
  <c r="F253"/>
  <c r="F254"/>
  <c r="F252"/>
  <c r="G69" i="3"/>
  <c r="H69" s="1"/>
  <c r="H70" s="1"/>
  <c r="F69"/>
  <c r="G70" l="1"/>
  <c r="G280" i="2"/>
  <c r="G255"/>
  <c r="G272"/>
  <c r="H268"/>
  <c r="H272" s="1"/>
  <c r="H255"/>
  <c r="H279"/>
  <c r="H280" s="1"/>
  <c r="G78" i="25"/>
  <c r="H78" s="1"/>
  <c r="F78"/>
  <c r="G77"/>
  <c r="H77" s="1"/>
  <c r="F77"/>
  <c r="G76"/>
  <c r="H76" s="1"/>
  <c r="F76"/>
  <c r="G75"/>
  <c r="H75" s="1"/>
  <c r="F75"/>
  <c r="K70"/>
  <c r="L70" s="1"/>
  <c r="J70"/>
  <c r="K69"/>
  <c r="L69" s="1"/>
  <c r="J69"/>
  <c r="K68"/>
  <c r="L68" s="1"/>
  <c r="J68"/>
  <c r="K67"/>
  <c r="L67" s="1"/>
  <c r="J67"/>
  <c r="K66"/>
  <c r="L66" s="1"/>
  <c r="J66"/>
  <c r="K65"/>
  <c r="L65" s="1"/>
  <c r="J65"/>
  <c r="K64"/>
  <c r="L64" s="1"/>
  <c r="J64"/>
  <c r="K63"/>
  <c r="L63" s="1"/>
  <c r="J63"/>
  <c r="K62"/>
  <c r="L62" s="1"/>
  <c r="J62"/>
  <c r="K61"/>
  <c r="L61" s="1"/>
  <c r="J61"/>
  <c r="K60"/>
  <c r="L60" s="1"/>
  <c r="J60"/>
  <c r="K59"/>
  <c r="L59" s="1"/>
  <c r="J59"/>
  <c r="K58"/>
  <c r="L58" s="1"/>
  <c r="J58"/>
  <c r="K57"/>
  <c r="L57" s="1"/>
  <c r="J57"/>
  <c r="K56"/>
  <c r="L56" s="1"/>
  <c r="J56"/>
  <c r="K55"/>
  <c r="L55" s="1"/>
  <c r="J55"/>
  <c r="K54"/>
  <c r="L54" s="1"/>
  <c r="J54"/>
  <c r="K53"/>
  <c r="L53" s="1"/>
  <c r="J53"/>
  <c r="K52"/>
  <c r="L52" s="1"/>
  <c r="J52"/>
  <c r="K50"/>
  <c r="L50" s="1"/>
  <c r="J50"/>
  <c r="K49"/>
  <c r="L49" s="1"/>
  <c r="J49"/>
  <c r="K48"/>
  <c r="L48" s="1"/>
  <c r="J48"/>
  <c r="K47"/>
  <c r="L47" s="1"/>
  <c r="J47"/>
  <c r="K46"/>
  <c r="L46" s="1"/>
  <c r="J46"/>
  <c r="K45"/>
  <c r="L45" s="1"/>
  <c r="J45"/>
  <c r="K44"/>
  <c r="L44" s="1"/>
  <c r="J44"/>
  <c r="K43"/>
  <c r="L43" s="1"/>
  <c r="J43"/>
  <c r="K42"/>
  <c r="L42" s="1"/>
  <c r="J42"/>
  <c r="K41"/>
  <c r="L41" s="1"/>
  <c r="J41"/>
  <c r="K40"/>
  <c r="L40" s="1"/>
  <c r="J40"/>
  <c r="K33"/>
  <c r="L33" s="1"/>
  <c r="J33"/>
  <c r="K32"/>
  <c r="L32" s="1"/>
  <c r="J32"/>
  <c r="K31"/>
  <c r="L31" s="1"/>
  <c r="J31"/>
  <c r="K29"/>
  <c r="L29" s="1"/>
  <c r="J29"/>
  <c r="K28"/>
  <c r="L28" s="1"/>
  <c r="J28"/>
  <c r="K26"/>
  <c r="L26" s="1"/>
  <c r="J26"/>
  <c r="K25"/>
  <c r="L25" s="1"/>
  <c r="J25"/>
  <c r="K24"/>
  <c r="L24" s="1"/>
  <c r="J24"/>
  <c r="L23"/>
  <c r="K23"/>
  <c r="J23"/>
  <c r="K21"/>
  <c r="L21" s="1"/>
  <c r="J21"/>
  <c r="K20"/>
  <c r="L20" s="1"/>
  <c r="J20"/>
  <c r="K19"/>
  <c r="L19" s="1"/>
  <c r="J19"/>
  <c r="K17"/>
  <c r="L17" s="1"/>
  <c r="J17"/>
  <c r="K16"/>
  <c r="L16" s="1"/>
  <c r="J16"/>
  <c r="K15"/>
  <c r="L15" s="1"/>
  <c r="J15"/>
  <c r="K14"/>
  <c r="L14" s="1"/>
  <c r="J14"/>
  <c r="K13"/>
  <c r="L13" s="1"/>
  <c r="J13"/>
  <c r="K12"/>
  <c r="L12" s="1"/>
  <c r="J12"/>
  <c r="K11"/>
  <c r="L11" s="1"/>
  <c r="J11"/>
  <c r="K10"/>
  <c r="J10"/>
  <c r="K9"/>
  <c r="L9" s="1"/>
  <c r="J9"/>
  <c r="K8"/>
  <c r="L8" s="1"/>
  <c r="J8"/>
  <c r="G54" i="3"/>
  <c r="H54" s="1"/>
  <c r="H55" s="1"/>
  <c r="F54"/>
  <c r="F61"/>
  <c r="G61"/>
  <c r="H61" s="1"/>
  <c r="G64"/>
  <c r="H64" s="1"/>
  <c r="F64"/>
  <c r="G63"/>
  <c r="H63" s="1"/>
  <c r="F63"/>
  <c r="G62"/>
  <c r="H62" s="1"/>
  <c r="F62"/>
  <c r="G47"/>
  <c r="H47" s="1"/>
  <c r="F47"/>
  <c r="G46"/>
  <c r="H46" s="1"/>
  <c r="F46"/>
  <c r="G39"/>
  <c r="H39" s="1"/>
  <c r="F39"/>
  <c r="G38"/>
  <c r="H38" s="1"/>
  <c r="F38"/>
  <c r="G37"/>
  <c r="H37" s="1"/>
  <c r="F37"/>
  <c r="G36"/>
  <c r="H36" s="1"/>
  <c r="F36"/>
  <c r="G35"/>
  <c r="H35" s="1"/>
  <c r="F35"/>
  <c r="G30"/>
  <c r="H30" s="1"/>
  <c r="F30"/>
  <c r="G29"/>
  <c r="H29" s="1"/>
  <c r="F29"/>
  <c r="G28"/>
  <c r="H28" s="1"/>
  <c r="F28"/>
  <c r="G27"/>
  <c r="H27" s="1"/>
  <c r="F27"/>
  <c r="G55" l="1"/>
  <c r="K34" i="25"/>
  <c r="K71"/>
  <c r="G79"/>
  <c r="L71"/>
  <c r="H79"/>
  <c r="L10"/>
  <c r="L34" s="1"/>
  <c r="H65" i="3"/>
  <c r="G65"/>
  <c r="G48"/>
  <c r="H48"/>
  <c r="H40"/>
  <c r="G40"/>
  <c r="H31"/>
  <c r="G31"/>
  <c r="G247" i="2" l="1"/>
  <c r="H247" s="1"/>
  <c r="F247"/>
  <c r="G246"/>
  <c r="H246" s="1"/>
  <c r="F246"/>
  <c r="G245"/>
  <c r="H245" s="1"/>
  <c r="F245"/>
  <c r="G240"/>
  <c r="H240" s="1"/>
  <c r="F240"/>
  <c r="G239"/>
  <c r="H239" s="1"/>
  <c r="F239"/>
  <c r="G238"/>
  <c r="H238" s="1"/>
  <c r="F238"/>
  <c r="G237"/>
  <c r="H237" s="1"/>
  <c r="F237"/>
  <c r="G236"/>
  <c r="H236" s="1"/>
  <c r="F236"/>
  <c r="G235"/>
  <c r="H235" s="1"/>
  <c r="F235"/>
  <c r="G234"/>
  <c r="H234" s="1"/>
  <c r="F234"/>
  <c r="G229"/>
  <c r="H229" s="1"/>
  <c r="F229"/>
  <c r="G228"/>
  <c r="H228" s="1"/>
  <c r="F228"/>
  <c r="G227"/>
  <c r="H227" s="1"/>
  <c r="F227"/>
  <c r="G226"/>
  <c r="H226" s="1"/>
  <c r="F226"/>
  <c r="G221"/>
  <c r="H221" s="1"/>
  <c r="F221"/>
  <c r="G220"/>
  <c r="H220" s="1"/>
  <c r="F220"/>
  <c r="G214"/>
  <c r="H214" s="1"/>
  <c r="F214"/>
  <c r="G215"/>
  <c r="H215" s="1"/>
  <c r="F215"/>
  <c r="G213"/>
  <c r="H213" s="1"/>
  <c r="F213"/>
  <c r="G212"/>
  <c r="F212"/>
  <c r="G207"/>
  <c r="G208" s="1"/>
  <c r="F207"/>
  <c r="G202"/>
  <c r="H202" s="1"/>
  <c r="F202"/>
  <c r="G201"/>
  <c r="F201"/>
  <c r="G196"/>
  <c r="G197" s="1"/>
  <c r="F196"/>
  <c r="F159"/>
  <c r="G159"/>
  <c r="H159" s="1"/>
  <c r="G191"/>
  <c r="H191" s="1"/>
  <c r="F191"/>
  <c r="G190"/>
  <c r="H190" s="1"/>
  <c r="F190"/>
  <c r="G181"/>
  <c r="H181" s="1"/>
  <c r="F181"/>
  <c r="G180"/>
  <c r="H180" s="1"/>
  <c r="F180"/>
  <c r="G179"/>
  <c r="H179" s="1"/>
  <c r="F179"/>
  <c r="G178"/>
  <c r="H178" s="1"/>
  <c r="F178"/>
  <c r="G177"/>
  <c r="H177" s="1"/>
  <c r="F177"/>
  <c r="G176"/>
  <c r="H176" s="1"/>
  <c r="F176"/>
  <c r="G175"/>
  <c r="H175" s="1"/>
  <c r="F175"/>
  <c r="G174"/>
  <c r="H174" s="1"/>
  <c r="F174"/>
  <c r="G173"/>
  <c r="H173" s="1"/>
  <c r="F173"/>
  <c r="G172"/>
  <c r="H172" s="1"/>
  <c r="F172"/>
  <c r="G171"/>
  <c r="H171" s="1"/>
  <c r="F171"/>
  <c r="G170"/>
  <c r="H170" s="1"/>
  <c r="F170"/>
  <c r="G169"/>
  <c r="H169" s="1"/>
  <c r="F169"/>
  <c r="G168"/>
  <c r="H168" s="1"/>
  <c r="F168"/>
  <c r="G167"/>
  <c r="H167" s="1"/>
  <c r="F167"/>
  <c r="G166"/>
  <c r="H166" s="1"/>
  <c r="F166"/>
  <c r="G165"/>
  <c r="H165" s="1"/>
  <c r="F165"/>
  <c r="G164"/>
  <c r="H164" s="1"/>
  <c r="F164"/>
  <c r="G163"/>
  <c r="H163" s="1"/>
  <c r="F163"/>
  <c r="G162"/>
  <c r="H162" s="1"/>
  <c r="F162"/>
  <c r="G161"/>
  <c r="H161" s="1"/>
  <c r="F161"/>
  <c r="G160"/>
  <c r="H160" s="1"/>
  <c r="F160"/>
  <c r="G158"/>
  <c r="H158" s="1"/>
  <c r="F158"/>
  <c r="G157"/>
  <c r="H157" s="1"/>
  <c r="F157"/>
  <c r="G156"/>
  <c r="H156" s="1"/>
  <c r="F156"/>
  <c r="G155"/>
  <c r="H155" s="1"/>
  <c r="F155"/>
  <c r="G154"/>
  <c r="H154" s="1"/>
  <c r="F154"/>
  <c r="G153"/>
  <c r="H153" s="1"/>
  <c r="F153"/>
  <c r="G152"/>
  <c r="H152" s="1"/>
  <c r="F152"/>
  <c r="G151"/>
  <c r="H151" s="1"/>
  <c r="F151"/>
  <c r="G150"/>
  <c r="H150" s="1"/>
  <c r="F150"/>
  <c r="G149"/>
  <c r="H149" s="1"/>
  <c r="F149"/>
  <c r="G148"/>
  <c r="H148" s="1"/>
  <c r="F148"/>
  <c r="G147"/>
  <c r="H147" s="1"/>
  <c r="F147"/>
  <c r="G146"/>
  <c r="H146" s="1"/>
  <c r="F146"/>
  <c r="G145"/>
  <c r="H145" s="1"/>
  <c r="F145"/>
  <c r="G144"/>
  <c r="H144" s="1"/>
  <c r="F144"/>
  <c r="G143"/>
  <c r="H143" s="1"/>
  <c r="F143"/>
  <c r="G142"/>
  <c r="H142" s="1"/>
  <c r="F142"/>
  <c r="G141"/>
  <c r="H141" s="1"/>
  <c r="F141"/>
  <c r="G140"/>
  <c r="H140" s="1"/>
  <c r="F140"/>
  <c r="G139"/>
  <c r="H139" s="1"/>
  <c r="F139"/>
  <c r="G138"/>
  <c r="H138" s="1"/>
  <c r="F138"/>
  <c r="G137"/>
  <c r="H137" s="1"/>
  <c r="F137"/>
  <c r="G136"/>
  <c r="H136" s="1"/>
  <c r="F136"/>
  <c r="G183"/>
  <c r="H183" s="1"/>
  <c r="F183"/>
  <c r="G182"/>
  <c r="F182"/>
  <c r="G131"/>
  <c r="H131" s="1"/>
  <c r="H132" s="1"/>
  <c r="F131"/>
  <c r="G126"/>
  <c r="G127" s="1"/>
  <c r="F126"/>
  <c r="G121"/>
  <c r="H121" s="1"/>
  <c r="F121"/>
  <c r="G120"/>
  <c r="H120" s="1"/>
  <c r="F120"/>
  <c r="G119"/>
  <c r="H119" s="1"/>
  <c r="F119"/>
  <c r="G118"/>
  <c r="H118" s="1"/>
  <c r="F118"/>
  <c r="G117"/>
  <c r="H117" s="1"/>
  <c r="F117"/>
  <c r="G116"/>
  <c r="H116" s="1"/>
  <c r="F116"/>
  <c r="G115"/>
  <c r="H115" s="1"/>
  <c r="F115"/>
  <c r="G114"/>
  <c r="H114" s="1"/>
  <c r="F114"/>
  <c r="G113"/>
  <c r="F113"/>
  <c r="G108"/>
  <c r="F108"/>
  <c r="H108" s="1"/>
  <c r="G107"/>
  <c r="F107"/>
  <c r="H107" s="1"/>
  <c r="G106"/>
  <c r="F106"/>
  <c r="H106" s="1"/>
  <c r="G105"/>
  <c r="F105"/>
  <c r="H105" s="1"/>
  <c r="G104"/>
  <c r="F104"/>
  <c r="H104" s="1"/>
  <c r="G103"/>
  <c r="F103"/>
  <c r="H103" s="1"/>
  <c r="G102"/>
  <c r="F102"/>
  <c r="H102" s="1"/>
  <c r="G101"/>
  <c r="F101"/>
  <c r="H101" s="1"/>
  <c r="G100"/>
  <c r="F100"/>
  <c r="H100" s="1"/>
  <c r="G99"/>
  <c r="F99"/>
  <c r="H99" s="1"/>
  <c r="G92"/>
  <c r="H92" s="1"/>
  <c r="F92"/>
  <c r="G91"/>
  <c r="H91" s="1"/>
  <c r="F91"/>
  <c r="G90"/>
  <c r="H90" s="1"/>
  <c r="F90"/>
  <c r="G89"/>
  <c r="H89" s="1"/>
  <c r="F89"/>
  <c r="G88"/>
  <c r="H88" s="1"/>
  <c r="F88"/>
  <c r="G87"/>
  <c r="H87" s="1"/>
  <c r="F87"/>
  <c r="G86"/>
  <c r="H86" s="1"/>
  <c r="F86"/>
  <c r="G85"/>
  <c r="H85" s="1"/>
  <c r="F85"/>
  <c r="G84"/>
  <c r="H84" s="1"/>
  <c r="F84"/>
  <c r="G83"/>
  <c r="H83" s="1"/>
  <c r="F83"/>
  <c r="G78"/>
  <c r="H78" s="1"/>
  <c r="F78"/>
  <c r="G77"/>
  <c r="H77" s="1"/>
  <c r="F77"/>
  <c r="G72"/>
  <c r="H72" s="1"/>
  <c r="F72"/>
  <c r="G71"/>
  <c r="H71" s="1"/>
  <c r="F71"/>
  <c r="G122" l="1"/>
  <c r="H196"/>
  <c r="H197" s="1"/>
  <c r="H248"/>
  <c r="G248"/>
  <c r="H241"/>
  <c r="G241"/>
  <c r="H222"/>
  <c r="H230"/>
  <c r="G230"/>
  <c r="G222"/>
  <c r="G216"/>
  <c r="H207"/>
  <c r="H208" s="1"/>
  <c r="H212"/>
  <c r="H216" s="1"/>
  <c r="G203"/>
  <c r="H201"/>
  <c r="H203" s="1"/>
  <c r="H126"/>
  <c r="H127" s="1"/>
  <c r="G184"/>
  <c r="H192"/>
  <c r="G192"/>
  <c r="H182"/>
  <c r="H184" s="1"/>
  <c r="G132"/>
  <c r="H113"/>
  <c r="H122" s="1"/>
  <c r="H109"/>
  <c r="G109"/>
  <c r="H93"/>
  <c r="H79"/>
  <c r="G93"/>
  <c r="G79"/>
  <c r="H73"/>
  <c r="G73"/>
  <c r="F66" l="1"/>
  <c r="G66"/>
  <c r="H66" s="1"/>
  <c r="G65"/>
  <c r="H65" s="1"/>
  <c r="F65"/>
  <c r="G64"/>
  <c r="H64" s="1"/>
  <c r="F64"/>
  <c r="G63"/>
  <c r="H63" s="1"/>
  <c r="F63"/>
  <c r="G62"/>
  <c r="H62" s="1"/>
  <c r="F62"/>
  <c r="G61"/>
  <c r="H61" s="1"/>
  <c r="F61"/>
  <c r="G60"/>
  <c r="H60" s="1"/>
  <c r="F60"/>
  <c r="G59"/>
  <c r="H59" s="1"/>
  <c r="F59"/>
  <c r="G58"/>
  <c r="H58" s="1"/>
  <c r="F58"/>
  <c r="G57"/>
  <c r="H57" s="1"/>
  <c r="F57"/>
  <c r="G56"/>
  <c r="H56" s="1"/>
  <c r="F56"/>
  <c r="G55"/>
  <c r="H55" s="1"/>
  <c r="F55"/>
  <c r="G54"/>
  <c r="H54" s="1"/>
  <c r="F54"/>
  <c r="G49"/>
  <c r="H49" s="1"/>
  <c r="F49"/>
  <c r="G48"/>
  <c r="H48" s="1"/>
  <c r="F48"/>
  <c r="G47"/>
  <c r="H47" s="1"/>
  <c r="F47"/>
  <c r="G46"/>
  <c r="H46" s="1"/>
  <c r="F46"/>
  <c r="H67" l="1"/>
  <c r="G67"/>
  <c r="G50"/>
  <c r="H50"/>
  <c r="G13" i="3" l="1"/>
  <c r="H13" s="1"/>
  <c r="F13"/>
  <c r="G41" i="2"/>
  <c r="H41" s="1"/>
  <c r="F41"/>
  <c r="G40"/>
  <c r="H40" s="1"/>
  <c r="F40"/>
  <c r="G39"/>
  <c r="H39" s="1"/>
  <c r="F39"/>
  <c r="G34"/>
  <c r="H34" s="1"/>
  <c r="F34"/>
  <c r="G33"/>
  <c r="H33" s="1"/>
  <c r="F33"/>
  <c r="G32"/>
  <c r="H32" s="1"/>
  <c r="F32"/>
  <c r="G31"/>
  <c r="H31" s="1"/>
  <c r="F31"/>
  <c r="G30"/>
  <c r="H30" s="1"/>
  <c r="F30"/>
  <c r="G25"/>
  <c r="H25" s="1"/>
  <c r="F25"/>
  <c r="G24"/>
  <c r="H24" s="1"/>
  <c r="F24"/>
  <c r="G23"/>
  <c r="H23" s="1"/>
  <c r="F23"/>
  <c r="G42" l="1"/>
  <c r="H26"/>
  <c r="G26"/>
  <c r="H42"/>
  <c r="H35"/>
  <c r="G35"/>
  <c r="H14" i="3" l="1"/>
  <c r="G14"/>
  <c r="G6"/>
  <c r="H6" s="1"/>
  <c r="H7" s="1"/>
  <c r="F6"/>
  <c r="G7" l="1"/>
  <c r="G18" i="2" l="1"/>
  <c r="H18" s="1"/>
  <c r="H19" s="1"/>
  <c r="F18"/>
  <c r="G13"/>
  <c r="G14" s="1"/>
  <c r="F13"/>
  <c r="H13" s="1"/>
  <c r="H14" s="1"/>
  <c r="G7"/>
  <c r="H7" s="1"/>
  <c r="G8"/>
  <c r="H8" s="1"/>
  <c r="G6"/>
  <c r="H6" s="1"/>
  <c r="F7"/>
  <c r="F8"/>
  <c r="F6"/>
  <c r="G19" l="1"/>
  <c r="G9"/>
  <c r="H9" l="1"/>
</calcChain>
</file>

<file path=xl/sharedStrings.xml><?xml version="1.0" encoding="utf-8"?>
<sst xmlns="http://schemas.openxmlformats.org/spreadsheetml/2006/main" count="2439" uniqueCount="710">
  <si>
    <t>Lp.</t>
  </si>
  <si>
    <t>Rodzaj asortymentu</t>
  </si>
  <si>
    <t>Jednostka miary</t>
  </si>
  <si>
    <t>Cena brutto</t>
  </si>
  <si>
    <t>Wartość brutto</t>
  </si>
  <si>
    <t>Stawka VAT</t>
  </si>
  <si>
    <t>Producent</t>
  </si>
  <si>
    <t>komplet</t>
  </si>
  <si>
    <t>RAZEM</t>
  </si>
  <si>
    <t>Oferowany produkt</t>
  </si>
  <si>
    <t>1.</t>
  </si>
  <si>
    <t>2.</t>
  </si>
  <si>
    <t>3.</t>
  </si>
  <si>
    <t>4.</t>
  </si>
  <si>
    <t>5.</t>
  </si>
  <si>
    <t>6.</t>
  </si>
  <si>
    <t>7.</t>
  </si>
  <si>
    <t>8.</t>
  </si>
  <si>
    <t>9.</t>
  </si>
  <si>
    <t>10.</t>
  </si>
  <si>
    <t>11.</t>
  </si>
  <si>
    <t>12.</t>
  </si>
  <si>
    <t>13.</t>
  </si>
  <si>
    <t>14.</t>
  </si>
  <si>
    <t>15.</t>
  </si>
  <si>
    <t>16.</t>
  </si>
  <si>
    <t>17.</t>
  </si>
  <si>
    <t>18.</t>
  </si>
  <si>
    <t>Jednorazowa osłona mankietu TRU-CUF  - rozmiar standardowy 24-32 cm (opakowanie 50 szt.)</t>
  </si>
  <si>
    <t>Jednorazowa osłona mankietu TRU-CUF  - rozmiar powiększony  32-42 cm (opakowanie 50 szt.)</t>
  </si>
  <si>
    <t>Jednorazowa osłona mankietu TRU-CUF  - rozmiar duży 38-50 cm (opakowanie 50 szt.)</t>
  </si>
  <si>
    <t>L.p.</t>
  </si>
  <si>
    <t>Nazwa materiału</t>
  </si>
  <si>
    <t xml:space="preserve"> </t>
  </si>
  <si>
    <t>Cena netto</t>
  </si>
  <si>
    <t>Wartość netto</t>
  </si>
  <si>
    <t>Ilość</t>
  </si>
  <si>
    <t>sztuka</t>
  </si>
  <si>
    <t xml:space="preserve">Ilość </t>
  </si>
  <si>
    <t>opakowanie</t>
  </si>
  <si>
    <t>pakiet</t>
  </si>
  <si>
    <t>wartość brutto</t>
  </si>
  <si>
    <t>Watrość netto</t>
  </si>
  <si>
    <t>Rodzaj igły</t>
  </si>
  <si>
    <t>Krzywizna</t>
  </si>
  <si>
    <t>Długość igły</t>
  </si>
  <si>
    <t>Grubość nici</t>
  </si>
  <si>
    <t>Długość nici</t>
  </si>
  <si>
    <t>Zamawiana ilość saszetek</t>
  </si>
  <si>
    <t>USP</t>
  </si>
  <si>
    <t>Metryczna</t>
  </si>
  <si>
    <t>Odwrotnie tnąca</t>
  </si>
  <si>
    <t>3/8 koła</t>
  </si>
  <si>
    <t>24 mm</t>
  </si>
  <si>
    <t>4/0</t>
  </si>
  <si>
    <t>45 cm</t>
  </si>
  <si>
    <t>Okrągła</t>
  </si>
  <si>
    <t>1/2 koła</t>
  </si>
  <si>
    <t>3/0</t>
  </si>
  <si>
    <t>Jednorazowy obwód oddechowy do respiratora Hamilton-C1 PN260128 dla dorosłego, typu rura w rurze (Coaxial) wraz z zamontowanym fabrycznie czujnikiem przepływu atestowanym przez producenta respiratorów Hamilton Medical oraz zastawką wydechową, w komplecie łącznik kalibracyjny, długość układu 180cm, zakres temp. pracy od -15 do +50C, pakowany po 20szt</t>
  </si>
  <si>
    <t>Torebki służące do transportu próbek. Z dwukolorowym napisem ostrzegawczym “Biohazard”. Wykonane z folii polietylenowej. Ze szczelnym zamknięciem zatrzaskowym oraz dodatkową kieszenią na dokumenty z tyłu. Rozmiar 150x225mm</t>
  </si>
  <si>
    <t>nowy, nie wyszło</t>
  </si>
  <si>
    <t>Postać</t>
  </si>
  <si>
    <t>Dawka</t>
  </si>
  <si>
    <t>500ml</t>
  </si>
  <si>
    <t>200ml</t>
  </si>
  <si>
    <t>Opakowanie</t>
  </si>
  <si>
    <t>roztwór do infuzji</t>
  </si>
  <si>
    <t>GRUPA 10 - jednorazowe wyroby medyczne</t>
  </si>
  <si>
    <t>GRUPA 5 - materiały szewne</t>
  </si>
  <si>
    <t>GRUPA 8 - środki do dezynfekcji i do sterylizacji</t>
  </si>
  <si>
    <t>19.</t>
  </si>
  <si>
    <t>20.</t>
  </si>
  <si>
    <t>21.</t>
  </si>
  <si>
    <t>22.</t>
  </si>
  <si>
    <t>23.</t>
  </si>
  <si>
    <t>24.</t>
  </si>
  <si>
    <t>pakiet szacowany na 24 miesięce</t>
  </si>
  <si>
    <t>pakiet szacowany na 24 miesiące</t>
  </si>
  <si>
    <t>20 ml</t>
  </si>
  <si>
    <t>karta charakterystyki i ulotka</t>
  </si>
  <si>
    <t>300 tab.</t>
  </si>
  <si>
    <t xml:space="preserve">Preparat w tabletkach do jednoczesnego mycia i dezynfekcji powierzchni i wyposażenia na bazie aktywnego chloru. Preparat o szerokim spektrum bójczym: B, Tbc, F, V, S (skuteczny wobec Cl. dificile). Preparat przeznaczony do mycia i dezynfekcji powierzchni kontaktujących się z żywnością. Czas działanie do 15 min. Zarejestrowany jako produkt biobójczy. </t>
  </si>
  <si>
    <t>umowa do 26-11-2022 (144/2020/2, 25%) Medim</t>
  </si>
  <si>
    <t>Preparat  sporobójczy do mycia i dezynfekcji małych powierzchni oraz wyrobów medycznych na  bazie nadtlenku wodoru. Zakres działania: B, F, V, Tbc, S (Cl. dificile). Czas działania do 15 min. Zarejestrowany jako produkt biobójczy.   W zestawie końcówka spieniająca. Do każdej butelki w zestawie ściereczki włókninowe min. 20 sztuk w opakowaniu.</t>
  </si>
  <si>
    <t>1 l</t>
  </si>
  <si>
    <t>umowa do 01-12-2022 (151/2020/4, 0%) Medilab</t>
  </si>
  <si>
    <t>Jednorazowy zestaw do zakładania szwów w składzie: 1x kleszczyki plastikowe 14 cm, 1x pęseta metalowa chirurgiczna 12 cm, 6x tampony z gazy średniej wielkości, 1x igłotrzymacz 12 cm, nożyczki metalowe ostre/ostre 11 cm, 1x strzykawka typu Luer-Lock 10 ml opakowana, 1 x igla 1,2x40 mm 18G opakowana, 1x igła 0,8 x 40mm opakowana, 1x serweta włókninowa 50 cm x 50 cm z przylepnym otworem 50 cm x 10 cm, 1 x serweta włókninowa nieprzylepna 60 cm x 60 cm. Zestaw zapakowany w opakowanie typu blister.</t>
  </si>
  <si>
    <t>Zestaw do zdejmowania szwów w składzie: 3 x tampony włókninowe o średniej wielkości, 1x pęseta anatomiczna metalowa 12 cm, 1x pęseta plastikowa 12 ,5 cm, 1x ostrze - skalpel zapakowane. Zestaw zapakowany w opakowaniu typu blister.</t>
  </si>
  <si>
    <t>Zestaw do zmiany opatrunku w składzie: 1x kleszcze plastikowe 14 cm, 1x pęseta plastikowa 12,5 cm, 5x kompresy z gazy bawełnianej 7,5 cm x 7,5 cm, 5x tampony z gazy bawełnianej średniej wielkości, 1x serweta włókninowa nieprzylepna  38 cm x 45 cm, 3x kompresy z gazy bawełnianej 10 cm x 10 cm. Zestaw zapakowany  w opakowaniu typu blister.</t>
  </si>
  <si>
    <t>zestaw do dezynfekcji w składzie:5x tupfery włókninowe wielkości jajka(wiskoza,poliester)-30g/m2-rozmiar po rozwinięciu ok..30x20cm, 1x kleszczyki plastikowe24cm typu korcang, 1x transparentna miseczka plastikowa z podziałką 150ml, Zestaw zapakowany w opakowanie typu blister, w kształcie tacki z 1 wgłębieniem(o przybliżonej pojemności 250ml) która może służyć jako nerka. Na opakowaniu samoprzylepna naklejka do wklejania dokumentacji.</t>
  </si>
  <si>
    <t xml:space="preserve">Jałowy zestaw do wkłucia centralnego, o składzie: 6 x kompresy gazowe 17n8w 7,5 cm x 7,5 cm, 4 x tampony gazowe średniej wielkości, 1 x kleszczyki plastikowe typu Kocher 14 cm, 1 x pęseta plastikowa anatomiczna niebieska 12,5 cm, 1 x serweta barierowa, włókninowa , nieprzylepna 45 cm x 75 cm, 1 x serweta barierowa, włókninowa 45 cm x 75 cm, z regulowanym otworem przylepnym (serweta dwuczęściowa), 1 strzykawka typu Luer – Lock 10 ml, opakowana, 1 x igła 1,2 mm x 40 mm, 18 G, różowa , opakowana, 1 x igła 0,8 mm x 40 mm, 21 G, zielona , opakowana, 1 x ostrze- skalpel 6,5 cm , opakowane, 1 x igłotrzymacz typu Derf 13 cm, 1 x opatrunek jałowy z folii poliuretanowej 10x15cm, opakowany. Zestaw zapakowany w opakowanie typu blister , w kształcie tacki z  2  wgłębieniami na płyny, która może służyć jako pojemnik na odpadki.                
</t>
  </si>
  <si>
    <t>Zestaw do zabiegów otolaryngologicznych:skład zestawu: 1.serweta operacyjna samoprzylepna typu U z wbudowanym uchwytem Velcro i taśmą samoprzylepną wokół U- 150x200cm  2.serweta operacyjna samoprzylepna typu U z taśmą samoprzylepna wokół U- 150x90cm Zestaw zapakowany w papier krepowy,który stanowi owinięcie zestawu. Serweta zbudowana z włókniny,która musi się składać z min. 2 warstw (folia polietylenowa,włóknina polipropylenowa), o gramaturze materiału podstawowego, bez wzmocnienia min. 55g/m2 i odporności na penetrację płynów min. 200 cm H2O</t>
  </si>
  <si>
    <t>Osłona na stopę z dwuwarstwowej włókniny barierowej,sterylna,wymiary 40x22x8cm</t>
  </si>
  <si>
    <t xml:space="preserve">Zestaw serwet operacyjnych ze wzmocnieniem z akcesoriami do dezynfekcji pola operacyjnego. Skład: 1. Serweta na stolik narzędziowy 140cmx190cm (wzmocnienie 75-80x190-200cm) - 1 szt. 2. serweta na stolik Mayo złożona teleskopowo 80x145cm (wzmocnienie 60-70x140-145cm) - 1 szt. 3. serweta operacyjna samoprzylepna 175-200cm (wzmocnienie w strefie krytycznej) - 1 szt.  4. serweta operacyjna samoprzylepna 150x240cm (wzmocnienie w strefie krytycznej) - 1 szt 5. serweta operacyjna samoprzylepna 75-90cm (wzmocnienie na całej długości dłuższego boku) - 2 szt. 6. taśma samoprzylepna 10x50cm - 1 szt. 7. ręcznik celulozowy min. 30x30cm - 4 szt. 8. pojemnik plastikowy niebieski 250ml z podziałką - 1 szt. 9. kleszczyki typu korcang o długości min. 19-20cm 10. czyścik do koagulacji - 1 szt. 11. tupfery średnie do dezynfekcji pola operacyjnego z gazy 20-nitkowej- 5 szt. 12.pudełko do liczenia igieł i zdejmowania ostrzy z wbudowanym przyrządem do zdejmowania ostrzy zapobiegające przypadkowemu zranieniu w trakcie usuwania ostrzy ze skalpela, bloczek z pianki, pojedynczy magnes, 2 taśmy przylepne umożliwiające umocowanie do dowolnego obszaru roboczego na każdym wieczku pudełka, serylne
 Materiałobłożenia operacyjnego spełniający wymogi normy EN 13795(1-3) na poziomie wymogów podwyższonej funkcjonalności. Każdy zestaw ma posiadać informację o dacie ważności i nr serii w postaci naklejki do umieszczenia w dokumentacji pacjenta.Serwety operacyjne wykonane z włókniny min. dwuwarstwowej (włókniny polipropylenowej i folii polietylenowej) o minimalnej gramaturze materiału podstawowego, bez wzmocnienia 55g/m2 (wzmocnienie 110g/m2) Chłonność materiału podstawowego min.450% ,chłonność w miejscu padu min.950%. Produkt bezpiecznie pakowany,zawartość zestawu owinięta w serwetę na stół narzędziowy i umieszczona w blistrze,zestawy do transportu pakowane w 2 kartony.             </t>
  </si>
  <si>
    <t>umowa do 13-04-2021 (65/2020/42, 34%) Skamex, powtórka</t>
  </si>
  <si>
    <t>Serweta ochronna na stół operacyjny 5 warstwowa, powierzchnia pikowana,samowygładzająca się wykonana z włókniny polipropylenowej chłonność min 35 ml/100cm2 wymiar min. 100 cm x 220 cm</t>
  </si>
  <si>
    <t>Serweta ochronna na stół operacyjny oddychająca, 4 warstwowa, dostosowana do systemów ogrzewania pacjentów, rozmiar min. 100 cm x 200 cm</t>
  </si>
  <si>
    <t>Sterylny pokrowiec na stolik Mayo, wymiar mini 78 cm- 140 cm</t>
  </si>
  <si>
    <t>worek urostomijny do zapadniętej stomii z otworem poniżej poziomu skóry, jednoczęściowy, przezroczysty, otwarty, średnica otworu 10-50mm, pojemność 440ml</t>
  </si>
  <si>
    <t>worek stomijny do zapadniętej stomii  z otworem poniżej poziomu skóry, jednoczęściowy, przezroczysty, otwarty, z zamknięciem na rzep, średnica otworu 10-43mm, pojemność 490ml, z podwójnym systemem filtracji</t>
  </si>
  <si>
    <t>środek w sprayu do usuwania przylepca pomagakący w prosty sposób zdjąć płytkę stomijną, nie zawiera alkoholu, zawiera silikon</t>
  </si>
  <si>
    <t xml:space="preserve">środek ochronny do pielęgnacji skóry wokół stomii w postaci chusteczek, chroni skórę przed działaniem treści jelitowej lub moczu </t>
  </si>
  <si>
    <t>Pakiet 1 - Osłony jednorazowe do mankietów</t>
  </si>
  <si>
    <t>Pakiet 2 – obwód oddechowy</t>
  </si>
  <si>
    <t>Pakiet 3 - torebki do transportu</t>
  </si>
  <si>
    <t>Pakiet 4 - serwety operacyjne, pokrowiec na stolik Mayo</t>
  </si>
  <si>
    <t>Pakiet 5 - zestawy jednorazowe, ambulatoryjne</t>
  </si>
  <si>
    <t>Pakiet 6 - obłożenia</t>
  </si>
  <si>
    <t>Pakiet 7 - worki stomijne</t>
  </si>
  <si>
    <t>umowa do 12-01-2023 (12/2022/15, 0%) Rexomed</t>
  </si>
  <si>
    <t>Papier do aparatu EKG typ Midi Card typ P szerokość rolki 130 mm x 25 m</t>
  </si>
  <si>
    <t>Papier do videoprintera Mitsubishi typ K65HM rozmiar 110 x 21</t>
  </si>
  <si>
    <t>Papier do defibrylatora LIFEPACK 20</t>
  </si>
  <si>
    <t>Papier EKG Multi Card E 300 110mm x 40 mm</t>
  </si>
  <si>
    <t>Papier do aparatu EKG As CARD Mr .Red  (R-B5 szerokość 60mm)</t>
  </si>
  <si>
    <t>Papier do aparatu EKG AsCard MR SILVER3 112 mm x 25 m</t>
  </si>
  <si>
    <t>Papier EKG 0 AsCard 110 x 10</t>
  </si>
  <si>
    <t>Papier do KTG BT 350”Z”151mmx90mmx150mm EDAN F9</t>
  </si>
  <si>
    <t>Papier do EKG Defibrylatora Cardio Aid 200-B</t>
  </si>
  <si>
    <t>Papier termiczny TPR 35 Impedence do Audiometru AT 235 h  110 x10</t>
  </si>
  <si>
    <t>papier do KTG Philips M1911A HP 150mmx100mmx150mm</t>
  </si>
  <si>
    <t>papier do EKG Askard 612 210mmx25mm</t>
  </si>
  <si>
    <t>Pakiet 8 -   Papier do aparatury medycznej</t>
  </si>
  <si>
    <t>papier do EKG Ascard B1/MR.GREEN/B5 ECO 58x25</t>
  </si>
  <si>
    <t>Przetwornik do pomiaru ciśnienia metodą krwawą współpracujący z przewodami firmy Braun oraz wyposażenie zamawiającego w jeden przewód kompatybilny z kardiomonitorem Infinity Gamma XL firmy Drager.</t>
  </si>
  <si>
    <t>Przyrząd do żywienia pozajelitowego do pomp Braun Spice Line</t>
  </si>
  <si>
    <t>Pakiet 9 - przetwornik, przyrząd do pompy</t>
  </si>
  <si>
    <t>Zestaw do drenażu opłucnej Typu AQUA SEAL</t>
  </si>
  <si>
    <t>Przetwornik do pomiaru ciśnienia metodą krwawą współpracujący z monitorem rzutu serca  Niccomo.</t>
  </si>
  <si>
    <t>Igły do nakłuć lędźwiowych 18G Standard dł.90 mm</t>
  </si>
  <si>
    <t>Igły do nakłuć lędźwiowych 19G Standard dł.90 mm</t>
  </si>
  <si>
    <t>Igły do nakłuć lędźwiowych 20G Standard dł.90 mm</t>
  </si>
  <si>
    <t>Igła do nakłuć lędźwiowych 21G Standard dł.90 mm</t>
  </si>
  <si>
    <t>Igły do nakłuć lędźwiowych 22G Standard dł.90 mm</t>
  </si>
  <si>
    <t>Igły do nakłuć lędźwiowych 23G Standard  dł. 90mm</t>
  </si>
  <si>
    <t>Igły do nakłuć lędźwiowych 24G Standard dł. 90mm</t>
  </si>
  <si>
    <t xml:space="preserve">Igły do nakłuć lędźwiowych 26G  Standard dł. 120 mm </t>
  </si>
  <si>
    <t xml:space="preserve">Igły do nakłuć lędźwiowych 29G Standard dł. 90 mm </t>
  </si>
  <si>
    <t>Igła do nakłuć lędźwiowych 22Gx40 mm</t>
  </si>
  <si>
    <t>RAZEM :</t>
  </si>
  <si>
    <t xml:space="preserve">Poz. 1-9 ostrze typu Quincke, jałowa igła prowadząca, cienkościenna konstrukcja igły pozwalająca na szybki wypływ płynu mózgowo-rdzeniowego, krystalicznie przeźroczysty uchwyt umożliwiający wizualizację płynu mózgowo-rdzeniowego, nasadka igły prowadzącej precyzyjnie zespolona z ostrzem co pozwala na szybkie i bezpieczne wprowadzenie igły do znieczulenia z prowadnicą. Igła i prowadnica umieszczone w jednym opakowaniu.  Sterylne.                                                                                                                                                                                                                                   </t>
  </si>
  <si>
    <t>umowa do 12-01-2023 (15/2022/29, 0%) Billmed</t>
  </si>
  <si>
    <t>Pakiet 10 - zestaw do drenażu opłucnej, przetwornik</t>
  </si>
  <si>
    <t xml:space="preserve"> Pakiet 11 – Igły do nakłuć lędźwiowych</t>
  </si>
  <si>
    <t>Kaniula dla dzieci i noworodków 0,6 o maksymalnym przepływie 13 ml/min z PTFE ze zdejmowanym uchwytem ułatwiającym wprowadzanie kaniuli do naczynia,widoczne w USG.Pakowana w sztywne opakowanie zabezpieczające przed utratą jałowości</t>
  </si>
  <si>
    <t>Kaniula dla dzieci i noworodków 0,7 o maksymalnym przepływie 13 ml/min z PTFE ze zdejmowanym uchwytem ułatwiającym wprowadzanie kaniuli do naczynia,widoczne w USG.Pakowana w sztywne opakowanie zabezpieczające przed utratą jałowości</t>
  </si>
  <si>
    <t>Kaniula wykonana z biokompatybilnego poliuretanu z samozamykającym się korkiem portu bocznego,z zastawką antyzwrotną,wyposażona w automatyczny zatrzask o konstrukcji zabezpieczjącej igłę przed zakłuciem oraz zapobiegający rozpryskiwaniu się krwi.Pakowna w sztywne opakowanie zabezpieczjące przed utratą jałowości.Rozmiar 0,9 x 25 mm przepływ 42 ml/min</t>
  </si>
  <si>
    <t>Kaniula wykonana z biokompatybilnego poliuretanu z samozamykającym się korkiem portu bocznego,z zastawką antyzwrotną,wyposażona w automatyczny zatrzask o konstrukcji zabezpieczjącej igłę przed zakłuciem oraz zapobiegający rozpryskiwaniu się krwi.Pakowna w sztywne opakowanie zabezpieczjące przed utratą jałowości.Rozmiar 1,1 x 32 mm przepływ 67 ml/min</t>
  </si>
  <si>
    <t>Kaniula wykonana z biokompatybilnego poliuretanu z samozamykającym się korkiem portu bocznego,z zastawką antyzwrotną,wyposażona w automatyczny zatrzask o konstrukcji zabezpieczjącej igłę przed zakłuciem oraz zapobiegający rozpryskiwaniu się krwi.Pakowna w sztywne opakowanie zabezpieczjące przed utratą jałowości.Rozmiar 1,3 x 32 mm przepływ 103 ml/min</t>
  </si>
  <si>
    <t>Kaniula wykonana z biokompatybilnego poliuretanu z samozamykającym się korkiem portu bocznego,z zastawką antyzwrotną,wyposażona w automatyczny zatrzask o konstrukcji zabezpieczjącej igłę przed zakłuciem oraz zapobiegający rozpryskiwaniu się krwi.Pakowna w sztywne opakowanie zabezpieczjące przed utratą jałowości.Rozmiar 1,3 x 45 mm przepływ 103 ml/min</t>
  </si>
  <si>
    <t>Kaniula wykonana z biokompatybilnego poliuretanu z samozamykającym się korkiem portu bocznego,z zastawką antyzwrotną,wyposażona w automatyczny zatrzask o konstrukcji zabezpieczjącej igłę przed zakłuciem oraz zapobiegający rozpryskiwaniu się krwi.Pakowna w sztywne opakowanie zabezpieczjące przed utratą jałowości.Rozmiar 1,5 x 45 mm przepływ 133 ml/min</t>
  </si>
  <si>
    <t>Kaniula wykonana z biokompatybilnego poliuretanu z samozamykającym się korkiem portu bocznego,z zastawką antyzwrotną,wyposażona w automatyczny zatrzask o konstrukcji zabezpieczjącej igłę przed zakłuciem oraz zapobiegający rozpryskiwaniu się krwi.Pakowna w sztywne opakowanie zabezpieczjące przed utratą jałowości.Rozmiar 1,8 x 45 mm przepływ 236 ml/min</t>
  </si>
  <si>
    <t>Kaniula wykonana z biokompatybilnego poliuretanu z samozamykającym się korkiem portu bocznego,z zastawką antyzwrotną,wyposażona w automatyczny zatrzask o konstrukcji zabezpieczjącej igłę przed zakłuciem oraz zapobiegający rozpryskiwaniu się krwi.Pakowna w sztywne opakowanie zabezpieczjące przed utratą jałowości.Rozmiar 2,0 x 45 mm przepływ 270 ml/min</t>
  </si>
  <si>
    <t>Zawór bezigłowy o przezroczystej obudowie z prostym torem przepływu; konstrukcja podzielnej membrany samouszczelniającej się o neutralnym torze przepływu; stosowany do kaniul obwodowych, tętniczych i centralnych</t>
  </si>
  <si>
    <t>Pakiet 12 - Kaniule</t>
  </si>
  <si>
    <t>Maska krtaniowa bezlateksowa sterylna, mankiet bez ostrych krawędzi i nierówności, wzmocniony koniuszek mankietu zabezpieczający przed podwijaniem się podczas zakładania, znacznik głębokości, na baloniku kontrolnym informacje dotyczące rozmiaru, wagi pacjenta, objętości wypełniającej mankiet, rozmiar oznaczony kolorem na opakowaniu, nr 1 (noworodek &lt; 5kg)</t>
  </si>
  <si>
    <t>Maska krtaniowa bezlateksowa sterylna, mankiet bez ostrych krawędzi i nierówności, wzmocniony koniuszek mankietu zabezpieczający przed podwijaniem się podczas zakładania, znacznik głębokości, na baloniku kontrolnym informacje dotyczące rozmiaru, wagi pacjenta, objętości wypełniającej mankiet, rozmiar oznaczony kolorem na opakowaniu, nr 1,5 (niemowlę 5 - 10 kg)</t>
  </si>
  <si>
    <t>Maska krtaniowa bezlateksowa sterylna, mankiet bez ostrych krawędzi i nierówności, wzmocniony koniuszek mankietu zabezpieczający przed podwijaniem się podczas zakładania, znacznik głębokości, na baloniku kontrolnym informacje dotyczące rozmiaru, wagi pacjenta, objętości wypełniającej mankiet, rozmiar oznaczony kolorem na opakowaniu, nr 2 (dziecko 10 - 20 kg)</t>
  </si>
  <si>
    <t>Maska krtaniowa bezlateksowa sterylna, mankiet bez ostrych krawędzi i nierówności, wzmocniony koniuszek mankietu zabezpieczający przed podwijaniem się podczas zakładania, znacznik głębokości, na baloniku kontrolnym informacje dotyczące rozmiaru, wagi pacjenta, objętości wypełniającej mankiet, rozmiar oznaczony kolorem na opakowaniu, nr 2,5 (dziecko 20 - 30 kg)</t>
  </si>
  <si>
    <t>Maska krtaniowa bezlateksowa sterylna, mankiet bez ostrych krawędzi i nierówności, wzmocniony koniuszek mankietu zabezpieczający przed podwijaniem się podczas zakładania, znacznik głębokości, na baloniku kontrolnym informacje dotyczące rozmiaru, wagi pacjenta, objętości wypełniającej mankiet, rozmiar oznaczony kolorem na opakowaniu, nr 3 (młodzież/dorośli 30 - 50 kg)</t>
  </si>
  <si>
    <t>Laryngoskop jednorazowy średni sterylny kodowany kolorem (łyżka zintegrowana z trzonkiem)</t>
  </si>
  <si>
    <t>Laryngoskop jednorazowy duży sterylny kodowany kolorem (łyżka zintegrowana z trzonkiem)</t>
  </si>
  <si>
    <t>Maska twarzowa jednorazowa rozmiar 3, sterylna</t>
  </si>
  <si>
    <t>Maska twarzowa jednorazowa rozmiar 4, sterylna</t>
  </si>
  <si>
    <t>Zestaw do cystostomii  12F – jałowy. Skład:  -kateter  12 F/45cm długości typ Pigtail - igła rozrywalna 12F - kołnierz mocujący - skalpel - strzykawka 10 ml Luer Lock - opaska zaciskowa</t>
  </si>
  <si>
    <t>Zestaw do drenażu przezskórnego metodą jednostopniową (kateter typ Pigtail) – jałowy – rozmiar 9F/26 cm - igła dwuczęściowa 15Gx29 cm - opaska zaciskowa - kołnierz</t>
  </si>
  <si>
    <t>umowa do 12-01-2023 (6/2022/3, 0%) Balton</t>
  </si>
  <si>
    <t>Rurka anoskopowa jednorazowego użytku z obturatorem – rozmiar 85 x 20mm, moduł wykonany z termoplastiku przyjaznego pacjentowi, rurka endoskopowa z materiału przewodzącego światło, wejście światła w części zamkowej łączącej rurkę z wziernikiem optycznym i ze źródłem światła, wyjście światła przy dystalnym końcu rurki , dystalny koniec obturatora zaokrąglony, skala długości na rurce</t>
  </si>
  <si>
    <t>Rurka anoskopowa jednorazowego użytku z obturatorem – rozmiar 130 x 20mm, moduł wykonany z termoplastiku przyjaznego pacjentowi, rurka endoskopowa z materiału przewodzącego światło, wejście światła w części zamkowej łączącej rurkę z wziernikiem optycznym i ze źródłem światła, wyjście światła przy dystalnym końcu rurki , dystalny koniec obturatora zaokrąglony, skala długości na rurce</t>
  </si>
  <si>
    <t>Strzykawka 1 ml do tuberkuliny z igłą 0,45x12, opakowanie papier/folia po 100 szt.</t>
  </si>
  <si>
    <t>Strzykawka luer dwuczęściowa,  tłok i cylinder w  wyraźnie kontrastujących kolorach poj. 2ml z wypełnieniem do minimum 2,5 ml skalowanie co 0,1ml, czarna niezmywalna skala, opakowanie  folia/papier po 100 szt.</t>
  </si>
  <si>
    <t>Strzykawka luer dwuczęściowa, tłok i cylinder w wyraźnie kontrastujących kolorach poj. 5ml z  wypełnieniem do 6 ml skalowanie co 0,2ml , czarna niezmywalna skala, opakowanie folia/papier po 100 szt</t>
  </si>
  <si>
    <t>Strzykawka luer dwuczęściowa, tłok i cylinder w wyraźnie kontrastujących kolorach poj. 10ml z  wypełnieniem do 12 ml skalowanie co 0,5ml , czarna niezmywalna skala, opakowanie folia/papier po 100 szt</t>
  </si>
  <si>
    <t>Strzykawka luer dwuczęściowa, tłok i cylinder w wyraźnie kontrastujących kolorach poj. 20ml z  wypełnieniem do 24 ml skalowanie co 1,0ml , czarna niezmywalna skala, opakowanie folia/papier po 100 szt</t>
  </si>
  <si>
    <t>Strzykawki  jednorazowego użytku 50/60 ml do pomp z końcówką Luer Lock z obustronnną skalą, wcięcie na tłoku z czterech stron, opakowanie papier/folia po 100 szt.</t>
  </si>
  <si>
    <t>Strzykawka jednorazowego użytku do pomp infuzyjnych o poj. 50-60ml, do podaży leków światłoczułych bursztynowa z końcówką Luer Lock z obustronnną skalą, wcięcie na tłoku z czterech stron. Opakowanie papier/folia, po 100 szt.</t>
  </si>
  <si>
    <t>Strzykawka trzyczęsciowa 100ml  Janeta z centrycznym stożkiem do łączenia z cewnikiem , nasadką LUER, dwie skale naprzeciwległe, tłoczysko z elastycznym uszczelnieniem zapewniającym płynny przesów, opakowanie blister-pack. Opakowanie papier/folia po 100 szt.</t>
  </si>
  <si>
    <t>Strzykawka 10 ml 1x użytku trzyczęściowa z gumowym tłokiem do pomp inf. Opakowanie papier/folia po 100 szt.</t>
  </si>
  <si>
    <t>Strzykawka 20 ml 1x użytku trzyczęściowa z gumowym tłokiem do pomp inf. Opakowanie papier/folia po 100 szt.</t>
  </si>
  <si>
    <t>Cewnik do odsys.gór.dróg oddech. Ch 04 / 40cm powierzchnia zmrożona, jeden otwór centralny i dwa otwory boczne naprzeciwległe, półprzeźroczysty konektor. Pakowane folia-papier</t>
  </si>
  <si>
    <t>Cewnik do odsys.gór.dróg oddech. Ch 06 / 40cm powierzchnia zmrożona, jeden otwór centralny i dwa otwory boczne naprzeciwległe, półprzeźroczysty konektor. Pakowane folia-papier</t>
  </si>
  <si>
    <t>Cewnik do odsys.gór.dróg oddech. Ch 08 / 40cm powierzchnia zmrożona, jeden otwór centralny i dwa otwory boczne naprzeciwległe, półprzeźroczysty konektor.Pakowane folia-papier</t>
  </si>
  <si>
    <t>Cewnik do odsys.gór.dróg oddech. Ch 10 / 40cm powierzchnia zmrożona, jeden otwór centralny i dwa otwory boczne naprzeciwległe.półprzeźroczysty konektor.Pakowane folia-papier</t>
  </si>
  <si>
    <t>Cewnik do odsys.gór.dróg oddech. Ch 12 / 60cm powierzchnia zmrożona, jeden otwór centralny i dwa otwory boczne naprzeciwległe.półprzeźroczysty konektor.Pakowane folia-papier</t>
  </si>
  <si>
    <t>Cewnik do odsys.gór.dróg oddech. Ch 14 / 60cm powierzchnia zmrożona, jeden otwór centralny i dwa otwory boczne naprzeciwległe.półprzeźroczysty konektor. Pakowane folia-papier</t>
  </si>
  <si>
    <t>Cewnik do odsys.gór.dróg oddech. Ch 16 / 60cm powierzchnia zmrożona, jeden otwór centralny i dwa otwory boczne naprzeciwległe. półprzeźroczysty konektor.Pakowane folia-papier</t>
  </si>
  <si>
    <t>Cewnik do odsys.gór.dróg oddech. Ch 18 / 60cm powierzchnia zmrożona, jeden otwór centralny i dwa otwory boczne naprzeciwległe, półprzeźroczysty konektor. Pakowane folia-papier</t>
  </si>
  <si>
    <t>Cewnik do odsys.gór.dróg oddech. Ch 20 / 60cm powierzchnia zmrożona, jeden otwór centralny i dwa otwory boczne naprzeciwległe, półprzeźroczysty konektor. Pakowane folia-papier</t>
  </si>
  <si>
    <t>Cewnik do karmienia noworodka 6</t>
  </si>
  <si>
    <t>Cewnik do karmienia noworodka 8</t>
  </si>
  <si>
    <t>Cewnik do podawania tlenu przez nos dla dzieci jałowy. Długość od 150 cm do 400 cm</t>
  </si>
  <si>
    <t>Cewnik do podawania tlenu przez nos dla dorosłych wykonany z wysokiej jakości PCV, dł. 3000 mm, opakowanie folia-papier, jałowy</t>
  </si>
  <si>
    <t>Zgłębnik Żołądkowy jednorazowego użytku 16x80 o powierzchni satynowej "zmrożonej", pakowany pojedyńczo folia-papier, posiadający 2 otwory boczne bez otworu centralnego, z linią RTG, wykonane z PCW o jakośći medycznej i twardości ok. 76 ShA. Wyposażony we wkładki redukcyjne Luer oraz zatyczki.</t>
  </si>
  <si>
    <t>25.</t>
  </si>
  <si>
    <t>Zgłębnik Żołądkowy jednorazowego użytku 18x80 o powierzchni satynowej "zmrożonej", pakowany pojedyńczo folia-papier, posiadający 2 otwory boczne bez otworu centralnego, z linią RTG, wykonane z PCW o jakośći medycznej i twardości ok. 76 ShA. Wyposażony we wkładki redukcyjne Luer oraz zatyczki.</t>
  </si>
  <si>
    <t>26.</t>
  </si>
  <si>
    <t>Zgłębnik Żołądkowy jednorazowego użytku 20x80 o powierzchni satynowej "zmrożonej", pakowany pojedyńczo folia-papier, posiadający 2 otwory boczne bez otworu centralnego, z linią RTG, wykonane z PCW o jakośći medycznej i twardości ok. 76 ShA. Wyposażony we wkładki redukcyjne Luer oraz zatyczki.</t>
  </si>
  <si>
    <t>27.</t>
  </si>
  <si>
    <t>Zgłębnik Żołądkowy jednorazowego użytku 28x80 o powierzchni satynowej "zmrożonej", pakowany pojedyńczo folia-papier, posiadający 2 otwory boczne bez otworu centralnego, z linią RTG, wykonane z PCW o jakośći medycznej i twardości ok. 76 ShA. Wyposażony we wkładki redukcyjne Luer oraz zatyczki.</t>
  </si>
  <si>
    <t>28.</t>
  </si>
  <si>
    <t>Dren do odsysania pola operacyjnego z końcówką zagiętą bez kontroli odsysania  (standard), sterylny pakowany podwójnie (opakowanie zewnętrzne papier-folia, opakowanie wewnętrzne-folia</t>
  </si>
  <si>
    <t>29.</t>
  </si>
  <si>
    <t>Dren do odsysania pola operacyjnego z końcówką zagiętą z kontrolą odsysania  (standard), sterylny pakowany podwójnie (opakowanie zewnętrzne papier-folia, opakowanie wewnętrzne-folia</t>
  </si>
  <si>
    <t>30.</t>
  </si>
  <si>
    <t>Przewód ssący do końcówki do odsysania pola operacyjnego TYP W8/2100mm</t>
  </si>
  <si>
    <t>31.</t>
  </si>
  <si>
    <t>Przedłużacz do tlenu CH 16/2000</t>
  </si>
  <si>
    <t>32.</t>
  </si>
  <si>
    <t>Cewnik Foleya – 6 silikonowany, posiadający barwny kod.,  opakowanie folia, folia-papier, sterylizowany tlenkiem etylenu</t>
  </si>
  <si>
    <t>33.</t>
  </si>
  <si>
    <t>Cewnik Foleya – 8 silikonowany, posiadający barwny kod.,  opakowanie folia, folia-papier, sterylizowany tlenkiem etylenu</t>
  </si>
  <si>
    <t>34.</t>
  </si>
  <si>
    <t>Cewnik Foleya – 10 silikonowany, posiadający barwny kod.,  opakowanie folia, folia-papier, sterylizowany tlenkiem etylenu</t>
  </si>
  <si>
    <t>35.</t>
  </si>
  <si>
    <t>Cewnik Foleya – 12 silikonowany, posiadający barwny kod.,  opakowanie folia, folia-papier, sterylizowany tlenkiem etylenu</t>
  </si>
  <si>
    <t>36.</t>
  </si>
  <si>
    <t>Cewnik Foleya – 14 silikonowany, posiadający barwny kod.,  opakowanie folia, folia-papier, sterylizowany tlenkiem etylenu</t>
  </si>
  <si>
    <t>37.</t>
  </si>
  <si>
    <t>Cewnik Foleya – 16 silikonowany, posiadający barwny kod.,  opakowanie folia, folia-papier, sterylizowany tlenkiem etylenu</t>
  </si>
  <si>
    <t>38.</t>
  </si>
  <si>
    <t>Cewnik Foleya – 18 silikonowany, posiadający barwny kod.,  opakowanie folia, folia-papier, sterylizowany tlenkiem etylenu</t>
  </si>
  <si>
    <t>39.</t>
  </si>
  <si>
    <t>Cewnik Foleya – 20 silikonowany, posiadający barwny kod.,  opakowanie folia, folia-papier, sterylizowany tlenkiem etylenu</t>
  </si>
  <si>
    <t>40.</t>
  </si>
  <si>
    <t>Cewnik Foleya – 22 silikonowany, posiadający barwny kod.,  opakowanie folia, folia-papier, sterylizowany tlenkiem etylenu</t>
  </si>
  <si>
    <t>41.</t>
  </si>
  <si>
    <t>Cewnik Foleya – 24 silikonowany, posiadający barwny kod.,  opakowanie folia, folia-papier, sterylizowany tlenkiem etylenu</t>
  </si>
  <si>
    <t>42.</t>
  </si>
  <si>
    <t>Zatyczki do cewnika Foleya 1x użytku, o schodkowej budowie, sterylne</t>
  </si>
  <si>
    <t>43.</t>
  </si>
  <si>
    <t>Kanka do odbytu 16</t>
  </si>
  <si>
    <t>44.</t>
  </si>
  <si>
    <t>Kanka do odbytu 30</t>
  </si>
  <si>
    <t>45.</t>
  </si>
  <si>
    <t>Dren do odsysania dróg oddechowych bez kontroli odsysania. Sterylny, pakowany papier folia kompatybilny z cewnikami do odsysania wymienionymi w pakiecie.</t>
  </si>
  <si>
    <t xml:space="preserve">    Przyrząd do wielokrotnej aspiracji płynu z filtrem cząsteczkowym i bakteryjnym, kompatybilny z butelkami typu ecoflac, kabipac</t>
  </si>
  <si>
    <t>Przyrząd do przenoszenia leku z fiolki do butelki typu ecoflac i kabipac</t>
  </si>
  <si>
    <t>Cewnik do podawania tlenu przez nos dla dorosłych wykonany z wysokiej jakości PCV, dł. 5000 mm, opakowanie folia-papier, jałowy</t>
  </si>
  <si>
    <t>46.</t>
  </si>
  <si>
    <t>Poz 22, 23, 24 – cewniki do podawania tlenu przez nos jednorazowego użytku  sterylne, mikrobiologicznie  czyste, pakowane pojedynczo, z rurkami nosowymi łagodnie zakończonymi,  bez możliwości uszkodzenia błony śluzowej.</t>
  </si>
  <si>
    <t>47.</t>
  </si>
  <si>
    <t>48.</t>
  </si>
  <si>
    <t>Serweta operacyjna dwuwarstwowa przylepna z otworem owalnym: laminat dwuwarstwowy, nieprzemakalny barierowy,wykonany zgodnie z normą EN-13795-3 oraz Dyrektywą 93/42 EEC dla produktów medycznych, wymiary 70 x80 cm, otwór owalny 6 x15 cm, gramatura min. 60g/m2, odporność na penetrację płynów min. 160cm H2O, na opakowaniu odklejana etykieta z numerem serii, datą ważności produktu. Bezwzględnie wymagana zgodność z normą PN-EN 13795.</t>
  </si>
  <si>
    <t>zestaw serwet do operacji barku o składzie: a) serweta 200x260cm samoprzylepna, wzmocniona, z wycięciem U o wymiarach 8,5x85cm-1szt, b) serweta samoprzylepna, wzmocniona 170x180cm c) serweta samoprzylepna 150x180cm d)  ręczniki chłonne 30x30cm-4szt, e) taśmy samoprzylepne10x50cm-1szt, f) elastyczna osłona na kończynę 30x60cm-1szt, g) wzmocniona osłona na stolik Mayo 80x140cm, h) serweta wzmocniona na stół instrumentalny-1szt.</t>
  </si>
  <si>
    <t xml:space="preserve">zestaw serwet do artroskopii o składzie: a) serweta wzmocniona 200x320cm z samouszczelniającym się otworem o wymiarach 6x8cm  zntegrowana z torbą do przechwytywania płynów-1szt, b) ręczniki chłonne 30x30cm-2szt, c) taśmy samoprzylepne10x50cm-3szt, d) elastyczna osłona na kończynę 30x60cm-1szt, e) wzmocniona osłona na stolik Mayo 80x140cm, f) serweta wzmocniona na stół instrumentalny 150x190cm-1szt, g)osłona na przewody 14x250cm-1cm. </t>
  </si>
  <si>
    <t>buteleczki HDPE o pojemności 25ml ze szczelnymi nakrętkami, przeźroczyste bądź częściowo przeźroczysty, okrągłe</t>
  </si>
  <si>
    <t>umowa do 12-01-2023 (8/2022/22, 13%) Zarys</t>
  </si>
  <si>
    <t>Podkład absorbcyjny oddychający, jednorazowego użytku z wkładem żelowym pochłaniającym zapach, przepuszczalność powietrza min. 3600g/m2/24godz., chłonność min. 4000g Wykonany minimum 4 warstw wymiary w granicach 100 x 230 cm</t>
  </si>
  <si>
    <t>Podkład absorbcyjny oddychający, jednorazowego użytku z wkładem żelowym pochłaniającym zapach. przepuszczalność powietrza min. 3600g/m2/24godz, chłonność min. 1800g. Wykonany minimum 4 warstw wymiary minimum  60 x 90 cm</t>
  </si>
  <si>
    <t>Jednorazowy podkład chirurgiczny dwuwarstwowy wykonany z nieprzemakalnego laminatu w rozmiar 80 x 210 cm</t>
  </si>
  <si>
    <t>Podkład absorbcyjny oddychający, jednorazowego użytku z wkładem żelowym pochłaniającym zapach, przepuszczalność powietrza min. 3600g/m2/24godz., chłonność min. 900g. Wykonany minimum 4 warstw wymiary minimum 45 x 60 cm</t>
  </si>
  <si>
    <t>Stabilizator do rurek tracheostomijnych jednorazowy dla dorosłych z możliwością wielokrotnej regulacji długości o właściwościach antyodleżynowych</t>
  </si>
  <si>
    <t>Stabilizator do rurek intubacyjnych jednorazowy dla dorosłych z możliwością wielokrotnej regulacji długości o właściwościach antyodleżynowych</t>
  </si>
  <si>
    <t>System zamkniety do odsysania dla dorosłych  do rurki intubacyjnej do użytku wielodobowego. Obrotowa zastawka umożliwiająca całkowitą separacje cewnika od obwodu oddechowego. Atraumatyczna końcówka cewnika z otworem głównyn i 4 bocznymi otworami. Zawór ssący kodowany kolorystycznie, obrotowy o 90 st. Mocny poliuretanowy rękaw zabezpieczający cewnik przed kontaminacją z zewnątrz  rozmiar     cewnika 14</t>
  </si>
  <si>
    <t>System zamkniety do odsysania dla dorosłych  do rurki intubacyjnej do użytku wielodobowego. Obrotowa zastawka umożliwiająca calkowitą separacje cewnika od obwodu oddechowego. Atraumatyczna końcówka cewnika z otworem głównyn i 4 bocznymi otworami. Zawór ssący kodowany kolorystycznie, obrotowy o 90 st. Mocny poliuretanowy rękaw zabezpieczający cewnik przed kontaminacją z zewnątrz  rozmiar     cewnika 16</t>
  </si>
  <si>
    <t>System zamkniety do odsysania dla dorosłych  do rurki tracheostomijnej do użytku wielodobowego. Obrotowa zastawka umożliwiająca calkowitą separacje cewnika od obwodu oddechowego. Atraumatyczna końcówka cewnika z otworem głównyn i 4 bocznymi otworami. Zawór ssący kodowany kolorystycznie, obrotowy o 90 st. Mocny poliuretanowy rękaw zabezpieczający cewnik przed kontaminacją z zewnątrz  rozmiar     cewnika 14</t>
  </si>
  <si>
    <t>System zamkniety do odsysania dla dorosłych  do rurki tracheostomijnej do użytku wielodobowego. Obrotowa zastawka umożliwiająca calkowitą separacje cewnika od obwodu oddechowego. Atraumatyczna końcówka cewnika z otworem głównyn i 4 bocznymi otworami. Zawór ssący kodowany kolorystycznie, obrotowy o 90 st. Mocny poliuretanowy rękaw zabezpieczający cewnik przed kontaminacją z zewnątrz  rozmiar     cewnika 16</t>
  </si>
  <si>
    <t>Miska nerkowa jednorazowa kartonowa z materiału ulegającego biodegradacji</t>
  </si>
  <si>
    <t xml:space="preserve">Miska ogólnego zastosowania jednorazowego użytku z materialu ulegającego biodegradacji o pojemności 4l,odporna na detergenty, wytrzymała na zwiększoną temperaturę </t>
  </si>
  <si>
    <t>Miska ogólnego zastosowania jednorazowego użytku z materialu ulegającego biodegradacji o pojemności 3l</t>
  </si>
  <si>
    <t>Basen płaski jednorazowy z materiału ulegającego biodegradacji</t>
  </si>
  <si>
    <t>Kaczka jednorazowa z materiału ulegającego biodegradacji</t>
  </si>
  <si>
    <t>Nocniki jednorazowego użytku z materiału ulegającego biodgradacji</t>
  </si>
  <si>
    <t>Stelaż do basenu płaskiego z pozycji 4</t>
  </si>
  <si>
    <t xml:space="preserve">Igła iniekcyjna 1,2 (18G x 30) do bezpiecznego pobierania i rozpuszczania leków z otworem bocznym </t>
  </si>
  <si>
    <t>Igła motylek 22G 0,7</t>
  </si>
  <si>
    <t>Igła motylek 21G 0,8</t>
  </si>
  <si>
    <t>Pakiet 2 - Preparat H2O2 do mycia i dezynfekcji małych powierzchni oraz wyrobów medycznych</t>
  </si>
  <si>
    <t>Pakiet 1 - Preparat chloru do mycia i dezynfekcji powierzchni</t>
  </si>
  <si>
    <t>Oxivir</t>
  </si>
  <si>
    <t>Javel chlor</t>
  </si>
  <si>
    <t>Wielkość opakowania</t>
  </si>
  <si>
    <t>Pianka myjąco-pielęgnacyjna do delikatnego oczyszczania ciała bez użycia wody; zawiera składniki aktywne: neutralizator zapachu, pochodna oliwy z oliwek, pantenol, biokompleks lniany, kwas mlekowy; 500ml</t>
  </si>
  <si>
    <t>Krem do pielęgnacji skóry narażonej na odparzenia i odleżyny; tworzy na skórze białą warstwę ochronną, zabezpieczającą przed szkodliwym działaniem składników drażniących zawartych w moczu i kale; zawiera składniki aktywne: tlenek cynku, biokompleks lniany, ekstrakt z kwiatu rumianku, pantenol, gliceryna, neutralizator zapachu; 200ml</t>
  </si>
  <si>
    <t>Krem ochronny o lekkiej konsystencję chroniący przed powstaniem stanów zapalnych i podrażnień;  pozostawia na skórze przezroczystą warstwę ochronną, umożliwiającą stałą obserwację stanu skóry; zawiera składniki aktywne: arginina, alantoina, biokompleks lniany, pantenol, masło shea, olej canola, olej z pestek winogron, neutralizator zapachu; 200ml</t>
  </si>
  <si>
    <t>Krem myjący do oczyszczania i odświeżania skórę bez konieczności spłukiwania; zawiera składniki aktywne: mocznik (UREA) 3%, neutralizator zapachu, biokompleks lniany, gliceryna, kwas mlekowy; 500ml</t>
  </si>
  <si>
    <t>Pakiet 4- środki myjące i pielęgnacyjne</t>
  </si>
  <si>
    <t>Środek do dezynfekcji ran i błon śluzowych na bazie oktenidyny; Zakres działania:B,F,V; czas ekspozycji 1 min</t>
  </si>
  <si>
    <t>1 litr</t>
  </si>
  <si>
    <t>Octenisan</t>
  </si>
  <si>
    <t>250 ml (atomizer)</t>
  </si>
  <si>
    <t>Roztwór służący do czyszczenia i nawilżania przewlekłych ran skóry</t>
  </si>
  <si>
    <t>350 ml</t>
  </si>
  <si>
    <t>Octenilin</t>
  </si>
  <si>
    <t>Żel służący do czyszczenia i nawilżania przewlekłych ran skóry</t>
  </si>
  <si>
    <t xml:space="preserve">Antybakteryjna emulsja myjąca do ciała ,twarzy i włosów pacjenta. Przeznaczona do stosowania przed zabiegami chirurgicznymi oraz mycia pacjentów skolonizowanych szczepami alertowymi. Bez zawartości mydła, barwników , substancji zapachowych, z dodatkiem substancji pielęgnujących skórę np. alantoina. Spektrum działania B (MRSA). Nie zawierająca alkoholu.   Z zawartościa dichlorowodorku octenidyny Preparat nie posiadający przeciwwskazań w zastosowaniu u dzieci i noworodków . Wartość pH neutralna dla skóry. </t>
  </si>
  <si>
    <t xml:space="preserve">500ml-pasujące do dozowników typu Dermados </t>
  </si>
  <si>
    <t>1l</t>
  </si>
  <si>
    <t>ulotka, karta charakterystyki</t>
  </si>
  <si>
    <t>Seni</t>
  </si>
  <si>
    <t>Octenisept</t>
  </si>
  <si>
    <t>Preparat do chirurgicznego i higienicznego mycia rąk oraz ciała i włosów. Pasujący do dozowników typu Dermados</t>
  </si>
  <si>
    <t>Medical Soap Sensitive</t>
  </si>
  <si>
    <t xml:space="preserve">Preparat do chirurgicznego i higienicznego mycia rąk oraz ciała i włosów </t>
  </si>
  <si>
    <t>5 l</t>
  </si>
  <si>
    <t>Pakiet 5 - środki do dezynfekcji ran, środki do oczyszczania ran, emulsja myjąca</t>
  </si>
  <si>
    <t>Pakiet 6 - chirurgiczne mycie rąk</t>
  </si>
  <si>
    <t>Povidone-iodine 7,5%</t>
  </si>
  <si>
    <t>250ml z atomizerem</t>
  </si>
  <si>
    <t>Braunol</t>
  </si>
  <si>
    <t>Roztwór do irygacji,czyszczenia i nawilżania ran,bezzapachowy,nie posiadający działania dezynfekcyjnego.</t>
  </si>
  <si>
    <t>350ml</t>
  </si>
  <si>
    <t>Prontosan</t>
  </si>
  <si>
    <t>Żel do irygacji,czyszczenia i nawilżania ran,bezzapachowy,nie posiadający działania dezynfekcyjnego</t>
  </si>
  <si>
    <t>30ml</t>
  </si>
  <si>
    <t>Sporobójcze, gotowe do użycia chusteczki do mycia i dezynfekcji powierzchni medycznych (w tym sondy USG); Spectrum działania-B,F,Tbc,S,Noro,Adeno,V(HIV,HCV,HBV); 100szt w opakowaniu</t>
  </si>
  <si>
    <t>do 15 minut</t>
  </si>
  <si>
    <t>Incidin oxy vipe s</t>
  </si>
  <si>
    <t>Razem:</t>
  </si>
  <si>
    <t>ulotka,karta charakterystyki,dokument potwierdzający spełnienie normy EN-16615, wyrób medyczny</t>
  </si>
  <si>
    <t>Pakiet 7 - chusteczki do dezynfekcji i mycia powierzchni medycznych</t>
  </si>
  <si>
    <t>Pakiet 8 - antyseptyka ran</t>
  </si>
  <si>
    <t>umowa do 24-01-2023 (26/2022/5, 0%)</t>
  </si>
  <si>
    <t>Stawka Vat</t>
  </si>
  <si>
    <t>Szew niewchłanialny, jednowłóknowy, poliprepylenowy, niepowlekany</t>
  </si>
  <si>
    <t>37 mm</t>
  </si>
  <si>
    <t>2/0</t>
  </si>
  <si>
    <t>75 cm</t>
  </si>
  <si>
    <t>polipropylen</t>
  </si>
  <si>
    <t>Okrągła masywna</t>
  </si>
  <si>
    <t>26 mm</t>
  </si>
  <si>
    <t>Okrągła podwójna</t>
  </si>
  <si>
    <t>2x13 mm</t>
  </si>
  <si>
    <t>5/0</t>
  </si>
  <si>
    <t>2x22 mm</t>
  </si>
  <si>
    <t>90 cm</t>
  </si>
  <si>
    <t xml:space="preserve">Okrągła </t>
  </si>
  <si>
    <t>37mm</t>
  </si>
  <si>
    <t>75cm</t>
  </si>
  <si>
    <t>2x13mm</t>
  </si>
  <si>
    <t>2x12mm</t>
  </si>
  <si>
    <t>2x8mm</t>
  </si>
  <si>
    <t>6/0</t>
  </si>
  <si>
    <t>60cm</t>
  </si>
  <si>
    <t>7/0</t>
  </si>
  <si>
    <t>Szew syntetyczny, pleciony, niewchłanialny, poliestrowy, powlekany silikonem</t>
  </si>
  <si>
    <t>55-60 mm</t>
  </si>
  <si>
    <t>poliester</t>
  </si>
  <si>
    <t>40-45 mm</t>
  </si>
  <si>
    <t xml:space="preserve">Okrągła, podwójna  </t>
  </si>
  <si>
    <t>2 x 17 mm</t>
  </si>
  <si>
    <t>Szew niewchłanialny, pleciony, powlekany woskiem i/lub silikonem, z naturalnego jedwabiu</t>
  </si>
  <si>
    <t>odwrotnie tnąca</t>
  </si>
  <si>
    <t>19 mm</t>
  </si>
  <si>
    <t>jedwab</t>
  </si>
  <si>
    <t xml:space="preserve">okrągła </t>
  </si>
  <si>
    <t>17mm</t>
  </si>
  <si>
    <t>szpatuła(lancetowata) podwójna o zakończeniu mikro</t>
  </si>
  <si>
    <t>1/4 koła</t>
  </si>
  <si>
    <t>45cm</t>
  </si>
  <si>
    <t>Szew niewchłanialny, poliestrowy, pleciony, niepowlekany w kolorze zielonym</t>
  </si>
  <si>
    <t>Bez igły</t>
  </si>
  <si>
    <t>-</t>
  </si>
  <si>
    <t>150 cm</t>
  </si>
  <si>
    <t>Szew syntetyczny,wchłanialny,barwiony,jednowłókienkowy,wykonany z polidioksanonu.Czas podtrzymywania tkankowego około 75-80% po 14 dniach,około 70% po 28 dniach,około 60% po 43 dniach,około 40% po 57 dniach.Całkowity czas wchłaniania 180-210 dni od zaimplantowania.</t>
  </si>
  <si>
    <t>okrągła</t>
  </si>
  <si>
    <t>monosorb</t>
  </si>
  <si>
    <t>40mm</t>
  </si>
  <si>
    <t>90cm</t>
  </si>
  <si>
    <t>Okrągła mocna</t>
  </si>
  <si>
    <t>26mm</t>
  </si>
  <si>
    <t>Szew syntetyczny, niewchłanialny, jednowłóknowy, poliamidowy, niepowlekany, zabarwiony na niebiesko</t>
  </si>
  <si>
    <t>12 mm</t>
  </si>
  <si>
    <t>30 mm</t>
  </si>
  <si>
    <t>90 mm</t>
  </si>
  <si>
    <t>100 cm</t>
  </si>
  <si>
    <t>prosta</t>
  </si>
  <si>
    <t>60 mm</t>
  </si>
  <si>
    <t>Igła podwójna mikrolancetowata</t>
  </si>
  <si>
    <t>6mm</t>
  </si>
  <si>
    <t>10/0</t>
  </si>
  <si>
    <t>30cm</t>
  </si>
  <si>
    <t>39 mm</t>
  </si>
  <si>
    <t>szpatuła mikroostrze</t>
  </si>
  <si>
    <t>Szew wchłanialny,pleciony,syntetyczny,barwiony,wykonany z kopolimeru składającego się w 90% z glikolidu i w 10% z L-laktydu,powlekany mieszaniną złożoną z kopolimeru glikolipidu i laktydu oraz stearynianu wapnia.Czas podtrzymywania tkankowego około 75% po 14 dniach, około 50% po 21 dniach, około 25% po 28 dniach. Całkowity czas wchłaniania 56-70 dni.</t>
  </si>
  <si>
    <t>70cm</t>
  </si>
  <si>
    <t>30mm</t>
  </si>
  <si>
    <t>76mm</t>
  </si>
  <si>
    <t>okrągła,masywna</t>
  </si>
  <si>
    <t>haczyk</t>
  </si>
  <si>
    <t>35mm</t>
  </si>
  <si>
    <t>60mm</t>
  </si>
  <si>
    <t>65mm</t>
  </si>
  <si>
    <t>bez igły</t>
  </si>
  <si>
    <t>140cm</t>
  </si>
  <si>
    <t>3x45cm</t>
  </si>
  <si>
    <t>1.  </t>
  </si>
  <si>
    <t>Siatka chirurgiczna do operacyjnego leczenia przepukliny niewchłanialna, z polipropylenu,monofilamentowa,sterylna,o gramaturze 60g/m2,wielkość porów 1,5mm. 7,5 cm x 15 cm</t>
  </si>
  <si>
    <t>2.  </t>
  </si>
  <si>
    <t xml:space="preserve">Siatka chirurgiczna do operacyjnego leczenia przepukliny, niewchłanialna, z polipropylenu, monofilamentowa, sterylna, o gramaturze 48g/m2, wielkość porów 3,6 x 2,8mm.
Rozmiar 30 cm x 30 cm </t>
  </si>
  <si>
    <t xml:space="preserve">Siatka chirurgiczna do operacyjnego leczenia przepukliny, niewchłanialna, z polipropylenu, monofilamentowa, sterylna, o gramaturze 48g/m2, wielkość porów 3,6 x 2,8mm.Rozmiar 15 cm x 15 cm </t>
  </si>
  <si>
    <t xml:space="preserve">Siatka chirurgiczna wchłanialna, pleciona z kwasu poliglikolowego, rozmiar porów  0,75 mm, gramatura 56g/m2, siła podtrzymywania tkankowego 50% po upływie 18 dni od zaimplantowania, całkowita absorpcja po upływie 60 – 90 dni. Rozmiar:15 cm x 25 cm </t>
  </si>
  <si>
    <t>3.  </t>
  </si>
  <si>
    <t>4.  </t>
  </si>
  <si>
    <t>Pakiet 1 - szwy</t>
  </si>
  <si>
    <t>Pakiet 2 - szwy</t>
  </si>
  <si>
    <t>Pakiet 3 - Siatki do leczenia przepukliny</t>
  </si>
  <si>
    <t>PGLA lactic/ PGA</t>
  </si>
  <si>
    <t>nylon/Amifil</t>
  </si>
  <si>
    <t xml:space="preserve"> 300 tabl.</t>
  </si>
  <si>
    <t>Pakiet 9 - Preparat chloru do dezynfekcji powierzchni</t>
  </si>
  <si>
    <t xml:space="preserve">Preparat w tabletkach na bazie aktywnego chloru do dezynfekcji wszystkich zmywalnych powierzchni i przedmiotów zanieczyszczonych substancjami organicznymi. Preparat o szerokim spektrum bójczym: B, Tbc, F, V, S (skuteczny wobec Cl. dificile). Preparat przeznaczony do dezynfekcji powierzchni kontaktujących się z żywnością. czas działanie do 15 min. Zarejestrowany jako produkt biobójczy. </t>
  </si>
  <si>
    <t>umowa do 03-02-2023 (6/2021/1, 55%) Biachem</t>
  </si>
  <si>
    <t xml:space="preserve"> Pokrowce na zwłoki z folii mocno zabudowanej, koloru białego /mlecznego/,  zapinane na suwak plus 2 pary rękawic foliowych jedn. użyt. Wytrzymałość pokrowca od 40 do 150 kg; Rozmiar: 90x220cm</t>
  </si>
  <si>
    <t>Pokrowce na zwłoki z folii mocno zabudowanej, koloru białego /mlecznego/, zapinane na suwak plus  2 pary rękawic foliowych jedn. użyt. /dla dzieci/ Wytrzymałość pokrowca od 40 do 100 kg Rozmiar: 90x150cm</t>
  </si>
  <si>
    <t>Pokrowce na zwłoki z folii mocno zabudowanej, koloru białego / mlecznego /, zapinane na suwak plus 2 pary rękawic foliowych jed. użyt. / dla niemowląt/ Wytrzymałość pokrowca od 1 do 25 kg; Rozmiar: 60x80cm</t>
  </si>
  <si>
    <t>Pozycje 1 - 3: Pokrowce foliowe z polietylenu na zwłoki-  suwak w pokrowcach na zwłoki powinien być wszyty równo na całej długości pokrowca, powinien być łatwy do rozpinania i zapinania, folia przy zamykaniu suwaka nie może się marszczyć , tylko powinna się łatwo układać. Pokrowiec powinien posiadać cztery  trwałe uchwyty. Uchwyty muszą być wykonane z odpowiedniej grubości folii, która powoduje, że zwłoki można bezpiecznie przenosić ( waga od 40 do 150kg.) bez obawy, że uchwyty się przerwą. Na pokrowcu, na jego zewnętrznej prawej stronie, znajdować ma się przezroczysta  kieszonka o wymiarach 25x 15 cm z przeznaczeniem na „kartę przekazania zwłok do chłodni”.  Pakowane po 10 sztuk.</t>
  </si>
  <si>
    <t>Pokrowce z folii LDPE, bezbarwne, zabezpieczające pościel na łóżku oczekującym na pacjenta, obszyte gumą ściągającą na całym obwodzie; razmiar 140x220 cm</t>
  </si>
  <si>
    <t>Pokrowce foliowe z folii polietylenowej LDPE, zabezpieczające pościel na łóżku oczekującym na pacjenta. Wykonane z folii miękkiej, elastycznej, grubości 0,03 mikrona, obszyte gumką na całym obwodzie, co pozwala na dokładne zakrycie i zabezpieczenie pościeli znajdującej się na łóżku oczekującym na pacjenta. Guma powinna być elastyczna, tak że po jej naciągnięciu powinna wracać do pierwotnego kształtu, z gumy nie może zrobić się sznurek, guma powinna być dalej dobrej jakości. Pokrowiec powinien łatwo zakładać się na łóżko, nie może być wykonany z folii sztywnej, która będzie powodowała odstawanie pokrowca od łóżka, a tym samym nie będzie on spełniał swojej funkcji higienicznego zabezpieczenia pościeli. Pokrowce nie mogą wydzielać nieprzyjemnego zapachu. Powinny posiadać zaświadczenie podmiotu uprawnionego do kontroli, że w wyniku rozkładu termicznego oferowanych wyrobów nie wykryto obecności chlorku, co oznacza, że nie zawierają one w swoim składzie chloru winylu. Powinny posiadać Świadectwo Jakości Zdrowotnej PZH stwierdzające, że pokrowiec wykorzystywany zgodnie z przeznaczeniem nie stanowi zagrożenia dla zdrowia człowieka. Wymagane dostarczenie 10 próbek do przetargu.</t>
  </si>
  <si>
    <t>Pokrowce z folii LDPE bezbarwne, zabezpieczające pościel na łóżku oczekującym na pacjenta; rozmiar 180x240 cm</t>
  </si>
  <si>
    <t>Pokrowce z folii LDPE bezbarwne, zabezpieczające pościel na łóżku oczekującym na pacjenta; rozmiar 180x160 cm</t>
  </si>
  <si>
    <t>Pokrowce z folii LDPE bezbarwne, zabezpieczające
aparaturę medyczną: rozmiar 85x90 cm</t>
  </si>
  <si>
    <t>Pokrowce z folii LDPE bezbarwne, zabezpieczające
aparaturę medyczną: rozmiar 57x60 cm</t>
  </si>
  <si>
    <t>Pokrowce foliowe wykonane z oryginalnej folii polietylenowej LDPE, miękkiej, elastycznej, grubość 0,02 mikrona, zakrywające całe łóżko wraz z jego poręczami i zachodzi na boki zakrywając pościel, kolor bezbarwny. Pokrowiec powinien łatwo zakładać się na łóżko, nie może być wykonany z folii sztywnej, która będzie powodowała odstawanie pokrowca od łóżka, a tym samym nie będzie on spełniał swojej funkcji higienicznego zabezpieczenia pościeli. Pokrowce nie mogą wydzielać nieprzyjemnego zapachu. Powinny posiadać zaświadczenie podmiotu uprawnionego do kontroli, że w wyniku rozkładu termicznego oferowanych wyrobów nie wykryto obecności chlorku, co oznacza, że nie zawierają one w swoim składzie chloru winylu. Powinny posiadać Świadectwo Jakości Zdrowotnej PZH stwierdzające, że pokrowiec wykorzystywany zgodnie z przeznaczeniem nie stanowi zagrożenia dla zdrowia człowieka. Wymagane dostarczenie 10 próbek do przetargu.</t>
  </si>
  <si>
    <t>sztula</t>
  </si>
  <si>
    <t>Filtr hydrofobowy do ssaka do odsysania wydzieliny z przestrzeni podgłośniowej, typ OHIO</t>
  </si>
  <si>
    <t>Zbiornik na skropliny do pompy ssącej typ Ohio</t>
  </si>
  <si>
    <t>Wężyk pacjenta do strzykawki automatycznej typ CT Motion XD 8000.Producent Urlich GMbH&amp;Co.KG rok produkcji 2018, wężyk pacjenta dla wstrzykiwaczy kontrastu CT/MRI,długość 250cm,produkt jednorazowego użytku,produkt powinien posiadać żeńskie złącze Luer lock, kapturek ochronny dla końca wężyka, męskie złącze Luer lock z pierwszym zaworem zwrotnym, drugi zawór zwrotny,szczelność max 20 bar, maksymalny czas użycia 12 godzin dla jednego pacjenta,objętość 12,5ml.</t>
  </si>
  <si>
    <t>Wężyk pompy do strzykawki automatycznej typ CT Motion XD 8000.Producent Urlich GMbH&amp;Co.KG rok produkcji 2018,wężyk pompy dla wstrzykiwaczy kontrastu CT/MRI, produkt jednorazowego użytku, produkt powinien posiadać nakłuwacz środka kontrastowego,nakłuwacza NaCl,nakłuwacza środka kontrastowego,krzyżaka,wężyk pompy dla pompy rolkowej,czujnik ciśnienia,filtr cząsteczkowy,męskie złącze Luer lock z zaworem zwrotnym, kapturek ochronny końca wężyka,szczelność max 20bar,maksymalny czas użycia 24 godziny dla wielu pacjentów, objętość 19,5ml.</t>
  </si>
  <si>
    <t>Introduktor zestaw z zastawką do wprowadzania i wymiany kateterów oraz elektrod endokawiatarnych rozmiar 6F długość 11 cm. Elementy zestawu:koszulka z zastawką,igła prosta 18Gx7 cm,prowadnik w kształcie J 035"x40 cm,rozszerzacz 18 cm.</t>
  </si>
  <si>
    <t>Introduktor zestaw z zastawką do wprowadzania i wymiany kateterów oraz elektrod endokawiatarnych rozmiar 7F długość 11 cm. Elementy zestawu:koszulka z zastawką,igła prosta 18Gx7 cm,prowadnik w kształcie J 035"x40 cm,rozszerzacz 18 cm.</t>
  </si>
  <si>
    <t>Elektroda do zewnętrznej stymulacji serca do aparatu Corpulus dla dorosłych,komplet</t>
  </si>
  <si>
    <t>Elektroda do zewnętrznej stymulacji serca do aparatu Corpulus dla dzieci, komplet</t>
  </si>
  <si>
    <t>Elektroda do czasowej przezżylnej stymulacji serca rozmiar CH6</t>
  </si>
  <si>
    <t>Elektroda do czasowej przezżylnej stymulacji serca rozmiar CH7</t>
  </si>
  <si>
    <t>Elektroda do zewnętrznej stymulacji serca do aparatu MINDRAY BHD6, komplet</t>
  </si>
  <si>
    <t>Elektroda do zewnętrznej stymulacji serca do defibrylatora dwufazowego Cardio-Aid, komplet</t>
  </si>
  <si>
    <t>Elektroda do monitora rzutu serca Niccomo.Komplet</t>
  </si>
  <si>
    <t>Elektroda EKG dla noworodka typu 845, komplet</t>
  </si>
  <si>
    <t>elektroda dla noworodka  do monitora Dash, komplet</t>
  </si>
  <si>
    <t>Elektroda do zewnętrznej stymulacji serca do aparatu LIFEPAACK 20, komplet</t>
  </si>
  <si>
    <t>Eledtroda do defibrylatora Responder AED Datex Ohmeda dla dorosłych, komplet</t>
  </si>
  <si>
    <t>Eledtroda do defibrylatora Responder AED Datex Ohmeda dla dzieci, komplet</t>
  </si>
  <si>
    <t>Elektrody EKG do kardiomonitora Philips 40493E, op.x 50sztuk</t>
  </si>
  <si>
    <t>Czujnik do monitora Drager dla noworodków</t>
  </si>
  <si>
    <t>Czujnik do pulsoksymetru  Nellcor OXYGEN Pediatric Sensor spO2 Phillips M 1903 B (10-50 kg)</t>
  </si>
  <si>
    <t>Czujnik do pulsoksymetru  Nellcor OXYGEN Sensor Max-N &lt; 3kg</t>
  </si>
  <si>
    <t>Żel do defibrylatora op. 250 ml</t>
  </si>
  <si>
    <t>Żel do EKG op. 250 ml</t>
  </si>
  <si>
    <t>czujnik do pulsoksymetruu RAD-97 MASIMO - czujnik Masimo RD Set Neo (3-40kg) jednopacjentowy lub kompatybilny</t>
  </si>
  <si>
    <t>Pasta (żel) służąca do przygotowania skóry przed badaniem ekg op. 250g</t>
  </si>
  <si>
    <t>Przyrząd do drenażu jamy bębenkowej ucha Typ II 1,15 mm</t>
  </si>
  <si>
    <t xml:space="preserve">Pojemnik plastikowy na odpady medyczne ostre, zużyte igły, czerwony, nieprzemakalny, odporny na przekłucia, posiadający specjalne wycięcia w pokrywie umożliwiające bezpieczne oddzielenie igły od strzykawki, pojemność 10l, etykieta informacyjna z polem do opisu na: - kod odpadów medycznych w nich przechowywanych, - nazwę wytwórcy odpadów medycznych, - numer REGON wytwórcy odpadów medycznych, - numer księgi rejestrowej wytwórcy odpadów medycznych, - datę i godzinę otwarcia ( rozpoczęcia  użytkowania), - datę i godzinę zamknięcia </t>
  </si>
  <si>
    <t xml:space="preserve">Pojemnik plastikowy na odpady medyczne ostre, zużyte igły, czerwony, nieprzemakalny, odporny na przekłucia, posiadający specjalne wycięcia w pokrywie umożliwiające bezpieczne oddzielenie igły od strzykawki, pojemność 15l, etykieta informacyjna z polem do opisu na: - kod odpadów medycznych w nich przechowywanych, - nazwę wytwórcy odpadów medycznych, - numer REGON wytwórcy odpadów medycznych, - numer księgi rejestrowej wytwórcy odpadów medycznych, - datę i godzinę otwarcia ( rozpoczęcia  użytkowania), - datę i godzinę zamknięcia </t>
  </si>
  <si>
    <t xml:space="preserve">Pojemnik plastikowy na odpady medyczne ostre, zużyte igły, czerwony, nieprzemakalny, odporny na przekłucia, posiadający specjalne wycięcia w pokrywie umożliwiające bezpieczne oddzielenie igły od strzykawki, pojemność 20l, etykieta informacyjna z polem do opisu na: - kod odpadów medycznych w nich przechowywanych, - nazwę wytwórcy odpadów medycznych, - numer REGON wytwórcy odpadów medycznych, - numer księgi rejestrowej wytwórcy odpadów medycznych, - datę i godzinę otwarcia ( rozpoczęcia  użytkowania), - datę i godzinę zamknięcia </t>
  </si>
  <si>
    <t>Pojemniki z pokrywą na preparaty do badań histopatologicznych 0,10l</t>
  </si>
  <si>
    <t>Pojemniki z pokrywą na preparaty do badań histopatologicznych 0,25l</t>
  </si>
  <si>
    <t>Pojemniki z pokrywą na preparaty do badań histopatologicznych 0,5l</t>
  </si>
  <si>
    <t>Pojemniki z pokrywą na preparaty do badań histopatologicznych 1l</t>
  </si>
  <si>
    <t>Pojemniki z pokrywą na preparaty do badań histopatologicznych 2l</t>
  </si>
  <si>
    <t>Pojemniki z pokrywą na preparaty do badań histopatologicznych 5l</t>
  </si>
  <si>
    <t>Pojemniki z pokrywą na preparaty do badań histopatologicznych 10l</t>
  </si>
  <si>
    <t>Przedłużacze do pomp białe lub matowe dł.minimum 150cm</t>
  </si>
  <si>
    <t>Przedłużacze do pomp bursztynowe dł.minimum 150cm do leków światłoczułych</t>
  </si>
  <si>
    <t>Szyna palcowa, aluminiowa 230mm x 20mm.</t>
  </si>
  <si>
    <t>Pojemnik plastikowy na odpady medyczne ostre, zużyte igły, czerwony, nieprzemakalny, odporny na przekłucia, posiadający specjalne wycięcia w pokrywie umożliwiające bezpieczne oddzielenie igły od strzykawki, pojemność 0,5l, etykieta informacyjna z polem do opisu na: - kod odpadów medycznych w nich przechowywanych, - nazwę wytwórcy odpadów medycznych, - numer REGON wytwórcy odpadów medycznych, - numer księgi rejestrowej wytwórcy odpadów medycznych, - datę i godzinę otwarcia (rozpoczęcia  użytkowania), - datę i godzinę zamknięcia</t>
  </si>
  <si>
    <t>Pojemnik plastikowy na odpady medyczne ostre, zużyte igły, czerwony, nieprzemakalny, odporny na przekłucia, posiadający specjalne wycięcia w pokrywie umożliwiające bezpieczne oddzielenie igły od strzykawki, pojemność 1l, etykieta informacyjna z polem do opisu na: - kod odpadów medycznych w nich przechowywanych, - nazwę wytwórcy odpadów medycznych, - numer REGON wytwórcy odpadów medycznych, - numer księgi rejestrowej wytwórcy odpadów medycznych, - datę i godzinę otwarcia (rozpoczęcia  użytkowania), - datę i godzinę zamknięcia</t>
  </si>
  <si>
    <t xml:space="preserve">Pojemnik plastikowy na odpady medyczne ostre, zużyte igły, czerwony, nieprzemakalny, odporny na przekłucia, posiadający specjalne wycięcia w pokrywie umożliwiające bezpieczne oddzielenie igły od strzykawki, pojemność 2l, etykieta informacyjna z polem do opisu na: - kod odpadów medycznych w nich przechowywanych, - nazwę wytwórcy odpadów medycznych, - numer REGON wytwórcy odpadów medycznych, - numer księgi rejestrowej wytwórcy odpadów medycznych, - datę i godzinę otwarcia (rozpoczęcia  użytkowania), - datę i godzinę zamknięcia </t>
  </si>
  <si>
    <t xml:space="preserve">Pojemnik plastikowy na odpady medyczne ostre, zużyte igły, czerwony, nieprzemakalny, odporny na przekłucia, posiadający specjalne wycięcia w pokrywie umożliwiające bezpieczne oddzielenie igły od strzykawki, pojemność 5l etykieta informacyjna z polem do opisu na: - kod odpadów medycznych w nich przechowywanych, - nazwę wytwórcy odpadów medycznych, - numer REGON wytwórcy odpadów medycznych, - numer księgi rejestrowej wytwórcy odpadów medycznych, - datę i godzinę otwarcia (rozpoczęcia  użytkowania), - datę i godzinę zamknięcia </t>
  </si>
  <si>
    <t>Pojemnik plastikowy na odpady medyczne ostre, zużyte igły, czerwony, nieprzemakalny, odporny na przekłucia, posiadający specjalne wycięcia w pokrywie umożliwiające bezpieczne oddzielenie igły od strzykawki, pojemność 30l, etykieta informacyjna z polem do opisu na: - kod odpadów medycznych w nich przechowywanych, - nazwę wytwórcy odpadów medycznych, - numer REGON wytwórcy odpadów medycznych, - numer księgi rejestrowej wytwórcy odpadów medycznych, - datę i godzinę otwarcia (rozpoczęcia  użytkowania), - datę i godzinę zamknięcia</t>
  </si>
  <si>
    <t>Łącznik anestezjologiczny gładki wewnętrznie, z PCV ze złączem kątowym podwójnie obrotowym, złącze pacjenta 22M/15F, złącze respiratora 15M,  gumowa zatyczka portu odsysania,   dł.15cm, sterylny</t>
  </si>
  <si>
    <t>Obwód oddechowy do aparatu do znieczulania dla dorosłych, materiał PCV, 2 rury gładkie wewnętrznie zapobiegające zaleganiu bakterii, dł.180 cm , dodatkowa rura do worka o dł. 90 cm, kolanko z portem kapno, trójnik Y z dwoma portami zabezpieczonymi zatyczkami przytwierdzonymi na stałe do obwodu, średnica rur 22 mm, złącza elastyczne 22mmF, złączka prosta 22mmM-22mmM, worek oddechowy bezlateksowy poj. 2 litry, sterylny.</t>
  </si>
  <si>
    <t>Obwód oddechowy do aparatu do znieczulania dla dzieci, materiał PCV, ramiona długości 150cm, gładki wewnętrznie, złącza 22mmF typu Flex, trójnik Y z 2 portami zabezpieczonymi zatyczkami łącznik katowy z portem do kapnografii (15mmM-22mmM/15mmF), dodatkowe ramię dł. 90cm, worek oddechowy 1 litr, sterylny.</t>
  </si>
  <si>
    <t>Obwód oddechowy do respiratora Bennett dla dorosłych, materiał PCV , 2 rury gładkie wewnętrznie, ograniczający zaleganie   bakterii o dł. 180 cm, kolanko z portem luer-lock, trójnik Y z dwoma portami pomiarowymi  zabezpieczonych koreczkami przytwierdzonymi na stałe do obwodu , średnica rur 22mm, złącza elastyczne 22mmF, sterylny, czas stosowania 7 dni.</t>
  </si>
  <si>
    <t>Obwód oddechowy do respiratora Bennett Acheva  , 1 rura gładka wewnętrznie  z PCV,  o dł.150-180 cm, z bardzo miękką końcówką, pułapka wodna, zastawka wydechowa, 2 dreny bąbelkowe śr.4-8mm: jeden do pomiaru ciśnienia i jeden do sterowania zastawką, przedłużacz z łącznikiem podwójnie obrotowym, sterylny</t>
  </si>
  <si>
    <t>Linia do pobierania próbek gazu z PCV długości 300 mm, średnica 1,2  x 2,5 mm, złącza męskie luer-loc, jałowe.</t>
  </si>
  <si>
    <t xml:space="preserve">Worek oddechowy , dwulitrowy ,sterylny, bezlateksowy , jednorazowego użytku </t>
  </si>
  <si>
    <t>Filtr bakteryjno-wirusowy elektrostatyczny,objętość oddechowa 150-1500ml,przestrzeń martwa ok..33ml,skuteczność filtracji bakteryjnej&gt;99,9999%,wirusowej &gt;99,9999%,złącze proste 22M/15F-22F/15M,z portem kapnografii luer-lock zabezpieczonym koreczkiem,który nie będzie wyskakiwał przy wentylacji pacjenta,czas stosowania 24h,sterylny,w pojedynczym opakowaniu.</t>
  </si>
  <si>
    <t>Filtr bakteryjno-wirusowy HME z wymiennikiem ciepła i wilgoci,sterylny,pakowany pojedynczo,objętość oddechowa 150-1200ml lub 1500ml,przestrzeń martwa do 70ml,skuteczność filtracji bakteryjnej &gt;99,9999%,wirusowej &gt;99,9999%,złącze proste 22M/15F-22F/15M z portem do kapnografii luer-lock zabezpieczonym koreczkiem,który nie będzie wyskakiwał przy wentylacji pacjenta,czas stosowania 24h.</t>
  </si>
  <si>
    <t>Wymiennik ciepła i wilgoci dla pacjentów z tracheostomią, portem tlenowym 5,5mm,objętość około 50-1000ml,przestrzeń martwa ok.15ml,sterylny,pakowany pojedynczo.</t>
  </si>
  <si>
    <t>Majteczki siateczkowe rozmiar XL</t>
  </si>
  <si>
    <t>Majteczki siateczkowe rozmiar L</t>
  </si>
  <si>
    <t>Zestaw do cewnikowania pęcherza moczowego  Skład zestawu: 1x Kleszczyki typu Kocher 14 cm, 1x pęseta plastikowa anatomiczna 12,5 cm, 5 kompresów z gazy bawełnianej 7,5 cm x 7,5 cm, 4 tampony z gazy bawełnianej średniej wielkości, 1x serweta barierowa włókninowa, nieprzylepna 45 x 75 cm, 1x serweta barierowa, włókninowa nieprzylepna 75 x 90 cm z otworem śred 10 cm, 1x strzykawka Luer 20 ml, igła 1,2 x 40, żel poślizgowy, woda sterylna w ampułce 20 ml, para rękawiczek diagnostycznych. Zestaw zapakowany w opakowanie typu blister, w kształcie tacki z wgłębieniem, która może służyć jako nerka.</t>
  </si>
  <si>
    <t>Okulary ochronne wielokrotnego użytku, z przeźroczystego poliwęglanu, szkła pokryte powłoką chroniącą przed zaparowaniem, zgodnie z normą EN 166</t>
  </si>
  <si>
    <t>Zestaw do nakłucia lędźwiowego, sterylny 1x użytku serweta 75x90 cm, serweta 75x90 cm z boczną krawędzią przylepną z otworem, 1x kleszyk, 1x strzykawka 5 ml, 1x igła 22 G,1x igła 18 G, 6x tamopn z gazy wielkości śliwki, 1x opatrunek samoprzylepny ok. 7x5 cm</t>
  </si>
  <si>
    <t>op. x 1000ml</t>
  </si>
  <si>
    <t>roztwór</t>
  </si>
  <si>
    <t xml:space="preserve">op. x 3000ml </t>
  </si>
  <si>
    <t>roztw. do przepłukiwania</t>
  </si>
  <si>
    <t>op. x 5000ml</t>
  </si>
  <si>
    <t>op. x 500ml</t>
  </si>
  <si>
    <t>PAKIET 1 -  roztwory do przepłukiwania</t>
  </si>
  <si>
    <t xml:space="preserve">Natrium chloratum 0,9%, roztw. do przepłukiwania, butelka 1000 ml </t>
  </si>
  <si>
    <t xml:space="preserve">Natrium chloratum 0,9%, roztw. do przepłukiwania, butelka 500 ml </t>
  </si>
  <si>
    <r>
      <t xml:space="preserve">Natrium chloratum 0,9%, roztw. do przepłukiwania, </t>
    </r>
    <r>
      <rPr>
        <b/>
        <sz val="11"/>
        <rFont val="Arial"/>
        <family val="2"/>
        <charset val="238"/>
      </rPr>
      <t>worek</t>
    </r>
    <r>
      <rPr>
        <b/>
        <sz val="11"/>
        <color indexed="8"/>
        <rFont val="Arial"/>
        <family val="2"/>
      </rPr>
      <t xml:space="preserve"> 5000 ml </t>
    </r>
  </si>
  <si>
    <t>Glicyna 1,5%</t>
  </si>
  <si>
    <t xml:space="preserve">Aqua pro injectione;  poj. 100ml; dwa porty; opakowanie stojące  </t>
  </si>
  <si>
    <t>op. x 100ml</t>
  </si>
  <si>
    <t>Aqua pro injectione; poj. 250ml; dwa porty; opakowanie stojące</t>
  </si>
  <si>
    <t>op. x 250ml</t>
  </si>
  <si>
    <t>Aqua pro injectione; poj. 500ml; dwa porty; opakowanie stojące</t>
  </si>
  <si>
    <t>Glucosum 5%; poj. 100ml; dwa porty; opakowanie stojące</t>
  </si>
  <si>
    <t>Glucosum 5%; poj. 250ml; dwa porty; opakowanie stojące</t>
  </si>
  <si>
    <t>Glucosum 5%; poj. 500ml; dwa porty; opakowanie stojące</t>
  </si>
  <si>
    <t>Glucosum 10%; poj. 500ml; dwa porty; opakowanie stojące</t>
  </si>
  <si>
    <t>Glucosum 20%; poj. 500ml; dwa porty; opakowanie stojące</t>
  </si>
  <si>
    <t>Natrium chloratum 0,9%; poj. 100ml; dwa porty; opakowanie stojące</t>
  </si>
  <si>
    <t>Natrium chloratum 0,9%; poj. 250ml; dwa porty; opakowanie stojące</t>
  </si>
  <si>
    <t>Natrium chloratum 0,9%; poj. 500ml;  dwa porty; opakowanie stojące</t>
  </si>
  <si>
    <t>Solutio ringeri; poj. 500ml; dwa porty; opakowanie stojące</t>
  </si>
  <si>
    <t>Glucosum 5% et natrium chloratum 0,9%; 1:1; poj. 500ml; dwa porty; opakowanie stojące</t>
  </si>
  <si>
    <t>Glucosum 5% et natrium chloratum 0,9%; 1:1; poj. 250ml; dwa porty; opakowanie stojące</t>
  </si>
  <si>
    <t>Mannitol 15% lub 20%; poj. 100ml</t>
  </si>
  <si>
    <t>Mannitol 15% lub 20%; poj. 250ml</t>
  </si>
  <si>
    <t xml:space="preserve">Natrium chloratum 0,9% w systemie bezigłowym </t>
  </si>
  <si>
    <t>roztwór do iniekcji</t>
  </si>
  <si>
    <t>20amp. x 5ml</t>
  </si>
  <si>
    <t>Natrium chloratum 0,9% w systemie bezigłowym</t>
  </si>
  <si>
    <t>50amp. x 10ml</t>
  </si>
  <si>
    <t>Potassium chloride 15% w systemie bezigłowym</t>
  </si>
  <si>
    <t>20amp. x 10ml</t>
  </si>
  <si>
    <t>20amp. x 20ml</t>
  </si>
  <si>
    <t xml:space="preserve">PAKIET 2 - roztwory do infuzji </t>
  </si>
  <si>
    <t>PAKIET 3 - roztwory w systemie bezigłowym</t>
  </si>
  <si>
    <t>15% lub 20%</t>
  </si>
  <si>
    <t>5% + 0,9%</t>
  </si>
  <si>
    <t>op. x 500 ml</t>
  </si>
  <si>
    <t>op. x 250 ml</t>
  </si>
  <si>
    <r>
      <t xml:space="preserve">Płyn wieloelektrolitowy zawierający: chlorek sodu, chlorek potasu, chlorek wapnia, chlorek magnezu, octanu sodu, jabłczany lub cytryniany; poj. 250ml; dwa porty; </t>
    </r>
    <r>
      <rPr>
        <b/>
        <sz val="11"/>
        <rFont val="Arial"/>
        <family val="2"/>
        <charset val="238"/>
      </rPr>
      <t>opakowanie stojące</t>
    </r>
  </si>
  <si>
    <t>Płyn wieloelktolitowy zawierający : chlorek sodu, chlorek potasu, chlorek wapnia, chlorek magnezu,   octanu sodu, jabłczany lub cytryniany; poj. 500ml; dwa porty; opakowanie stojące</t>
  </si>
  <si>
    <t>Pakiet 4 - RTU</t>
  </si>
  <si>
    <t>GRUPA 9 - środki ochrony indywidualnej</t>
  </si>
  <si>
    <t xml:space="preserve">Pakiet  1 - komplet odzieży chirurgicznej </t>
  </si>
  <si>
    <t>Pakiet 2 - fartuchy operacyjne sterylny standard,wzmocnione</t>
  </si>
  <si>
    <t>Fartuchy operacyjne standard*
- jednorazowy jałowy fartuch chirurgiczny, wykonany z włókniny typu SMS lub SMMS - rękaw zakończony elastycznym mankietem z dzianiny
- szwy wykonane techniką ultradźwiękową
- tylne części fartucha zachodzące na siebie
- u góry zapinany na rzep, -troki fartucha łączone kartonikiem, -sposób złożenia i konstrukcja zezwalająca na założenie fartucha zapewniająca zachowanie sterylności z przodu i z tyłu operatora. -w rozmiarach M,L,XL,XXL -gramatura min. 35g/m2, -odporność na penetrację płynów min. 49 H2O, -odporność na rozerwanie na sucho/mokro min. 100kPa -w opakowaniu wraz z fartuchem min. 2 ściereczki do rąk, -każdy fartuch pakowany podwójnie, wewnątrz w papier krepowy, -na opakowaniu odklejana etykieta z numerem serii, datą ważności produktu. -opakowanie zbiorcze-podwójny system pakowania tj. karton transportowy oraz opakowanie wewnętrzne.</t>
  </si>
  <si>
    <t>Fartuchy operacyjne wzmocnione do „zabiegów mokrych”*
- jednorazowy jałowy fartuch chirurgiczny, wykonany z włókniny typu SMS lub SMMS
- rękaw zakończony elastycznym mankietem
- szwy wykonane techniką ultradźwiękową
- dodatkowe nieprzemakalne wzmocnienia w części przedniej fartucha i w rękawach przymocowane na całej powierzchni nie punktowo od wewnątrz, wykonane z włókniny paroprzepuszczalnej o gramaturze min. 35g/m2 -tylne części fartucha zachodzące na siebie, -u góry zapinany na rzep, -troki fartucha łączone kartonikiem, -sposób złożenia i konstrukcja zezwalająca na założenie fartucha zapewniająca zachowanie sterylności z przodu i z tyłu operatora, -w rozmiarach M,L,XL,XXL, -gramatura min. 35g/m2 w części niewzmocnionej -odporność na penetrację płynów mmin.80 H2O w obszarze wzmocnień, -odporność na rozerwanie na sucho/mokro min. 100kPa, -w opakowaniu wraz z fartuchem min. 2 ściereczki do rąk, -każdy fartuch pakowany podwójnie, wewnątrz w papier krepowy, -na opakowaniu odklejana etykieta z numerem serii, datą ważności produktu, -opakowanie zbiorcze -podwójny system pakowania tj. karton transportowy oraz opakowanie wewnętrzne.</t>
  </si>
  <si>
    <t>Pakiet 3 - rękawice diagnostyczne wyciągane od spodu</t>
  </si>
  <si>
    <r>
      <t>Rękawice diagnostyczne nitrylowe, bezpudrowe z możliwością pojedynczego wyjmowania za mankiet od spodu opakowania, zarejestrowane jako wyrób medyczny  klasy I oraz środek ochrony indywidualnej kategorii III,  posiadające- AQL 1,0 ( potwierdzone badaniami wytwórcy), grubość na palcu 0,1+/- 0,02, rolowany mankiet ułatwiający zakładanie, uniwersalny kształt pasujący na prawą i lewą dłoń.</t>
    </r>
    <r>
      <rPr>
        <b/>
        <sz val="11"/>
        <color rgb="FFFF0000"/>
        <rFont val="Arial"/>
        <family val="2"/>
        <charset val="238"/>
      </rPr>
      <t xml:space="preserve"> </t>
    </r>
    <r>
      <rPr>
        <b/>
        <sz val="11"/>
        <color rgb="FF000000"/>
        <rFont val="Arial"/>
        <family val="2"/>
        <charset val="238"/>
      </rPr>
      <t>Rękawice zgodne z normą EN 455-1,2,3,4 - raport z badań producenta lub laboratorium.</t>
    </r>
    <r>
      <rPr>
        <b/>
        <sz val="11"/>
        <color theme="3" tint="0.39997558519241921"/>
        <rFont val="Arial"/>
        <family val="2"/>
        <charset val="238"/>
      </rPr>
      <t xml:space="preserve"> </t>
    </r>
    <r>
      <rPr>
        <b/>
        <sz val="11"/>
        <color rgb="FF000000"/>
        <rFont val="Arial"/>
        <family val="2"/>
        <charset val="238"/>
      </rPr>
      <t>Rękawice zgodnie z normą</t>
    </r>
    <r>
      <rPr>
        <b/>
        <sz val="11"/>
        <color rgb="FF00B050"/>
        <rFont val="Arial"/>
        <family val="2"/>
        <charset val="238"/>
      </rPr>
      <t xml:space="preserve">  EN 374 - 5 potwierdzone raportem z badań producenta lub laboratorium   </t>
    </r>
    <r>
      <rPr>
        <b/>
        <sz val="11"/>
        <color rgb="FF000000"/>
        <rFont val="Arial"/>
        <family val="2"/>
        <charset val="238"/>
      </rPr>
      <t>.</t>
    </r>
    <r>
      <rPr>
        <b/>
        <sz val="11"/>
        <color rgb="FF00B050"/>
        <rFont val="Arial"/>
        <family val="2"/>
        <charset val="238"/>
      </rPr>
      <t xml:space="preserve"> Rękawice zgodne z normą EN 16523-1 potwierdzone raportem z badań producenta lub laboratorium</t>
    </r>
    <r>
      <rPr>
        <b/>
        <sz val="11"/>
        <color rgb="FF000000"/>
        <rFont val="Arial"/>
        <family val="2"/>
        <charset val="238"/>
      </rPr>
      <t xml:space="preserve"> Deklaracja zgodności CE. </t>
    </r>
    <r>
      <rPr>
        <b/>
        <sz val="11"/>
        <color theme="1"/>
        <rFont val="Arial"/>
        <family val="2"/>
        <charset val="238"/>
      </rPr>
      <t>Rozmiar rękawic do wyboru zamawiającego. Zamawiający wraz z pierwszą dostawą wymaga dostarczenia nieodpłatnie 20 sztuk pojedynczych uchwytów lub uchwytów typu koszyk z opcją umocowania na ścianie. pakowane po 250 sztuk.</t>
    </r>
  </si>
  <si>
    <r>
      <rPr>
        <b/>
        <sz val="11"/>
        <color rgb="FFFF0000"/>
        <rFont val="Arial"/>
        <family val="2"/>
        <charset val="238"/>
      </rPr>
      <t>Wymagane dokumenty:
- rękawice zgodne z normą EN 455-</t>
    </r>
    <r>
      <rPr>
        <b/>
        <sz val="11"/>
        <color rgb="FF00B050"/>
        <rFont val="Arial"/>
        <family val="2"/>
        <charset val="238"/>
      </rPr>
      <t xml:space="preserve">1,2,3,4 </t>
    </r>
    <r>
      <rPr>
        <b/>
        <sz val="11"/>
        <color rgb="FFFF0000"/>
        <rFont val="Arial"/>
        <family val="2"/>
        <charset val="238"/>
      </rPr>
      <t>- raport z badań producenta lub laboratorium, 
- rękawice  zgodnie z normą</t>
    </r>
    <r>
      <rPr>
        <b/>
        <sz val="11"/>
        <color rgb="FF00B050"/>
        <rFont val="Arial"/>
        <family val="2"/>
        <charset val="238"/>
      </rPr>
      <t xml:space="preserve">  EN 374 - 5 </t>
    </r>
    <r>
      <rPr>
        <b/>
        <sz val="11"/>
        <color theme="4"/>
        <rFont val="Arial"/>
        <family val="2"/>
        <charset val="238"/>
      </rPr>
      <t xml:space="preserve"> </t>
    </r>
    <r>
      <rPr>
        <b/>
        <sz val="11"/>
        <color rgb="FF00B050"/>
        <rFont val="Arial"/>
        <family val="2"/>
        <charset val="238"/>
      </rPr>
      <t xml:space="preserve">potwierdzone raportem z badań producenta lub laboratorium  </t>
    </r>
    <r>
      <rPr>
        <b/>
        <sz val="11"/>
        <color rgb="FFFF0000"/>
        <rFont val="Arial"/>
        <family val="2"/>
        <charset val="238"/>
      </rPr>
      <t xml:space="preserve">
- karta techniczna, 
- deklaracja zgodności CE, </t>
    </r>
    <r>
      <rPr>
        <b/>
        <sz val="11"/>
        <color rgb="FF00B050"/>
        <rFont val="Arial"/>
        <family val="2"/>
        <charset val="238"/>
      </rPr>
      <t xml:space="preserve"> - rękawice zgodne z normą EN 16523-1 potwierdzone raportem z badań producenta lub laboratorium</t>
    </r>
    <r>
      <rPr>
        <sz val="11"/>
        <color rgb="FF00B050"/>
        <rFont val="Arial"/>
        <family val="2"/>
        <charset val="238"/>
      </rPr>
      <t xml:space="preserve">
 na pudełku widoczne: oznakowanie CE, AQL, data produkcji, data ważności, nr serii, nazwa producenta/ adres, 
</t>
    </r>
  </si>
  <si>
    <t>Pakiet  4 - rękawice diagnostyczne nitrylowe</t>
  </si>
  <si>
    <t xml:space="preserve">Ilość opakowań   </t>
  </si>
  <si>
    <r>
      <t>Rękawice diagnostyczne nitrylowe, bezpudrowe, grubość na palcach 0,1 +/-0,02 mm, dług. rękawicy min. 240 mm, AQL 1,0-1,5 (fabrycznie naniesiona informacja na opakowaniu), zgodność z normą EN 455-</t>
    </r>
    <r>
      <rPr>
        <b/>
        <sz val="11"/>
        <color rgb="FF00B050"/>
        <rFont val="Arial"/>
        <family val="2"/>
        <charset val="238"/>
      </rPr>
      <t xml:space="preserve"> 1,2,3,4 </t>
    </r>
    <r>
      <rPr>
        <b/>
        <sz val="11"/>
        <rFont val="Arial"/>
        <family val="2"/>
        <charset val="238"/>
      </rPr>
      <t>- raport badań producenta lub laboratorium, zgodność z normą</t>
    </r>
    <r>
      <rPr>
        <b/>
        <sz val="11"/>
        <color rgb="FF00B050"/>
        <rFont val="Arial"/>
        <family val="2"/>
        <charset val="238"/>
      </rPr>
      <t xml:space="preserve">  EN 374 - 5 potwierdzone raportem z badań producenta lub laboratorium </t>
    </r>
    <r>
      <rPr>
        <b/>
        <sz val="11"/>
        <rFont val="Arial"/>
        <family val="2"/>
        <charset val="238"/>
      </rPr>
      <t xml:space="preserve">, </t>
    </r>
    <r>
      <rPr>
        <b/>
        <sz val="11"/>
        <color rgb="FF00B050"/>
        <rFont val="Arial"/>
        <family val="2"/>
        <charset val="238"/>
      </rPr>
      <t>- rękawice zgodne z normą EN 16523-1 potwierdzone raportem z badań producenta lub laboratorium</t>
    </r>
    <r>
      <rPr>
        <b/>
        <sz val="11"/>
        <color theme="3" tint="0.39997558519241921"/>
        <rFont val="Arial"/>
        <family val="2"/>
        <charset val="238"/>
      </rPr>
      <t xml:space="preserve">
</t>
    </r>
    <r>
      <rPr>
        <b/>
        <sz val="11"/>
        <rFont val="Arial"/>
        <family val="2"/>
        <charset val="238"/>
      </rPr>
      <t xml:space="preserve">oznakowane jako wyrób medyczny klasy I i środek ochrony indywidualnej kategorii III, op. a 100szt. Zamawiający wraz z pierwszą dostawą wymaga dostarczenia nieodpłatnie uchwytów  typu koszyk, kompatybilnych z opakowaniem rękawic z opcją umocowania na ścianie w ilości 40 sztuk. Rozmiar rękawic do decyzji zamawiającego.
</t>
    </r>
  </si>
  <si>
    <r>
      <t xml:space="preserve">Wymagane dokumenty:
- rękawice zgodne z normą EN 455 </t>
    </r>
    <r>
      <rPr>
        <b/>
        <sz val="11"/>
        <color rgb="FF00B050"/>
        <rFont val="Arial"/>
        <family val="2"/>
        <charset val="238"/>
      </rPr>
      <t>-1,2,3,4</t>
    </r>
    <r>
      <rPr>
        <b/>
        <sz val="11"/>
        <color rgb="FFFF0000"/>
        <rFont val="Arial"/>
        <family val="2"/>
        <charset val="238"/>
      </rPr>
      <t xml:space="preserve"> - raport z badań producenta lub laboratorium, 
- rękawice zgodnie z normą</t>
    </r>
    <r>
      <rPr>
        <b/>
        <sz val="11"/>
        <color rgb="FF00B050"/>
        <rFont val="Arial"/>
        <family val="2"/>
        <charset val="238"/>
      </rPr>
      <t xml:space="preserve">  EN 374 - 5 -  potwierdzone raportem z badań producenta lub laboratorium </t>
    </r>
    <r>
      <rPr>
        <b/>
        <sz val="11"/>
        <color rgb="FFFF0000"/>
        <rFont val="Arial"/>
        <family val="2"/>
        <charset val="238"/>
      </rPr>
      <t xml:space="preserve">,  </t>
    </r>
    <r>
      <rPr>
        <b/>
        <sz val="11"/>
        <color rgb="FF00B050"/>
        <rFont val="Arial"/>
        <family val="2"/>
        <charset val="238"/>
      </rPr>
      <t xml:space="preserve"> - rękawice zgodne z normą EN 16523-1 potwierdzone raportem z badań producenta lub laboratorium
</t>
    </r>
    <r>
      <rPr>
        <b/>
        <sz val="11"/>
        <color rgb="FFFF0000"/>
        <rFont val="Arial"/>
        <family val="2"/>
        <charset val="238"/>
      </rPr>
      <t xml:space="preserve">
- karta techniczna,
 - na pudełku widoczne: oznakowanie CE, AQL, data produkcji, data ważności, nr serii, nazwa producenta/ adres, 
</t>
    </r>
  </si>
  <si>
    <t>Pakiet  5 - rękawice diagnostyczne lateksowe</t>
  </si>
  <si>
    <t xml:space="preserve">Ilość     </t>
  </si>
  <si>
    <r>
      <t>Rękawice diagnostyczne, lateksowe bezpudrowe  rękawice zarejestrowane jako wyrób medyczny klasy I i środek ochrony indywidualnej kategorii III, AQL od 1 do 1,5, długość rękawicy min.240mm, rękawice zgodne
z normami:EN 455-</t>
    </r>
    <r>
      <rPr>
        <b/>
        <sz val="11"/>
        <color rgb="FF00B050"/>
        <rFont val="Arial"/>
        <family val="2"/>
        <charset val="238"/>
      </rPr>
      <t xml:space="preserve"> 1,2,3,4</t>
    </r>
    <r>
      <rPr>
        <b/>
        <sz val="11"/>
        <rFont val="Arial"/>
        <family val="2"/>
        <charset val="238"/>
      </rPr>
      <t xml:space="preserve"> (potwierdzone raportem badań producenta lub laboratorium),</t>
    </r>
    <r>
      <rPr>
        <b/>
        <sz val="11"/>
        <color rgb="FF00B050"/>
        <rFont val="Arial"/>
        <family val="2"/>
        <charset val="238"/>
      </rPr>
      <t xml:space="preserve"> EN 374 - 5 -  potwierdzone raportem z badań producenta lub laboratorium </t>
    </r>
    <r>
      <rPr>
        <b/>
        <sz val="11"/>
        <rFont val="Arial"/>
        <family val="2"/>
        <charset val="238"/>
      </rPr>
      <t>,</t>
    </r>
    <r>
      <rPr>
        <b/>
        <sz val="11"/>
        <color rgb="FF00B050"/>
        <rFont val="Arial"/>
        <family val="2"/>
        <charset val="238"/>
      </rPr>
      <t xml:space="preserve"> - rękawice zgodne z normą EN 16523-1 potwierdzone  raportem z badań producenta lub laboratorium</t>
    </r>
    <r>
      <rPr>
        <b/>
        <sz val="11"/>
        <rFont val="Arial"/>
        <family val="2"/>
        <charset val="238"/>
      </rPr>
      <t xml:space="preserve">
</t>
    </r>
    <r>
      <rPr>
        <b/>
        <sz val="11"/>
        <color theme="3" tint="0.39997558519241921"/>
        <rFont val="Arial"/>
        <family val="2"/>
        <charset val="238"/>
      </rPr>
      <t xml:space="preserve">  </t>
    </r>
    <r>
      <rPr>
        <b/>
        <sz val="11"/>
        <rFont val="Arial"/>
        <family val="2"/>
        <charset val="238"/>
      </rPr>
      <t>posiadające deklaracje zgodności CE, rozmiary XS, S, M, L, XL do decyzji zamawiającego, oznaczenia umieszczone fabrycznie na opakowaniu: znak CE, AQL, data produkcji, data ważności, LOT/nr partii, nazwa producenta/adres wytwórcy, opakowanie po 100 szt.</t>
    </r>
  </si>
  <si>
    <r>
      <t>Wymagane dokumenty:
- rękawice zgodne z normą EN 455-</t>
    </r>
    <r>
      <rPr>
        <b/>
        <sz val="11"/>
        <color rgb="FF00B050"/>
        <rFont val="Arial"/>
        <family val="2"/>
        <charset val="238"/>
      </rPr>
      <t xml:space="preserve"> 1,2,3,4 - </t>
    </r>
    <r>
      <rPr>
        <b/>
        <sz val="11"/>
        <color rgb="FFFF0000"/>
        <rFont val="Arial"/>
        <family val="2"/>
        <charset val="238"/>
      </rPr>
      <t>raport z badań producenta lub laboratorium, 
- rękawice zgodnie z normą</t>
    </r>
    <r>
      <rPr>
        <b/>
        <sz val="11"/>
        <color rgb="FF00B050"/>
        <rFont val="Arial"/>
        <family val="2"/>
        <charset val="238"/>
      </rPr>
      <t xml:space="preserve">  EN 374 - 5 -potwierdzone raportem z badań producenta lub laboratorium, </t>
    </r>
    <r>
      <rPr>
        <b/>
        <sz val="11"/>
        <color rgb="FFFF0000"/>
        <rFont val="Arial"/>
        <family val="2"/>
        <charset val="238"/>
      </rPr>
      <t xml:space="preserve"> </t>
    </r>
    <r>
      <rPr>
        <b/>
        <sz val="11"/>
        <color rgb="FF00B050"/>
        <rFont val="Arial"/>
        <family val="2"/>
        <charset val="238"/>
      </rPr>
      <t xml:space="preserve"> - rękawice zgodne z normą EN 16523-1 potwierdzone raportem z badań producenta lub laboratorium</t>
    </r>
    <r>
      <rPr>
        <b/>
        <sz val="11"/>
        <color rgb="FFFF0000"/>
        <rFont val="Arial"/>
        <family val="2"/>
        <charset val="238"/>
      </rPr>
      <t xml:space="preserve">
- karta techniczna, 
- deklaracja zgodności CE.
- oznaczenia umieszczone fabrycznie na opakowaniu: znak CE, AQL, data produkcji, data ważności, LOT/nr partii, nazwa producenta/adres wytwórcy, </t>
    </r>
  </si>
  <si>
    <t>Pakiet 6 - rękawice diagnostyczne lateksowe typu zwiększonego ryzyka</t>
  </si>
  <si>
    <r>
      <t>Rękawice diagnostyczne lateksowe, bezpudrowe, niejałowe o grubszych ściankach (rękawice typu zwiększonego ryzyka) przeznaczone dla ratownictwa medycznego, teksturowane, pasujące na lewą i prawą dłoń, rękawice zgodne z normami: EN 455</t>
    </r>
    <r>
      <rPr>
        <b/>
        <sz val="11"/>
        <color rgb="FF00B050"/>
        <rFont val="Arial"/>
        <family val="2"/>
        <charset val="238"/>
      </rPr>
      <t xml:space="preserve">- 1,2,3,4 </t>
    </r>
    <r>
      <rPr>
        <b/>
        <sz val="11"/>
        <color indexed="8"/>
        <rFont val="Arial"/>
        <family val="2"/>
        <charset val="238"/>
      </rPr>
      <t xml:space="preserve"> (potwierdzone raportem badań producenta lub laboratorium), </t>
    </r>
    <r>
      <rPr>
        <b/>
        <sz val="11"/>
        <color rgb="FF00B050"/>
        <rFont val="Arial"/>
        <family val="2"/>
        <charset val="238"/>
      </rPr>
      <t xml:space="preserve"> EN 374 - 5 -potwierdzone raportem z badań producenta lub laboratorium  </t>
    </r>
    <r>
      <rPr>
        <b/>
        <sz val="11"/>
        <color indexed="8"/>
        <rFont val="Arial"/>
        <family val="2"/>
        <charset val="238"/>
      </rPr>
      <t xml:space="preserve">, </t>
    </r>
    <r>
      <rPr>
        <b/>
        <sz val="11"/>
        <color rgb="FF0070C0"/>
        <rFont val="Arial"/>
        <family val="2"/>
        <charset val="238"/>
      </rPr>
      <t xml:space="preserve">- </t>
    </r>
    <r>
      <rPr>
        <b/>
        <sz val="11"/>
        <color rgb="FF00B050"/>
        <rFont val="Arial"/>
        <family val="2"/>
        <charset val="238"/>
      </rPr>
      <t>rękawice zgodne z normą EN 16523-1 potwierdzone raportem z badań producenta lub laboratorium</t>
    </r>
    <r>
      <rPr>
        <b/>
        <sz val="11"/>
        <color rgb="FF0070C0"/>
        <rFont val="Arial"/>
        <family val="2"/>
        <charset val="238"/>
      </rPr>
      <t xml:space="preserve">
 </t>
    </r>
    <r>
      <rPr>
        <b/>
        <sz val="11"/>
        <color indexed="8"/>
        <rFont val="Arial"/>
        <family val="2"/>
        <charset val="238"/>
      </rPr>
      <t>posiadające deklarację zgodności CE, Rękawice zarejestrowane jako wyrób medyczny I klasy i środek ochrony indywidualnej kategorii III, posiadające oznaczenia umieszczone fabrycznie na opakowaniu: znak CE, AQL, data produkcji, data ważności, LOT/nr partii lub serii, nazwa producenta/adres wytwórcy.  Op. a 50 sztuk. Rozmiar :S, M, L., XL</t>
    </r>
  </si>
  <si>
    <r>
      <t>Wymagane dokumenty:
- karta techniczna produktu,
- rękawice zgodne z EN 455</t>
    </r>
    <r>
      <rPr>
        <b/>
        <sz val="11"/>
        <color rgb="FF00B050"/>
        <rFont val="Arial"/>
        <family val="2"/>
        <charset val="238"/>
      </rPr>
      <t xml:space="preserve">-1,2,3,4 </t>
    </r>
    <r>
      <rPr>
        <b/>
        <sz val="11"/>
        <color rgb="FFFF0000"/>
        <rFont val="Arial"/>
        <family val="2"/>
        <charset val="238"/>
      </rPr>
      <t>potwierdzone raportem badań producenta lub laboratorium, 
- rękawice zgodne z normą</t>
    </r>
    <r>
      <rPr>
        <b/>
        <sz val="11"/>
        <color rgb="FF00B050"/>
        <rFont val="Arial"/>
        <family val="2"/>
        <charset val="238"/>
      </rPr>
      <t xml:space="preserve">  EN 374 - 5 </t>
    </r>
    <r>
      <rPr>
        <b/>
        <sz val="11"/>
        <color rgb="FFFF0000"/>
        <rFont val="Arial"/>
        <family val="2"/>
        <charset val="238"/>
      </rPr>
      <t xml:space="preserve"> -</t>
    </r>
    <r>
      <rPr>
        <b/>
        <sz val="11"/>
        <color rgb="FF00B050"/>
        <rFont val="Arial"/>
        <family val="2"/>
        <charset val="238"/>
      </rPr>
      <t xml:space="preserve"> potwierdzone raportem z badań producenta lub laboratorium </t>
    </r>
    <r>
      <rPr>
        <b/>
        <sz val="11"/>
        <color rgb="FFFF0000"/>
        <rFont val="Arial"/>
        <family val="2"/>
        <charset val="238"/>
      </rPr>
      <t xml:space="preserve">
</t>
    </r>
    <r>
      <rPr>
        <b/>
        <sz val="11"/>
        <color rgb="FF0070C0"/>
        <rFont val="Arial"/>
        <family val="2"/>
        <charset val="238"/>
      </rPr>
      <t xml:space="preserve"> </t>
    </r>
    <r>
      <rPr>
        <b/>
        <sz val="11"/>
        <color rgb="FF00B050"/>
        <rFont val="Arial"/>
        <family val="2"/>
        <charset val="238"/>
      </rPr>
      <t xml:space="preserve">- rękawice zgodne z normą EN 16523-1 potwierdzone raportem z badań producenta lub laboratorium
 - </t>
    </r>
    <r>
      <rPr>
        <b/>
        <sz val="11"/>
        <color rgb="FFFF0000"/>
        <rFont val="Arial"/>
        <family val="2"/>
        <charset val="238"/>
      </rPr>
      <t xml:space="preserve">deklaracja zgodności CE, 
- oznaczenia umieszczone fabrycznie na opakowaniu: znak CE, AQL, data produkcji, data ważności ,LOT/nr partii lub serii, nazwa producenta/adres wytwórcy,
</t>
    </r>
  </si>
  <si>
    <t>Pakiet 7 - rękawice diagnostyczne nitrylowe do procedur wysokiego ryzyka</t>
  </si>
  <si>
    <t xml:space="preserve">Ilość   </t>
  </si>
  <si>
    <r>
      <t>Rękawice diagnostyczne nitrylowe, bezpudrowe, niejałowe, do procedur wysokiego ryzyka, koloru pomarańczowego, mankiet rolowany, długość rękawicy minimum 270 mm, grubość na palcu 0,20 mm, na dłoni 0,13 mm posiadające AQL 1,5. Oznakowane jako wyrób medyczny w klasie I, oraz środek ochrony indywidualnej klasy III zgodne z normami EN 455-</t>
    </r>
    <r>
      <rPr>
        <b/>
        <sz val="11"/>
        <color rgb="FF00B050"/>
        <rFont val="Arial"/>
        <family val="2"/>
        <charset val="238"/>
      </rPr>
      <t xml:space="preserve"> 1,2,3,4</t>
    </r>
    <r>
      <rPr>
        <b/>
        <sz val="11"/>
        <color theme="1"/>
        <rFont val="Arial"/>
        <family val="2"/>
        <charset val="238"/>
      </rPr>
      <t xml:space="preserve"> (potwierdzone raportem badań producenta lub laboratorium),</t>
    </r>
    <r>
      <rPr>
        <b/>
        <sz val="11"/>
        <color rgb="FF0070C0"/>
        <rFont val="Arial"/>
        <family val="2"/>
        <charset val="238"/>
      </rPr>
      <t xml:space="preserve"> </t>
    </r>
    <r>
      <rPr>
        <b/>
        <sz val="11"/>
        <color rgb="FF00B050"/>
        <rFont val="Arial"/>
        <family val="2"/>
        <charset val="238"/>
      </rPr>
      <t xml:space="preserve"> EN 16523-1 potwierdzone raportem z badań producenta lub laboratorium, EN 374 - 5 -potwierdzone raportem z badań producenta lub laboratorium </t>
    </r>
    <r>
      <rPr>
        <b/>
        <sz val="11"/>
        <color theme="1"/>
        <rFont val="Arial"/>
        <family val="2"/>
        <charset val="238"/>
      </rPr>
      <t xml:space="preserve">, posiadające deklarację zgodności CE, posiadające oznaczenia umieszczone fabrycznie na opakowaniu znak CE, AQL, data produkcji, data ważności, LOT/nr partii lub serii, nazwa producenta/adres wytwórcy, </t>
    </r>
    <r>
      <rPr>
        <b/>
        <sz val="11"/>
        <color theme="1"/>
        <rFont val="Arial"/>
        <family val="2"/>
        <charset val="238"/>
      </rPr>
      <t xml:space="preserve"> pakowane po 100 sztuk, dostępne w rozmiarach S-XL</t>
    </r>
  </si>
  <si>
    <r>
      <t>Wymagane dokumenty:
- rękawice zgodne z normą EN 455-</t>
    </r>
    <r>
      <rPr>
        <b/>
        <sz val="11"/>
        <color rgb="FF00B050"/>
        <rFont val="Arial"/>
        <family val="2"/>
        <charset val="238"/>
      </rPr>
      <t xml:space="preserve"> 1,2,3,4</t>
    </r>
    <r>
      <rPr>
        <b/>
        <sz val="11"/>
        <color rgb="FFFF0000"/>
        <rFont val="Arial"/>
        <family val="2"/>
        <charset val="238"/>
      </rPr>
      <t xml:space="preserve"> potwierdzone raportem badań producenta lub laboratorium, 
- rękawice zgodne z normą</t>
    </r>
    <r>
      <rPr>
        <b/>
        <sz val="11"/>
        <color rgb="FF00B050"/>
        <rFont val="Arial"/>
        <family val="2"/>
        <charset val="238"/>
      </rPr>
      <t xml:space="preserve">  EN 374 - 5 </t>
    </r>
    <r>
      <rPr>
        <b/>
        <sz val="11"/>
        <color rgb="FFFF0000"/>
        <rFont val="Arial"/>
        <family val="2"/>
        <charset val="238"/>
      </rPr>
      <t xml:space="preserve"> potwierdzone certyfikatem wydanym przez jednostkę notyfikowaną, 
-</t>
    </r>
    <r>
      <rPr>
        <b/>
        <sz val="11"/>
        <color rgb="FF0070C0"/>
        <rFont val="Arial"/>
        <family val="2"/>
        <charset val="238"/>
      </rPr>
      <t xml:space="preserve"> </t>
    </r>
    <r>
      <rPr>
        <b/>
        <sz val="11"/>
        <color rgb="FF00B050"/>
        <rFont val="Arial"/>
        <family val="2"/>
        <charset val="238"/>
      </rPr>
      <t xml:space="preserve">rękawice zgodne z normą EN 16523-1 potwierdzone raportem z badań producenta lub laboratorium
</t>
    </r>
    <r>
      <rPr>
        <b/>
        <sz val="11"/>
        <color rgb="FFFF0000"/>
        <rFont val="Arial"/>
        <family val="2"/>
        <charset val="238"/>
      </rPr>
      <t xml:space="preserve">
- deklaracja zgodności CE,
- karta techniczna producenta,
- oznaczenia umieszczone na opakowaniu: znak CE, AQL, data produkcji, data ważności, LOT/nr partii lub serii, nazwa producenta/ adres wytwórcy, </t>
    </r>
    <r>
      <rPr>
        <b/>
        <sz val="11"/>
        <color rgb="FFFF0000"/>
        <rFont val="Arial"/>
        <family val="2"/>
        <charset val="238"/>
      </rPr>
      <t xml:space="preserve">
</t>
    </r>
  </si>
  <si>
    <t>Pakiet 8 - odzież z fizeliny</t>
  </si>
  <si>
    <t>ilość sztuk</t>
  </si>
  <si>
    <t>Czepek medyczny typu beret, wykonany z włókniny, jednorazowego użytku, niejałowy, ściągnięty gumką, zielony lub niebieski, średnica powyżej 50 cm</t>
  </si>
  <si>
    <t>Czepek medyczny w kształcie furażerki, wykonany z włókniny, jednorazowego użytku, niejałowy, posiadajacy wstawke antypotną na całym obwodzie, wiązany na troki</t>
  </si>
  <si>
    <t>Maska medyczna z gumkami, niejałowa, wykonana z trzech warstw niepylącej i hipoalergicznej włókniny, posiada wkładkę modelującą na nos, jednorazowego użytku</t>
  </si>
  <si>
    <t>Maska medyczna wiązana na troki, niejałowa, wykonana z trzech warstw niepylącej i hipoalergicznej włókniny, posiada wkładkę modelującą na nos, jednorazowego użytku</t>
  </si>
  <si>
    <t>Wymagane dokumenty:
- deklaracja zgodności CE,
- karta techniczna producenta,
- certyfikaty</t>
  </si>
  <si>
    <t>umowa do 25-01-2023 (122/2022/1, 13%) MEDICA</t>
  </si>
  <si>
    <t xml:space="preserve">Odzież operacyjna jednorazowa niejałowa: -bluza operacyjna wykonana z włókniny SMS lub SMMS o gramaturze min. 35g/m2,przepuszczającej powietrze,wycięcie V pod szyją,w rozmiarach S,M,L,XL,XXL,XXXL - spodnie operacyjne wykonane z włókniny SMS lub SMMS o gramaturze min. 35g/m2,przepuszczającej powietrze,wiązane na troki,nogawki bez ściągaczy,w rozmiarachS,M,L,XL,XXl,XXXL.     </t>
  </si>
  <si>
    <t>Fartuch z włókniny o gramaturze min. 20g/m2 jednorazowego użytku, niejałowy, zielony lub niebieski, rękaw długi ściągnięty gumką lub zakończony mankietem , wiązane na troki, rozmiar do wyboru przez zamawiającego min. L,XL</t>
  </si>
  <si>
    <t>Komplet pościeli medycznej jednorazowego użytku wykonany z włókniny o gramaturze min. 20g/m2, niejałowy, zawiera: prześcieradło, poszwę na kołdrę, poszewkę na poduszkę</t>
  </si>
  <si>
    <t>Prześcieradło jednorazowego użytku wykonane z włókniny o gramaturze min. 20g/m2, niejałowe, rozmiar min. 130x210cm</t>
  </si>
  <si>
    <t>Koszula dla pacjenta z włókniny o gramaturze min. 35g/m2, nieprześwitująca, kolorowa, jednorazowego użytku, niejałowa, wiązana z tyłu, nie wkładana przez głowę</t>
  </si>
  <si>
    <t>umowa do 25-01-2023 (124/2022/5, 0%) Zarys</t>
  </si>
  <si>
    <t>wartość netto</t>
  </si>
  <si>
    <t>Cewnik dializacyjny ostry 11F x 20cm .</t>
  </si>
  <si>
    <t>Cewnik dializacyjny ostry 11F x 15cm</t>
  </si>
  <si>
    <t>umowa do 15-02-2023 (36/2021/11, 21%) Frasenius Medical Care</t>
  </si>
  <si>
    <t>Worek do dobowej zbiórki moczu 2l sterylny z portem do pobierania badań</t>
  </si>
  <si>
    <t>Woreczek do moczu dla niemowląt- dziewczynek sterylny</t>
  </si>
  <si>
    <t>Woreczek do moczu dla niemowląt- chłopców sterylny</t>
  </si>
  <si>
    <t>Zaczepy na łóżko pasujące do worków z pozycji 1,4,5,</t>
  </si>
  <si>
    <t>poz. 2,3 Klej dobrze przylegający do ciała,nie podrażniający folia woreczka miękka,nie drażniąca skóry, woreczki nie odklejające się w czasie pobierania moczu,nie przeciekające, wykonany z folii PE oraz przylepca akrylowego, w opakowaniu folia-papier, pojemność 150ml</t>
  </si>
  <si>
    <t>Worki do moczu 7-dniowe sterylne z filtrem i portem do  pobierania materiału do  badań</t>
  </si>
  <si>
    <t>Worki do moczu 14-dniowe sterylne z filtrem i portem do pobierania materiału do  badań</t>
  </si>
  <si>
    <t>umowa do 15-02-2023 (37/2021/15, 65%) Polmil</t>
  </si>
  <si>
    <t>umowa do 08-02-2023 (26/2021/30, 85%) Hartmann</t>
  </si>
  <si>
    <t>umowa do 08-02-2023 (25/2021/26, 86%) Medox</t>
  </si>
  <si>
    <t>umowa do 08-02-2023 (24/2021/24, 88%) Bialmed</t>
  </si>
  <si>
    <t>umowa do 08-02-2023 (23/2021/23, 39%) Sorimex</t>
  </si>
  <si>
    <t>umowa do 08-02-2023 (21/2021/14, 61%) Bertz Medical</t>
  </si>
  <si>
    <t>umowa do 04-02-2023 (17/2021/5, 14%) Medtronic</t>
  </si>
  <si>
    <t>umowa do 04-02-2023 (16/2021/3, 36%) Arkady</t>
  </si>
  <si>
    <t>umowa do 04-02-2023 (16/2021/1, 38%) Arkady</t>
  </si>
  <si>
    <t>umowa do 18-01-2023 (20/2022/31, 55%) Bialmed</t>
  </si>
  <si>
    <t>umowa do 18-01-2023 (19/2022/34, 65%) Rowlam</t>
  </si>
  <si>
    <t>umowa do 16-01-2023 (16/2022/33, 11%) Zarys</t>
  </si>
  <si>
    <t>umowa do 16-01-2023 (16/2022/32, 16%) Zarys</t>
  </si>
  <si>
    <t>umowa do 12-01-2023 (8/2022/27, 99%) Zarys</t>
  </si>
  <si>
    <t>umowa do 12-01-2023 (8/2022/14, 80%) Zarys</t>
  </si>
  <si>
    <t>umowa do 12-01-2023 (8/2022/8, 40%) Zarys</t>
  </si>
  <si>
    <t>umowa do 12-01-2023 (7/2022/30, 27%) Bialmed</t>
  </si>
  <si>
    <t>umowa do 12-01-2023 (7/2022/26, 52%) Bialmed, umowa do 12-01-2023 (7/2022/5, 25%) Bialmed</t>
  </si>
  <si>
    <t>umowa do 12-01-2023 (6/2022/4, 25%) Balton</t>
  </si>
  <si>
    <t>umowa do 12-01-2023 (5/2022/37, 0%) Grovis, umowa do 12-01-2023 (5/2022/1, 14%) Grovis</t>
  </si>
  <si>
    <t>Pakiet 13 - Maski krtaniowe, laryngoskopy jednorazowe</t>
  </si>
  <si>
    <t>Pakiet 14 - Zestaw do cystostomii</t>
  </si>
  <si>
    <t>Pakiet 15 - Zestaw do drenażu przezskórnego metodą jednostopniową</t>
  </si>
  <si>
    <t>Pakiet 16 – strzykawki,cewniki,zgłębniki</t>
  </si>
  <si>
    <t>Pakiet 17 - przyrząd do wielokrotnej aspiracji</t>
  </si>
  <si>
    <t>Pakiet 18 - serweta operacyjna</t>
  </si>
  <si>
    <t>Pakiet 19 - obłożenia do operacji barku i artroskopii</t>
  </si>
  <si>
    <t>Pakiet 20 - buteleczki</t>
  </si>
  <si>
    <t>Pakiet 21 - podkłady chirurgiczne</t>
  </si>
  <si>
    <t xml:space="preserve">Pakiet 22 - podkładki i stabilizatory do rurek tracheostomijnych i intubacyjnych        </t>
  </si>
  <si>
    <t>Pakiet 23 - systemy zamknięte do odsysania</t>
  </si>
  <si>
    <t>Pakiet 24 - Miski, kaczki, baseny, nocniki jednorazowe</t>
  </si>
  <si>
    <t>Pakiet 25 - igły</t>
  </si>
  <si>
    <t>pakiet 26 - worki na zwłoki</t>
  </si>
  <si>
    <t>pakiet 27 -  pokrowce na łóżka</t>
  </si>
  <si>
    <t>pakiet 28 - pokrowce na łóżka</t>
  </si>
  <si>
    <t>pakiet 29 - filtr do ssaka</t>
  </si>
  <si>
    <t>Pakiet 30 - dren do strzykawki automatycznej  typ CT Motion XD 8000</t>
  </si>
  <si>
    <t>Pakiet 31 - elektrody, czujniki</t>
  </si>
  <si>
    <t>Pakiet 32 -  przyrząd do drenażu jamy bębenkowej ucha,pojemniki na odpady,szyna palcowa</t>
  </si>
  <si>
    <t>Pakiet 33 – obwody oddechowe, filtry, łącznik anestezjologiczny</t>
  </si>
  <si>
    <t>Pakiet 34 - zestaw do cewnikowania, zestaw do nakłucia lędźwiowego, majteczki siateczkowe, okulary ochronne</t>
  </si>
  <si>
    <t>Pakiet 35 - cewniki dializacyjne</t>
  </si>
  <si>
    <t>Pakiet 36 – worki do moczu</t>
  </si>
  <si>
    <t>umowa do 12-01-2023 (17/2022/36, 61%) Skamex</t>
  </si>
  <si>
    <t>umowa do 12-01-2023 (15/2022/38, 62%) Billmed</t>
  </si>
  <si>
    <t>umowa do 12-01-2023 (14/2022/28, 17%) Aesculap</t>
  </si>
  <si>
    <t>umowa do 12-01-2023 (13/2022/20, 75%) Medicom</t>
  </si>
  <si>
    <t>umowa do 12-01-2023 (11/2022/25, 48%) Hartmann</t>
  </si>
  <si>
    <t>umowa do 12-01-2023 (11/2022/24, 45%) Hartmann</t>
  </si>
  <si>
    <t>Razem</t>
  </si>
  <si>
    <t>Trzonek do ostrzy chirurgicznych,wielorazowy z możliwością sterylizacji parą wodną,zgodny z wymogami Dyrektywy Rady 2010/32/EU z dnia 10 maja 2010r.Powierzchnia trzonka antypoślizgowa z blokadą zabezpieczającą na czas użycia, z możliwością bezdotykowego zdejmowania ostrza, rozmiar 3</t>
  </si>
  <si>
    <t>Trzonek do ostrzy chirurgicznych,wielorazowy z możliwością sterylizacji parą wodną,zgodny z wymogami Dyrektywy Rady 2010/32/EU z dnia 10 maja 2010r.Powierzchnia trzonka antypoślizgowa z blokadą zabezpieczającą na czas użycia, z możliwością bezdotykowego zdejmowania ostrza, rozmiar 4</t>
  </si>
  <si>
    <t>Zestaw do paracentezy i toracentezy  z trzema igłami</t>
  </si>
  <si>
    <t>Igła iniekcyjna 0,5 x 25</t>
  </si>
  <si>
    <t>Igła iniekcyjna 0,6 x 30</t>
  </si>
  <si>
    <t>Igła iniekcyjna 0,7 x 30</t>
  </si>
  <si>
    <t>Igła iniekcyjna 0,7 x 40</t>
  </si>
  <si>
    <t>Igła iniekcyjna 0,8 x 40</t>
  </si>
  <si>
    <t>Igła iniekcyjna 0,9 x 40</t>
  </si>
  <si>
    <t>Igła iniekcyjna 1,1 x 40</t>
  </si>
  <si>
    <t>Igła iniekcyjna 1,2 x 40</t>
  </si>
  <si>
    <t>umowa do 15-02-2023 (38/2021/29, 73%) Zarys</t>
  </si>
  <si>
    <t>Sterylna rurka ssąca do ucha, zagięta, długość 70mm, średnica 0,7mm, końcówka typu Luer, opakowanie 50 sztuk</t>
  </si>
  <si>
    <t>Sterylna rurka ssąca do ucha, zagięta, długość 70mm, średnica 1,2mm, końcówka typu Luer, opakowanie 50 sztuk</t>
  </si>
  <si>
    <t>Sterylna rurka ssąca do ucha, zagięta, długość 70mm, średnica 1,4mm, końcówka typu Luer, opakowanie 50 sztuk</t>
  </si>
  <si>
    <t>Sterylna rurka ssąca do ucha, zagięta, długość 70mm, średnica 1,6mm, końcówka typu Luer, opakowanie 50 sztuk</t>
  </si>
  <si>
    <t>Sterylna rurka ssąca do ucha, zagięta, długość 70mm, średnica 2,0mm, końcówka typu Luer, opakowanie 50 sztuk</t>
  </si>
  <si>
    <t>umowa do 12-01-2023 (18/2022/39, 50%) MEDAG</t>
  </si>
  <si>
    <t>Pakiet 37 - Skalpele bezpieczne, zestaw do paracentezy i toracentezy,igły iniekcyjne</t>
  </si>
  <si>
    <t>Pakiet 38 - rurki ssące do ucha</t>
  </si>
  <si>
    <t>Sterylny filtr oddechowy mechaniczny,antybakteryjny/antywirusowy o parametrach spełniających wymagania kategorii HEPA13.Oznacza to skuteczność zatrzymywania bakterii i wirusów na poziomie &gt;99,9999% co gwarantuje maksymalną ochronę przed skażeniem pacjenta i sprzętu z portem kapno w trzech konfiguracjach złączy od strony pacjenta i maszyny zgodnych ze standardem ISO.W zakresie objętości oddechowej pomiędzy 300-1500ml,złącze 22F/15M i 22M/15F.Pakowany pojedynczo</t>
  </si>
  <si>
    <t>Pakiet  39 - filtr oddechowy mechaniczny</t>
  </si>
  <si>
    <t>Pułapki wodne dla dorosłych do modułów CO2 z jednym miejscem parkingowym (do monitów pacjenta Mindray BeneVision / BeneView)” Numery katalogowe oferowanych akcesoriów muszą się znajdować w wykazie dedykowanych akcesoriów w instrukcji użytkownika monitorów pacjenta serii BeneVision / BeneView.
Opakowanie zbiorcze 10 sztuk.</t>
  </si>
  <si>
    <t>umowa do 14/09/2022 (125/2020/7, 70%) Sinmed, nie wyszło</t>
  </si>
  <si>
    <t>Pakiet 40 - pułapka wodna</t>
  </si>
  <si>
    <t>Zgłębnik gastrostomijny Flocare G-TUBE 18Ch</t>
  </si>
  <si>
    <t>Zgłębnik gastrostomijny Flocare G-TUBE 20Ch</t>
  </si>
  <si>
    <t>Zgłębnik gastrostomijny Flocare  zestaw PEG 18Ch</t>
  </si>
  <si>
    <t>Zgłębnik gastrostomijny Flocare  PUR  10 Ch, 130 cm</t>
  </si>
  <si>
    <r>
      <t xml:space="preserve">Zestaw do jejunostomi Flocare Bengmark PEJ </t>
    </r>
    <r>
      <rPr>
        <b/>
        <sz val="11"/>
        <rFont val="Arial"/>
        <family val="2"/>
        <charset val="238"/>
      </rPr>
      <t>9Ch</t>
    </r>
    <r>
      <rPr>
        <b/>
        <sz val="11"/>
        <color rgb="FF000000"/>
        <rFont val="Arial"/>
        <family val="2"/>
        <charset val="238"/>
      </rPr>
      <t>, 105 cm</t>
    </r>
  </si>
  <si>
    <t>Zgłębnik nosowo-jelitowy Bengmark Ch 10/145 cm</t>
  </si>
  <si>
    <t>Strzykawka enteralna ENFIT 10ml,złącze typu ENFIT pasujące do zgłębników NUTRICIA</t>
  </si>
  <si>
    <t>Strzykawka enteralna ENFIT 60ml,złącze typu ENFIT pasujące do zgłębników NUTRICIA</t>
  </si>
  <si>
    <t>pakiet 41 – Zgłębniki i strzykawki ENFIT</t>
  </si>
  <si>
    <t>umowa do 15-02-2023 (40/2021/4, 98%) Bialmed</t>
  </si>
  <si>
    <t>Komplet do inhalacji jednorazowego użytku dla dorosłych: nebulizator indywidualny + ustnik kątowy + dren dł. min. 1,8 m</t>
  </si>
  <si>
    <t>Komplet do inhalacji jednorazowego użytku pediatryczny: maseczka średnia + nebulizator o szybkości nebulizacji 0,3 ml/min (MMAD 4-6 µm) + dren dł. min. 1,8 m</t>
  </si>
  <si>
    <t>Komplet do inhalacji jednorazowego użytku dla dorosłych: maseczka + nebulizator indywidualny + dren dł. min. 1,8m</t>
  </si>
  <si>
    <t>Maska do podawania tlenu (tlenoterapia bierna) z rezerwuarem i drenem o dł. 2,1 m dla dorosłych</t>
  </si>
  <si>
    <t>umowa do 15-02-2023 (42/2021/27, 76%) Biameditek</t>
  </si>
  <si>
    <t>Pakiet 42 – jednorazowe zestawy do inhalacji</t>
  </si>
  <si>
    <t>Sterylna osłona na kończynę w rozmiarz 30x80cm z taśmą samoprzylepną 10x50cm</t>
  </si>
  <si>
    <t>Zestaw serwet do cięcia cesarskiego, min.: 1xserweta na stół narzędziowy wzmocniona min. 190x150 cm (opakowanie zestawu), 1xserweta trójwarstwowa do cięcia cesarskiego min. 200x320 cm otwór min. 25x30 ze zbiornikiem, 4x ręcznik celulozowy min. 30x30cm, 1x serweta na stolik Mayo min. 80 x 140, 1x taśma przylepna 10x50cm, 1x serweta dla noworodka . Bezwzględnie wymagana zgodność z normą PN-EN 13795</t>
  </si>
  <si>
    <t xml:space="preserve">Zestaw serwet do operacji kończyny, min.: 1xserweta na stolik Mayo min. 80x140cm, 1xserweta na stół narzędziowy min. 150x190 cm, 1xserweta główna wzmocniona do obłożenia kończyn z samouszczelniającym się otworem o średnicy 3,5cm o wymiarach min. 200x300 cm, 1xserweta pomocnicza 160x180cm,1x taśma mocująca, 4xręcznik chłonny 30x30cm. Bezwzględnie wymagana zgodność z normą PN-EN 13795 </t>
  </si>
  <si>
    <t>umowa do 22-02-2023 (46/2021/19, 55%) Zarys</t>
  </si>
  <si>
    <t>Szybki test ureazowy mokry.</t>
  </si>
  <si>
    <t>Produkt powinien posiadać aktualne zaświadczenia i atesty świadczące o wymaganym dopuszczeniu do obrotu w Polsce przedmiotu oferty zgodnie z art. 5.1 Ustawy o wyrobach medycznych z 20.04.2004 Dz. U. nr. 93 poz. 896.</t>
  </si>
  <si>
    <t>umowa do 08-03-2023 (57/2021/18, 71%) Zarys</t>
  </si>
  <si>
    <t>Pakiet 43 - zestaw do operacji kończyny, zestaw do cięcia cesarskiego, nogawica</t>
  </si>
  <si>
    <t>Pakiet 44 - Szybki test ureazowy</t>
  </si>
  <si>
    <t>Wapno sodowane do absorbcji dwutlenku węgla, w wyniku której zmienia barwę (z białej na fioletową). Stosowany w układach oddechowych aparatów do znieczulenia.Kanister 5kg. Mieszanina wodorotlenku wapnia (75-80%), wodorotlenku sodu (do 4%) i fioletu etylowego (do 0,1%). Postać białych walców średnicy ok. 3mm</t>
  </si>
  <si>
    <t>Pakiet 45 - wapno sodowane</t>
  </si>
  <si>
    <t>umowa do 22-02-2023 (47/2021/2, 57%) Medicus</t>
  </si>
  <si>
    <t>umowa do 24-01-2023 (31/2022/6, 32%) Aesculap</t>
  </si>
  <si>
    <t>umowa do 24-01-2023 (30/2022/5, 61%) Zarys</t>
  </si>
  <si>
    <t>umowa do 24-01-2023 (29/2022/4, 17%) YAVO</t>
  </si>
  <si>
    <t>Preparat do dezynfekcji wyrobów medycznych, w tym zewnętrznych elementów centralnych i obwodowych cewników dożylnych, na bazie alkoholu izopropylowego (max.70%) i chlorheksydyny (max. 2%); Spektrum działania B,Tbc,F(C.albicans),V(HIV,HBV,HCV,Rota) do 1 min</t>
  </si>
  <si>
    <t>250 ml</t>
  </si>
  <si>
    <t>Citroclorex 2% MD</t>
  </si>
  <si>
    <r>
      <t>ulotka,karta charakterystyki,wyrób medyczny</t>
    </r>
    <r>
      <rPr>
        <b/>
        <sz val="11"/>
        <color rgb="FF00B050"/>
        <rFont val="Arial"/>
        <family val="2"/>
        <charset val="238"/>
      </rPr>
      <t>,badania potwierdzające wymagane spektrum</t>
    </r>
  </si>
  <si>
    <t>PAKIET 3 - preparaty do dezynfekcji wyrobów medycznych</t>
  </si>
  <si>
    <t>Chlorinex-60</t>
  </si>
  <si>
    <t>umowa do 24-01-2023 (25/2022/4, 20%) Bialmed</t>
  </si>
  <si>
    <t>umowa do 24-01-2023 (24/2022/3, 70%) Biachem</t>
  </si>
  <si>
    <t>umowa do 24-01-2023 (23/2022/2. 26%), Schulke</t>
  </si>
  <si>
    <t>umowa do 24-01-2023 (22/2022/1, 15%) TZMO</t>
  </si>
  <si>
    <t>Zgłębnik gastrostomijny Flocare  zestaw PEG 20Ch</t>
  </si>
  <si>
    <t>umowa do 25-01-2023 (123/2022/2, 78%) Skamex</t>
  </si>
  <si>
    <t>umowa do 25-01-2023 (124/2022/3, 23%) Zarys</t>
  </si>
  <si>
    <t>umowa do 25-01-2023 (124/2022/8, 45%) Zarys</t>
  </si>
  <si>
    <t>umowa do 25-01-2023 (126/2022/7, 80%) Mercator</t>
  </si>
  <si>
    <t>umowa do 25-01-2023 (126/2022/6, 7%) Mercator</t>
  </si>
  <si>
    <t>umowa do 25-01-2023 (125/2022/4, 35%) Abena</t>
  </si>
  <si>
    <r>
      <t>Gotowy do użycia preparat do dezynfekcji powierzchni i wyrobów medycznych, na bazie co najmniej dwóch alkoholi( w tym etanolu), nie zawierający związków amoniowych,aldehydów. Środek zarejestrowany jako wyrób medyczny. Skuteczny wobec: a) B(w tymMRSA), Tbc,</t>
    </r>
    <r>
      <rPr>
        <b/>
        <sz val="11"/>
        <color rgb="FF00B050"/>
        <rFont val="Arial"/>
        <family val="2"/>
        <charset val="238"/>
      </rPr>
      <t xml:space="preserve"> F</t>
    </r>
    <r>
      <rPr>
        <b/>
        <sz val="11"/>
        <color theme="1"/>
        <rFont val="Arial"/>
        <family val="2"/>
        <charset val="238"/>
      </rPr>
      <t>,V(HIV,HCV,HBV,Rota,Vaccina,Noro do 1 min. b) Adeno do 2 min.</t>
    </r>
  </si>
  <si>
    <t>1 l (atomizer)</t>
  </si>
  <si>
    <t>Bacticid AF</t>
  </si>
  <si>
    <r>
      <t xml:space="preserve">ulotka,karta charakterystyki,wyrób medyczny, </t>
    </r>
    <r>
      <rPr>
        <b/>
        <sz val="11"/>
        <color rgb="FF00B050"/>
        <rFont val="Arial"/>
        <family val="2"/>
        <charset val="238"/>
      </rPr>
      <t>badania potwierdzające wymagane spektrum</t>
    </r>
  </si>
  <si>
    <t>umowa do 21-06-2022 (123/2021/9, 100%) Henry Kruse, nie wyszło</t>
  </si>
  <si>
    <t>umowa do 21-06-2022 (119/2021/15, 0%)  Biachem, nie wyszło</t>
  </si>
  <si>
    <t>PAKIET 10 - Preparat alkoholowy do szybkiej dezynfekcji powierzchni i wyrobów medycznych</t>
  </si>
  <si>
    <t>Zamknięty system do nawilżania tlenu z adapterem do reduktora tlenowego, kompatybilny z dozownikami tlenu będącymi na wyposażeniu oddziałów szpitala. Butelka wypełniona sterylną wodą. Wyrób może być zastosowany u więcej niż jednego pacjenta. Objętość 340ml</t>
  </si>
  <si>
    <t>roztw.</t>
  </si>
  <si>
    <t>op. x 340 ml</t>
  </si>
  <si>
    <t>Zamknięty system do nawilżania tlenu z adapterem do reduktora tlenowego, kompatybilny z dozownikami tlenu będącymi na wyposażeniu oddziałów szpitala. Butelka wypełniona sterylną wodą. Wyrób może być zastosowany u więcej niż jednego pacjenta. Objętość 650ml</t>
  </si>
  <si>
    <t>op. x 650 ml</t>
  </si>
  <si>
    <t>PAKIET 5 - system do nawilżania tlenu</t>
  </si>
  <si>
    <t xml:space="preserve">Opis przedmiotu zamówienia
Dostawa płynów infuzyjnych na potrzeby bieżącej działalności SPWZOZ w Stargardzie w podziale na 5 pakietów          </t>
  </si>
  <si>
    <t>RAZEM:</t>
  </si>
  <si>
    <t>Załącznik nr 7 do SWZ</t>
  </si>
</sst>
</file>

<file path=xl/styles.xml><?xml version="1.0" encoding="utf-8"?>
<styleSheet xmlns="http://schemas.openxmlformats.org/spreadsheetml/2006/main">
  <numFmts count="12">
    <numFmt numFmtId="6" formatCode="#,##0\ &quot;zł&quot;;[Red]\-#,##0\ &quot;zł&quot;"/>
    <numFmt numFmtId="8" formatCode="#,##0.00\ &quot;zł&quot;;[Red]\-#,##0.00\ &quot;zł&quot;"/>
    <numFmt numFmtId="44" formatCode="_-* #,##0.00\ &quot;zł&quot;_-;\-* #,##0.00\ &quot;zł&quot;_-;_-* &quot;-&quot;??\ &quot;zł&quot;_-;_-@_-"/>
    <numFmt numFmtId="164" formatCode="#,##0.00\ &quot;zł&quot;"/>
    <numFmt numFmtId="165" formatCode="#,##0.00&quot; &quot;[$zł-415];[Red]&quot;-&quot;#,##0.00&quot; &quot;[$zł-415]"/>
    <numFmt numFmtId="166" formatCode="#,##0.00&quot; zł&quot;"/>
    <numFmt numFmtId="167" formatCode="#,##0.00\ [$zł-415];[Red]\-#,##0.00\ [$zł-415]"/>
    <numFmt numFmtId="168" formatCode="[$-415]General"/>
    <numFmt numFmtId="169" formatCode="&quot; &quot;#,##0.00&quot; zł &quot;;&quot;-&quot;#,##0.00&quot; zł &quot;;&quot;-&quot;#&quot; zł &quot;;&quot; &quot;@&quot; &quot;"/>
    <numFmt numFmtId="170" formatCode="[$-415]0%"/>
    <numFmt numFmtId="171" formatCode="0.0%"/>
    <numFmt numFmtId="172" formatCode="#,##0.00\ [$zł-415];[Red]#,##0.00\ [$zł-415]"/>
  </numFmts>
  <fonts count="31">
    <font>
      <sz val="11"/>
      <color theme="1"/>
      <name val="Czcionka tekstu podstawowego"/>
      <family val="2"/>
      <charset val="238"/>
    </font>
    <font>
      <b/>
      <sz val="11"/>
      <color theme="1"/>
      <name val="Czcionka tekstu podstawowego"/>
      <charset val="238"/>
    </font>
    <font>
      <b/>
      <sz val="11"/>
      <color theme="1"/>
      <name val="Arial"/>
      <family val="2"/>
      <charset val="238"/>
    </font>
    <font>
      <b/>
      <sz val="11"/>
      <color rgb="FFFF0000"/>
      <name val="Arial"/>
      <family val="2"/>
      <charset val="238"/>
    </font>
    <font>
      <sz val="11"/>
      <color theme="1"/>
      <name val="Czcionka tekstu podstawowego"/>
      <family val="2"/>
      <charset val="238"/>
    </font>
    <font>
      <b/>
      <sz val="11"/>
      <name val="Arial"/>
      <family val="2"/>
      <charset val="238"/>
    </font>
    <font>
      <b/>
      <sz val="11"/>
      <color rgb="FF000000"/>
      <name val="Arial"/>
      <family val="2"/>
      <charset val="238"/>
    </font>
    <font>
      <b/>
      <sz val="20"/>
      <color theme="1"/>
      <name val="Arial"/>
      <family val="2"/>
      <charset val="238"/>
    </font>
    <font>
      <sz val="11"/>
      <color theme="1"/>
      <name val="Calibri"/>
      <family val="2"/>
      <charset val="238"/>
      <scheme val="minor"/>
    </font>
    <font>
      <b/>
      <sz val="11"/>
      <color indexed="8"/>
      <name val="Arial"/>
      <family val="2"/>
      <charset val="238"/>
    </font>
    <font>
      <sz val="11"/>
      <color theme="1"/>
      <name val="Arial"/>
      <family val="2"/>
      <charset val="238"/>
    </font>
    <font>
      <b/>
      <sz val="12"/>
      <name val="Arial"/>
      <family val="2"/>
      <charset val="238"/>
    </font>
    <font>
      <b/>
      <sz val="11"/>
      <color theme="1"/>
      <name val="Czcionka tekstu podstawowego"/>
      <family val="2"/>
      <charset val="238"/>
    </font>
    <font>
      <b/>
      <sz val="11"/>
      <color indexed="8"/>
      <name val="Arial"/>
      <family val="2"/>
    </font>
    <font>
      <b/>
      <sz val="11"/>
      <name val="Arial"/>
      <family val="2"/>
    </font>
    <font>
      <sz val="10"/>
      <name val="Arial"/>
      <family val="2"/>
    </font>
    <font>
      <sz val="11"/>
      <name val="Arial"/>
      <family val="2"/>
      <charset val="238"/>
    </font>
    <font>
      <b/>
      <sz val="11"/>
      <color rgb="FFFF0000"/>
      <name val="Czcionka tekstu podstawowego"/>
      <charset val="238"/>
    </font>
    <font>
      <b/>
      <sz val="12"/>
      <color theme="1"/>
      <name val="Arial"/>
      <family val="2"/>
      <charset val="238"/>
    </font>
    <font>
      <b/>
      <sz val="12"/>
      <color rgb="FFFF0000"/>
      <name val="Arial"/>
      <family val="2"/>
      <charset val="238"/>
    </font>
    <font>
      <sz val="11"/>
      <color rgb="FF000000"/>
      <name val="Calibri"/>
      <family val="2"/>
      <charset val="238"/>
    </font>
    <font>
      <b/>
      <sz val="11"/>
      <color rgb="FFFF0000"/>
      <name val="Czcionka tekstu podstawowego"/>
      <family val="2"/>
      <charset val="238"/>
    </font>
    <font>
      <b/>
      <sz val="11"/>
      <color theme="1"/>
      <name val="Arial"/>
      <family val="2"/>
    </font>
    <font>
      <b/>
      <sz val="11"/>
      <color theme="3" tint="0.39997558519241921"/>
      <name val="Arial"/>
      <family val="2"/>
      <charset val="238"/>
    </font>
    <font>
      <b/>
      <sz val="11"/>
      <color rgb="FF00B050"/>
      <name val="Arial"/>
      <family val="2"/>
      <charset val="238"/>
    </font>
    <font>
      <sz val="11"/>
      <color rgb="FFFF0000"/>
      <name val="Arial"/>
      <family val="2"/>
      <charset val="238"/>
    </font>
    <font>
      <b/>
      <sz val="11"/>
      <color theme="4"/>
      <name val="Arial"/>
      <family val="2"/>
      <charset val="238"/>
    </font>
    <font>
      <sz val="11"/>
      <color rgb="FF00B050"/>
      <name val="Arial"/>
      <family val="2"/>
      <charset val="238"/>
    </font>
    <font>
      <b/>
      <sz val="11"/>
      <color rgb="FF0070C0"/>
      <name val="Arial"/>
      <family val="2"/>
      <charset val="238"/>
    </font>
    <font>
      <sz val="11"/>
      <color rgb="FFFF0000"/>
      <name val="Calibri"/>
      <family val="2"/>
      <charset val="238"/>
      <scheme val="minor"/>
    </font>
    <font>
      <sz val="11"/>
      <color rgb="FF000000"/>
      <name val="Arial"/>
      <family val="2"/>
      <charset val="238"/>
    </font>
  </fonts>
  <fills count="2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rgb="FFFFFF00"/>
        <bgColor rgb="FFFFFF00"/>
      </patternFill>
    </fill>
    <fill>
      <patternFill patternType="solid">
        <fgColor theme="0"/>
        <bgColor indexed="64"/>
      </patternFill>
    </fill>
    <fill>
      <patternFill patternType="solid">
        <fgColor theme="0"/>
        <bgColor rgb="FF00CC00"/>
      </patternFill>
    </fill>
    <fill>
      <patternFill patternType="solid">
        <fgColor theme="0" tint="-0.34998626667073579"/>
        <bgColor rgb="FFCCCCCC"/>
      </patternFill>
    </fill>
    <fill>
      <patternFill patternType="solid">
        <fgColor theme="0" tint="-0.34998626667073579"/>
        <bgColor rgb="FFC0C0C0"/>
      </patternFill>
    </fill>
    <fill>
      <patternFill patternType="solid">
        <fgColor rgb="FF00B050"/>
        <bgColor rgb="FF00CC00"/>
      </patternFill>
    </fill>
    <fill>
      <patternFill patternType="solid">
        <fgColor rgb="FFFFFFFF"/>
        <bgColor rgb="FFFFFFCC"/>
      </patternFill>
    </fill>
    <fill>
      <patternFill patternType="solid">
        <fgColor theme="0"/>
        <bgColor rgb="FFFFFF00"/>
      </patternFill>
    </fill>
    <fill>
      <patternFill patternType="solid">
        <fgColor rgb="FFFFFFFF"/>
        <bgColor rgb="FFFFFFFF"/>
      </patternFill>
    </fill>
    <fill>
      <patternFill patternType="solid">
        <fgColor rgb="FF00B050"/>
        <bgColor indexed="64"/>
      </patternFill>
    </fill>
    <fill>
      <patternFill patternType="solid">
        <fgColor theme="0" tint="-0.499984740745262"/>
        <bgColor rgb="FFCCCCCC"/>
      </patternFill>
    </fill>
    <fill>
      <patternFill patternType="solid">
        <fgColor theme="0"/>
        <bgColor indexed="22"/>
      </patternFill>
    </fill>
    <fill>
      <patternFill patternType="solid">
        <fgColor indexed="9"/>
        <bgColor indexed="26"/>
      </patternFill>
    </fill>
    <fill>
      <patternFill patternType="solid">
        <fgColor indexed="55"/>
        <bgColor indexed="22"/>
      </patternFill>
    </fill>
    <fill>
      <patternFill patternType="solid">
        <fgColor rgb="FF969696"/>
        <bgColor rgb="FF969696"/>
      </patternFill>
    </fill>
    <fill>
      <patternFill patternType="solid">
        <fgColor rgb="FFA8A8A8"/>
        <bgColor rgb="FFC0C0C0"/>
      </patternFill>
    </fill>
    <fill>
      <patternFill patternType="solid">
        <fgColor rgb="FFFF0000"/>
        <bgColor indexed="64"/>
      </patternFill>
    </fill>
    <fill>
      <patternFill patternType="solid">
        <fgColor theme="0"/>
        <bgColor indexed="51"/>
      </patternFill>
    </fill>
    <fill>
      <patternFill patternType="solid">
        <fgColor theme="0" tint="-0.14999847407452621"/>
        <bgColor indexed="55"/>
      </patternFill>
    </fill>
    <fill>
      <patternFill patternType="solid">
        <fgColor theme="0" tint="-0.1499984740745262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auto="1"/>
      </right>
      <top style="thin">
        <color auto="1"/>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indexed="64"/>
      </left>
      <right/>
      <top/>
      <bottom style="thin">
        <color indexed="64"/>
      </bottom>
      <diagonal/>
    </border>
    <border>
      <left style="thin">
        <color rgb="FF000000"/>
      </left>
      <right style="thin">
        <color rgb="FF000000"/>
      </right>
      <top/>
      <bottom style="thin">
        <color indexed="64"/>
      </bottom>
      <diagonal/>
    </border>
    <border>
      <left style="thin">
        <color rgb="FF000000"/>
      </left>
      <right/>
      <top/>
      <bottom/>
      <diagonal/>
    </border>
    <border>
      <left/>
      <right style="thin">
        <color rgb="FF000000"/>
      </right>
      <top style="thin">
        <color rgb="FF000000"/>
      </top>
      <bottom/>
      <diagonal/>
    </border>
    <border>
      <left style="thin">
        <color indexed="8"/>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8"/>
      </right>
      <top/>
      <bottom/>
      <diagonal/>
    </border>
    <border>
      <left/>
      <right style="thin">
        <color indexed="8"/>
      </right>
      <top style="thin">
        <color indexed="8"/>
      </top>
      <bottom/>
      <diagonal/>
    </border>
    <border>
      <left style="thin">
        <color indexed="64"/>
      </left>
      <right/>
      <top/>
      <bottom/>
      <diagonal/>
    </border>
    <border>
      <left/>
      <right/>
      <top/>
      <bottom style="thin">
        <color auto="1"/>
      </bottom>
      <diagonal/>
    </border>
    <border>
      <left style="thin">
        <color rgb="FF000000"/>
      </left>
      <right/>
      <top style="thin">
        <color rgb="FF000000"/>
      </top>
      <bottom/>
      <diagonal/>
    </border>
    <border>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right/>
      <top/>
      <bottom style="thin">
        <color indexed="8"/>
      </bottom>
      <diagonal/>
    </border>
    <border>
      <left style="thin">
        <color indexed="8"/>
      </left>
      <right/>
      <top style="thin">
        <color indexed="8"/>
      </top>
      <bottom/>
      <diagonal/>
    </border>
    <border>
      <left/>
      <right style="thin">
        <color indexed="64"/>
      </right>
      <top/>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rgb="FF000000"/>
      </top>
      <bottom/>
      <diagonal/>
    </border>
    <border>
      <left/>
      <right/>
      <top style="thin">
        <color indexed="8"/>
      </top>
      <bottom style="thin">
        <color indexed="8"/>
      </bottom>
      <diagonal/>
    </border>
    <border>
      <left/>
      <right/>
      <top/>
      <bottom style="thin">
        <color indexed="8"/>
      </bottom>
      <diagonal/>
    </border>
    <border>
      <left style="thin">
        <color auto="1"/>
      </left>
      <right/>
      <top style="thin">
        <color indexed="64"/>
      </top>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auto="1"/>
      </left>
      <right style="thin">
        <color rgb="FF000000"/>
      </right>
      <top style="thin">
        <color indexed="64"/>
      </top>
      <bottom/>
      <diagonal/>
    </border>
    <border>
      <left style="thin">
        <color rgb="FF000000"/>
      </left>
      <right style="thin">
        <color rgb="FF000000"/>
      </right>
      <top style="thin">
        <color indexed="64"/>
      </top>
      <bottom/>
      <diagonal/>
    </border>
    <border>
      <left style="thin">
        <color auto="1"/>
      </left>
      <right style="thin">
        <color auto="1"/>
      </right>
      <top style="thin">
        <color auto="1"/>
      </top>
      <bottom style="thin">
        <color indexed="64"/>
      </bottom>
      <diagonal/>
    </border>
    <border>
      <left/>
      <right/>
      <top style="thin">
        <color indexed="8"/>
      </top>
      <bottom/>
      <diagonal/>
    </border>
  </borders>
  <cellStyleXfs count="18">
    <xf numFmtId="0" fontId="0" fillId="0" borderId="0"/>
    <xf numFmtId="9" fontId="4" fillId="0" borderId="0" applyFont="0" applyFill="0" applyBorder="0" applyAlignment="0" applyProtection="0"/>
    <xf numFmtId="44" fontId="4" fillId="0" borderId="0" applyFont="0" applyFill="0" applyBorder="0" applyAlignment="0" applyProtection="0"/>
    <xf numFmtId="0" fontId="8" fillId="0" borderId="0"/>
    <xf numFmtId="0" fontId="8" fillId="0" borderId="0"/>
    <xf numFmtId="0" fontId="15" fillId="0" borderId="0"/>
    <xf numFmtId="0" fontId="15" fillId="0" borderId="0"/>
    <xf numFmtId="0" fontId="15" fillId="0" borderId="0"/>
    <xf numFmtId="168" fontId="20" fillId="0" borderId="0"/>
    <xf numFmtId="169" fontId="20" fillId="0" borderId="0"/>
    <xf numFmtId="0" fontId="4" fillId="0" borderId="0"/>
    <xf numFmtId="9" fontId="8" fillId="0" borderId="0" applyFont="0" applyFill="0" applyBorder="0" applyAlignment="0" applyProtection="0"/>
    <xf numFmtId="0" fontId="8" fillId="0" borderId="0"/>
    <xf numFmtId="9" fontId="4" fillId="0" borderId="0" applyFont="0" applyFill="0" applyBorder="0" applyAlignment="0" applyProtection="0"/>
    <xf numFmtId="44" fontId="8" fillId="0" borderId="0" applyFont="0" applyFill="0" applyBorder="0" applyAlignment="0" applyProtection="0"/>
    <xf numFmtId="0" fontId="15" fillId="0" borderId="0"/>
    <xf numFmtId="0" fontId="15" fillId="0" borderId="0"/>
    <xf numFmtId="0" fontId="15" fillId="0" borderId="0"/>
  </cellStyleXfs>
  <cellXfs count="812">
    <xf numFmtId="0" fontId="0" fillId="0" borderId="0" xfId="0"/>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164" fontId="0" fillId="0" borderId="0" xfId="0" applyNumberFormat="1"/>
    <xf numFmtId="164" fontId="2" fillId="2"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2" fontId="2" fillId="2"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164" fontId="6" fillId="0" borderId="10"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9" fontId="5" fillId="0" borderId="1" xfId="1" applyFont="1" applyBorder="1" applyAlignment="1">
      <alignment horizontal="center" vertical="center" wrapText="1"/>
    </xf>
    <xf numFmtId="166" fontId="5"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center" vertical="center" wrapText="1"/>
    </xf>
    <xf numFmtId="0" fontId="6" fillId="0" borderId="8" xfId="0" applyFont="1" applyBorder="1" applyAlignment="1">
      <alignment vertical="center" wrapText="1"/>
    </xf>
    <xf numFmtId="164" fontId="6" fillId="0" borderId="12" xfId="0" applyNumberFormat="1" applyFont="1" applyBorder="1" applyAlignment="1">
      <alignment horizontal="center" vertical="center" wrapText="1"/>
    </xf>
    <xf numFmtId="9" fontId="6" fillId="0" borderId="8"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164" fontId="2"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164" fontId="0" fillId="0" borderId="1" xfId="0" applyNumberFormat="1" applyBorder="1" applyAlignment="1">
      <alignment horizontal="center" vertical="center"/>
    </xf>
    <xf numFmtId="0" fontId="0" fillId="0" borderId="0" xfId="0" applyBorder="1"/>
    <xf numFmtId="9" fontId="6" fillId="0" borderId="10" xfId="0" applyNumberFormat="1" applyFont="1" applyBorder="1" applyAlignment="1">
      <alignment horizontal="center" vertical="center" wrapText="1"/>
    </xf>
    <xf numFmtId="9" fontId="0" fillId="0" borderId="0" xfId="0" applyNumberFormat="1" applyAlignment="1">
      <alignment horizontal="center" vertical="center"/>
    </xf>
    <xf numFmtId="9" fontId="2" fillId="2" borderId="1" xfId="1" applyNumberFormat="1" applyFont="1" applyFill="1" applyBorder="1" applyAlignment="1">
      <alignment horizontal="center" vertical="center" wrapText="1"/>
    </xf>
    <xf numFmtId="9" fontId="2" fillId="0" borderId="1" xfId="1"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164" fontId="2" fillId="2" borderId="0" xfId="0" applyNumberFormat="1" applyFont="1" applyFill="1" applyAlignment="1">
      <alignment horizontal="center" vertical="center"/>
    </xf>
    <xf numFmtId="0" fontId="2" fillId="2" borderId="20" xfId="0" applyFont="1" applyFill="1" applyBorder="1" applyAlignment="1">
      <alignment horizontal="center" vertical="center" wrapText="1"/>
    </xf>
    <xf numFmtId="0" fontId="2" fillId="2" borderId="1" xfId="0" applyFont="1" applyFill="1" applyBorder="1" applyAlignment="1">
      <alignment horizontal="center" vertical="center"/>
    </xf>
    <xf numFmtId="164" fontId="2" fillId="0" borderId="1" xfId="2" applyNumberFormat="1" applyFont="1" applyBorder="1" applyAlignment="1">
      <alignment horizontal="center" vertical="center" wrapText="1"/>
    </xf>
    <xf numFmtId="164" fontId="2" fillId="0" borderId="0" xfId="0" applyNumberFormat="1" applyFont="1" applyAlignment="1">
      <alignment horizontal="center" vertical="center"/>
    </xf>
    <xf numFmtId="164" fontId="2" fillId="2" borderId="0" xfId="0" applyNumberFormat="1" applyFont="1" applyFill="1" applyAlignment="1">
      <alignment horizontal="center" vertical="center" wrapText="1"/>
    </xf>
    <xf numFmtId="0" fontId="2" fillId="2" borderId="18"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wrapText="1"/>
    </xf>
    <xf numFmtId="165"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6" fillId="7" borderId="9" xfId="0" applyFont="1" applyFill="1" applyBorder="1" applyAlignment="1">
      <alignment horizontal="center" vertical="center" wrapText="1"/>
    </xf>
    <xf numFmtId="164" fontId="6" fillId="0" borderId="9" xfId="0" applyNumberFormat="1" applyFont="1" applyBorder="1" applyAlignment="1">
      <alignment horizontal="center" vertical="center" wrapText="1"/>
    </xf>
    <xf numFmtId="0" fontId="6" fillId="7" borderId="10" xfId="0" applyFont="1" applyFill="1" applyBorder="1" applyAlignment="1">
      <alignment horizontal="center" vertical="center" wrapText="1"/>
    </xf>
    <xf numFmtId="164" fontId="6" fillId="0" borderId="11" xfId="0" applyNumberFormat="1" applyFont="1" applyBorder="1" applyAlignment="1">
      <alignment horizontal="center" vertical="center" wrapText="1"/>
    </xf>
    <xf numFmtId="0" fontId="5" fillId="9" borderId="1"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5" fillId="9" borderId="14" xfId="0" applyFont="1" applyFill="1" applyBorder="1" applyAlignment="1">
      <alignment horizontal="center" vertical="center" wrapText="1"/>
    </xf>
    <xf numFmtId="164" fontId="5" fillId="9" borderId="14" xfId="0" applyNumberFormat="1" applyFont="1" applyFill="1" applyBorder="1" applyAlignment="1">
      <alignment horizontal="center" vertical="center" wrapText="1"/>
    </xf>
    <xf numFmtId="166" fontId="6" fillId="0" borderId="12" xfId="0" applyNumberFormat="1" applyFont="1" applyBorder="1" applyAlignment="1">
      <alignment horizontal="center" vertical="center"/>
    </xf>
    <xf numFmtId="1" fontId="6"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xf>
    <xf numFmtId="164" fontId="6" fillId="0" borderId="14" xfId="0" applyNumberFormat="1" applyFont="1" applyBorder="1" applyAlignment="1">
      <alignment horizontal="center" vertical="center" wrapText="1"/>
    </xf>
    <xf numFmtId="0" fontId="6" fillId="0" borderId="0" xfId="0" applyFont="1" applyBorder="1" applyAlignment="1">
      <alignment horizontal="center" vertical="center" wrapText="1"/>
    </xf>
    <xf numFmtId="164" fontId="2" fillId="0" borderId="1" xfId="0" applyNumberFormat="1" applyFont="1" applyBorder="1" applyAlignment="1">
      <alignment horizontal="center" vertical="center"/>
    </xf>
    <xf numFmtId="164" fontId="5" fillId="9" borderId="1" xfId="0" applyNumberFormat="1" applyFont="1" applyFill="1" applyBorder="1" applyAlignment="1">
      <alignment horizontal="center" vertical="center" wrapText="1"/>
    </xf>
    <xf numFmtId="9" fontId="12" fillId="0" borderId="1" xfId="0" applyNumberFormat="1" applyFont="1" applyBorder="1" applyAlignment="1">
      <alignment horizontal="center" vertical="center"/>
    </xf>
    <xf numFmtId="9" fontId="12" fillId="0" borderId="0" xfId="0" applyNumberFormat="1" applyFont="1" applyAlignment="1">
      <alignment horizontal="center" vertical="center"/>
    </xf>
    <xf numFmtId="0" fontId="12" fillId="0" borderId="0" xfId="0" applyFont="1"/>
    <xf numFmtId="164" fontId="0" fillId="0" borderId="0" xfId="0" applyNumberFormat="1" applyAlignment="1">
      <alignment horizontal="center" vertical="center"/>
    </xf>
    <xf numFmtId="165" fontId="6" fillId="0" borderId="10" xfId="0" applyNumberFormat="1" applyFont="1" applyBorder="1" applyAlignment="1">
      <alignment horizontal="center" vertical="center" wrapText="1"/>
    </xf>
    <xf numFmtId="164" fontId="5" fillId="0" borderId="25" xfId="0" applyNumberFormat="1" applyFont="1" applyBorder="1" applyAlignment="1">
      <alignment horizontal="center" vertical="center" wrapText="1"/>
    </xf>
    <xf numFmtId="164" fontId="13" fillId="0" borderId="0" xfId="0" applyNumberFormat="1" applyFont="1" applyAlignment="1">
      <alignment horizontal="center" vertical="center"/>
    </xf>
    <xf numFmtId="0" fontId="5"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ont="1"/>
    <xf numFmtId="164" fontId="5" fillId="0" borderId="1"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1" xfId="0" applyFont="1" applyBorder="1" applyAlignment="1">
      <alignment horizontal="center" vertical="center"/>
    </xf>
    <xf numFmtId="166" fontId="5" fillId="0" borderId="0" xfId="0" applyNumberFormat="1" applyFont="1" applyBorder="1" applyAlignment="1">
      <alignment horizontal="center" vertical="center" wrapText="1"/>
    </xf>
    <xf numFmtId="0" fontId="13" fillId="0" borderId="0" xfId="0" applyFont="1" applyAlignment="1">
      <alignment horizontal="center" vertical="center" wrapText="1"/>
    </xf>
    <xf numFmtId="9" fontId="5" fillId="0" borderId="1" xfId="0" applyNumberFormat="1" applyFont="1" applyBorder="1" applyAlignment="1">
      <alignment horizontal="center" vertical="center" wrapText="1"/>
    </xf>
    <xf numFmtId="0" fontId="13" fillId="0" borderId="0" xfId="0" applyFont="1" applyAlignment="1">
      <alignment horizontal="center" vertical="center"/>
    </xf>
    <xf numFmtId="0" fontId="5" fillId="9" borderId="32" xfId="0" applyFont="1" applyFill="1" applyBorder="1" applyAlignment="1">
      <alignment horizontal="center" vertical="center" wrapText="1"/>
    </xf>
    <xf numFmtId="0" fontId="5" fillId="0" borderId="0" xfId="0" applyFont="1" applyAlignment="1">
      <alignment horizontal="center" vertical="center" wrapText="1"/>
    </xf>
    <xf numFmtId="164" fontId="2" fillId="0" borderId="1" xfId="1"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1" fillId="0" borderId="1" xfId="0" applyFont="1" applyBorder="1" applyAlignment="1">
      <alignment horizontal="center" vertical="center"/>
    </xf>
    <xf numFmtId="166" fontId="5" fillId="0" borderId="12" xfId="0" applyNumberFormat="1" applyFont="1" applyBorder="1" applyAlignment="1">
      <alignment horizontal="center" vertical="center" wrapText="1"/>
    </xf>
    <xf numFmtId="0" fontId="5" fillId="0" borderId="8" xfId="0" applyFont="1" applyBorder="1" applyAlignment="1">
      <alignment horizontal="center" vertical="center" wrapText="1"/>
    </xf>
    <xf numFmtId="164"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9" fontId="13" fillId="0" borderId="1" xfId="0" applyNumberFormat="1" applyFont="1" applyBorder="1" applyAlignment="1">
      <alignment horizontal="center" vertical="center" wrapText="1"/>
    </xf>
    <xf numFmtId="0" fontId="0" fillId="0" borderId="1" xfId="0" applyFont="1" applyBorder="1"/>
    <xf numFmtId="0" fontId="13" fillId="0" borderId="1" xfId="0" applyFont="1" applyBorder="1" applyAlignment="1">
      <alignment horizontal="center" vertical="center"/>
    </xf>
    <xf numFmtId="9" fontId="9" fillId="0" borderId="35" xfId="0" applyNumberFormat="1" applyFont="1" applyBorder="1" applyAlignment="1">
      <alignment horizontal="center" vertical="center" wrapText="1"/>
    </xf>
    <xf numFmtId="0" fontId="5" fillId="0" borderId="34" xfId="0" applyFont="1" applyBorder="1" applyAlignment="1">
      <alignment horizontal="center" vertical="center" wrapText="1"/>
    </xf>
    <xf numFmtId="164" fontId="5" fillId="0" borderId="34" xfId="0" applyNumberFormat="1" applyFont="1" applyBorder="1" applyAlignment="1">
      <alignment horizontal="center" vertical="center" wrapText="1"/>
    </xf>
    <xf numFmtId="164" fontId="9" fillId="0" borderId="0" xfId="0" applyNumberFormat="1" applyFont="1" applyAlignment="1">
      <alignment horizontal="center" vertical="center"/>
    </xf>
    <xf numFmtId="164" fontId="2" fillId="0" borderId="1" xfId="0" applyNumberFormat="1" applyFont="1" applyBorder="1" applyAlignment="1">
      <alignment horizontal="center" vertical="center"/>
    </xf>
    <xf numFmtId="168" fontId="6" fillId="0" borderId="10" xfId="8" applyFont="1" applyBorder="1" applyAlignment="1">
      <alignment horizontal="center" vertical="center" wrapText="1"/>
    </xf>
    <xf numFmtId="164" fontId="6" fillId="0" borderId="10" xfId="8" applyNumberFormat="1" applyFont="1" applyBorder="1" applyAlignment="1">
      <alignment horizontal="center" vertical="center" wrapText="1"/>
    </xf>
    <xf numFmtId="164" fontId="6" fillId="0" borderId="10" xfId="9" applyNumberFormat="1" applyFont="1" applyFill="1" applyBorder="1" applyAlignment="1" applyProtection="1">
      <alignment horizontal="center" vertical="center" wrapText="1"/>
    </xf>
    <xf numFmtId="164" fontId="6" fillId="0" borderId="10" xfId="9" applyNumberFormat="1" applyFont="1" applyFill="1" applyBorder="1" applyAlignment="1" applyProtection="1">
      <alignment horizontal="center" vertical="center"/>
    </xf>
    <xf numFmtId="9" fontId="5" fillId="0" borderId="10" xfId="1" applyFont="1" applyBorder="1" applyAlignment="1">
      <alignment horizontal="center" vertical="center" wrapText="1"/>
    </xf>
    <xf numFmtId="0" fontId="4" fillId="0" borderId="0" xfId="0" applyFont="1" applyBorder="1"/>
    <xf numFmtId="170" fontId="6" fillId="0" borderId="10" xfId="8" applyNumberFormat="1" applyFont="1" applyBorder="1" applyAlignment="1">
      <alignment horizontal="center" vertical="center" wrapText="1"/>
    </xf>
    <xf numFmtId="0" fontId="5" fillId="9" borderId="36" xfId="0" applyFont="1" applyFill="1" applyBorder="1" applyAlignment="1">
      <alignment horizontal="center" vertical="center" wrapText="1"/>
    </xf>
    <xf numFmtId="0" fontId="5" fillId="11" borderId="1" xfId="0" applyFont="1" applyFill="1" applyBorder="1" applyAlignment="1">
      <alignment horizontal="center" vertical="center" wrapText="1"/>
    </xf>
    <xf numFmtId="164" fontId="5" fillId="0" borderId="1" xfId="1" applyNumberFormat="1" applyFont="1" applyBorder="1" applyAlignment="1">
      <alignment horizontal="center" vertical="center" wrapText="1"/>
    </xf>
    <xf numFmtId="166" fontId="1" fillId="0" borderId="1" xfId="0" applyNumberFormat="1" applyFont="1" applyBorder="1" applyAlignment="1">
      <alignment horizontal="center" vertical="center"/>
    </xf>
    <xf numFmtId="0" fontId="2" fillId="0" borderId="1" xfId="0" applyFont="1" applyBorder="1" applyAlignment="1">
      <alignment horizontal="center" vertical="top" wrapText="1"/>
    </xf>
    <xf numFmtId="166"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5" fillId="0" borderId="8" xfId="0" applyFont="1" applyBorder="1" applyAlignment="1">
      <alignment horizontal="center" vertical="top" wrapText="1"/>
    </xf>
    <xf numFmtId="1" fontId="5" fillId="0" borderId="8" xfId="0" applyNumberFormat="1" applyFont="1" applyBorder="1" applyAlignment="1">
      <alignment horizontal="center" vertical="center" wrapText="1"/>
    </xf>
    <xf numFmtId="166" fontId="5" fillId="0" borderId="2" xfId="0" applyNumberFormat="1" applyFont="1" applyBorder="1" applyAlignment="1">
      <alignment horizontal="center" vertical="top" wrapText="1"/>
    </xf>
    <xf numFmtId="0" fontId="5" fillId="0" borderId="1" xfId="0" applyFont="1" applyBorder="1" applyAlignment="1">
      <alignment horizontal="center" vertical="top" wrapText="1"/>
    </xf>
    <xf numFmtId="0" fontId="5" fillId="0" borderId="3" xfId="0" applyFont="1" applyBorder="1" applyAlignment="1">
      <alignment horizontal="center" vertical="center" wrapText="1"/>
    </xf>
    <xf numFmtId="0" fontId="5" fillId="0" borderId="0" xfId="0" applyFont="1" applyBorder="1" applyAlignment="1">
      <alignment horizontal="center" vertical="top" wrapText="1"/>
    </xf>
    <xf numFmtId="164" fontId="5" fillId="0" borderId="0" xfId="0" applyNumberFormat="1" applyFont="1" applyBorder="1" applyAlignment="1">
      <alignment horizontal="center" vertical="center" wrapText="1"/>
    </xf>
    <xf numFmtId="9" fontId="5" fillId="0" borderId="0" xfId="0" applyNumberFormat="1" applyFont="1" applyBorder="1" applyAlignment="1">
      <alignment horizontal="center" vertical="center" wrapText="1"/>
    </xf>
    <xf numFmtId="166" fontId="5" fillId="0" borderId="0" xfId="0" applyNumberFormat="1" applyFont="1" applyBorder="1" applyAlignment="1">
      <alignment horizontal="center" vertical="top" wrapText="1"/>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4" fontId="1" fillId="0" borderId="0" xfId="0" applyNumberFormat="1" applyFont="1" applyAlignment="1">
      <alignment horizontal="center" vertical="center"/>
    </xf>
    <xf numFmtId="166" fontId="5" fillId="0" borderId="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36" xfId="0" applyNumberFormat="1" applyFont="1" applyBorder="1" applyAlignment="1">
      <alignment horizontal="center" vertical="center" wrapText="1"/>
    </xf>
    <xf numFmtId="166" fontId="5" fillId="0" borderId="33"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164" fontId="6" fillId="0" borderId="8" xfId="0" applyNumberFormat="1" applyFont="1" applyBorder="1" applyAlignment="1">
      <alignment horizontal="center" vertical="center" wrapText="1"/>
    </xf>
    <xf numFmtId="166" fontId="6" fillId="0" borderId="8" xfId="0" applyNumberFormat="1" applyFont="1" applyBorder="1" applyAlignment="1">
      <alignment horizontal="center" vertical="center" wrapText="1"/>
    </xf>
    <xf numFmtId="0" fontId="6" fillId="0" borderId="19" xfId="0" applyFont="1" applyBorder="1" applyAlignment="1">
      <alignment horizontal="center" vertical="center" wrapText="1"/>
    </xf>
    <xf numFmtId="164" fontId="6" fillId="0" borderId="19" xfId="0" applyNumberFormat="1" applyFont="1" applyBorder="1" applyAlignment="1">
      <alignment horizontal="center" vertical="center" wrapText="1"/>
    </xf>
    <xf numFmtId="9" fontId="6" fillId="0" borderId="3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164" fontId="6" fillId="0" borderId="12" xfId="0" applyNumberFormat="1" applyFont="1" applyBorder="1" applyAlignment="1">
      <alignment horizontal="center" vertical="center"/>
    </xf>
    <xf numFmtId="0" fontId="6" fillId="0" borderId="36" xfId="0" applyFont="1" applyBorder="1" applyAlignment="1">
      <alignment horizontal="center" vertical="center" wrapText="1"/>
    </xf>
    <xf numFmtId="164" fontId="6" fillId="0" borderId="36" xfId="0" applyNumberFormat="1" applyFont="1" applyBorder="1" applyAlignment="1">
      <alignment horizontal="center" vertical="center" wrapText="1"/>
    </xf>
    <xf numFmtId="166" fontId="6" fillId="0" borderId="19"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6" fillId="6" borderId="8" xfId="0" applyFont="1" applyFill="1" applyBorder="1" applyAlignment="1">
      <alignment horizontal="center" vertical="center" wrapText="1"/>
    </xf>
    <xf numFmtId="0" fontId="6" fillId="6" borderId="1" xfId="0" applyFont="1" applyFill="1" applyBorder="1" applyAlignment="1">
      <alignment horizontal="center" vertical="center" wrapText="1"/>
    </xf>
    <xf numFmtId="164" fontId="5" fillId="9" borderId="36" xfId="0" applyNumberFormat="1"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38" xfId="0" applyFont="1" applyBorder="1" applyAlignment="1">
      <alignment horizontal="center" vertical="center" wrapText="1" readingOrder="1"/>
    </xf>
    <xf numFmtId="0" fontId="5" fillId="0" borderId="38" xfId="0" applyFont="1" applyBorder="1" applyAlignment="1">
      <alignment horizontal="center" vertical="center" wrapText="1"/>
    </xf>
    <xf numFmtId="9" fontId="5" fillId="0" borderId="39" xfId="0" applyNumberFormat="1" applyFont="1" applyBorder="1" applyAlignment="1">
      <alignment horizontal="center" vertical="center" wrapText="1"/>
    </xf>
    <xf numFmtId="0" fontId="5" fillId="0" borderId="39" xfId="0" applyFont="1" applyBorder="1" applyAlignment="1">
      <alignment vertical="top" wrapText="1"/>
    </xf>
    <xf numFmtId="0" fontId="5" fillId="0" borderId="1" xfId="0" applyFont="1" applyBorder="1" applyAlignment="1">
      <alignment horizontal="center" vertical="center" wrapText="1" readingOrder="1"/>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5" fillId="0" borderId="1" xfId="0" applyFont="1" applyBorder="1" applyAlignment="1">
      <alignment vertical="top" wrapText="1"/>
    </xf>
    <xf numFmtId="164" fontId="5" fillId="0" borderId="1" xfId="0" applyNumberFormat="1" applyFont="1" applyFill="1" applyBorder="1" applyAlignment="1">
      <alignment horizontal="center" vertical="center" wrapText="1"/>
    </xf>
    <xf numFmtId="0" fontId="5" fillId="0" borderId="36" xfId="0" applyNumberFormat="1" applyFont="1" applyBorder="1" applyAlignment="1">
      <alignment horizontal="center" vertical="center" wrapText="1"/>
    </xf>
    <xf numFmtId="9" fontId="5" fillId="0" borderId="36" xfId="1" applyFont="1" applyBorder="1" applyAlignment="1">
      <alignment horizontal="center" vertical="center" wrapText="1"/>
    </xf>
    <xf numFmtId="0" fontId="5" fillId="0" borderId="17" xfId="0" applyFont="1" applyBorder="1" applyAlignment="1">
      <alignment horizontal="center" vertical="center"/>
    </xf>
    <xf numFmtId="0" fontId="5" fillId="0" borderId="14"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37"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NumberFormat="1" applyFont="1" applyAlignment="1">
      <alignment horizontal="center" vertical="center" wrapText="1"/>
    </xf>
    <xf numFmtId="0" fontId="11" fillId="0" borderId="0" xfId="0" applyFont="1" applyAlignment="1">
      <alignment horizontal="center" vertical="center" wrapText="1"/>
    </xf>
    <xf numFmtId="164" fontId="11" fillId="0" borderId="0" xfId="0" applyNumberFormat="1" applyFont="1" applyAlignment="1">
      <alignment horizontal="center" vertical="center"/>
    </xf>
    <xf numFmtId="0" fontId="3" fillId="0" borderId="0" xfId="0" applyFont="1" applyBorder="1" applyAlignment="1">
      <alignment horizontal="center" vertical="center" wrapText="1"/>
    </xf>
    <xf numFmtId="164" fontId="2" fillId="0" borderId="1" xfId="2" applyNumberFormat="1" applyFont="1" applyBorder="1" applyAlignment="1">
      <alignment horizontal="center" vertical="center"/>
    </xf>
    <xf numFmtId="9" fontId="2" fillId="0" borderId="1" xfId="1" applyFont="1" applyBorder="1" applyAlignment="1">
      <alignment horizontal="center" vertical="center"/>
    </xf>
    <xf numFmtId="0" fontId="2" fillId="0" borderId="1" xfId="0" applyFont="1" applyBorder="1"/>
    <xf numFmtId="166" fontId="5" fillId="0" borderId="34" xfId="0" applyNumberFormat="1" applyFont="1" applyBorder="1" applyAlignment="1">
      <alignment horizontal="center" vertical="center"/>
    </xf>
    <xf numFmtId="164" fontId="2" fillId="0" borderId="0" xfId="0" applyNumberFormat="1" applyFont="1" applyBorder="1" applyAlignment="1">
      <alignment horizontal="center" vertical="center" wrapText="1"/>
    </xf>
    <xf numFmtId="9" fontId="2" fillId="0" borderId="0" xfId="0" applyNumberFormat="1" applyFont="1" applyBorder="1" applyAlignment="1">
      <alignment horizontal="center" vertical="center" wrapText="1"/>
    </xf>
    <xf numFmtId="0" fontId="5" fillId="6" borderId="8" xfId="0" applyFont="1" applyFill="1" applyBorder="1" applyAlignment="1">
      <alignment horizontal="center" vertical="center" wrapText="1"/>
    </xf>
    <xf numFmtId="166" fontId="5" fillId="0" borderId="3" xfId="0" applyNumberFormat="1" applyFont="1" applyBorder="1" applyAlignment="1">
      <alignment horizontal="center" vertical="center" wrapText="1"/>
    </xf>
    <xf numFmtId="164" fontId="5" fillId="0" borderId="8" xfId="1" applyNumberFormat="1" applyFont="1" applyBorder="1" applyAlignment="1">
      <alignment horizontal="center" vertical="center" wrapText="1"/>
    </xf>
    <xf numFmtId="164" fontId="5" fillId="0" borderId="8" xfId="0" applyNumberFormat="1" applyFont="1" applyBorder="1" applyAlignment="1">
      <alignment horizontal="center" vertical="center" wrapText="1"/>
    </xf>
    <xf numFmtId="166" fontId="5" fillId="0" borderId="8"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6" borderId="19" xfId="0" applyFont="1" applyFill="1" applyBorder="1" applyAlignment="1">
      <alignment horizontal="center" vertical="center" wrapText="1"/>
    </xf>
    <xf numFmtId="166" fontId="5" fillId="0" borderId="19" xfId="0" applyNumberFormat="1" applyFont="1" applyBorder="1" applyAlignment="1">
      <alignment horizontal="center" vertical="center" wrapText="1"/>
    </xf>
    <xf numFmtId="0" fontId="5" fillId="6" borderId="1" xfId="0" applyFont="1" applyFill="1" applyBorder="1" applyAlignment="1">
      <alignment horizontal="center" vertical="center" wrapText="1"/>
    </xf>
    <xf numFmtId="0" fontId="5" fillId="6" borderId="12" xfId="0" applyFont="1" applyFill="1" applyBorder="1" applyAlignment="1">
      <alignment horizontal="center" vertical="center" wrapText="1"/>
    </xf>
    <xf numFmtId="166" fontId="5" fillId="0" borderId="20" xfId="0" applyNumberFormat="1" applyFont="1" applyBorder="1" applyAlignment="1">
      <alignment horizontal="center" vertical="center" wrapText="1"/>
    </xf>
    <xf numFmtId="164" fontId="5" fillId="0" borderId="28" xfId="0" applyNumberFormat="1" applyFont="1" applyBorder="1" applyAlignment="1">
      <alignment horizontal="center" vertical="center" wrapText="1"/>
    </xf>
    <xf numFmtId="166" fontId="5" fillId="0" borderId="40" xfId="0" applyNumberFormat="1" applyFont="1" applyBorder="1" applyAlignment="1">
      <alignment horizontal="center" vertical="center" wrapText="1"/>
    </xf>
    <xf numFmtId="0" fontId="5" fillId="0" borderId="28" xfId="0" applyFont="1" applyBorder="1" applyAlignment="1">
      <alignment horizontal="center" vertical="center" wrapText="1"/>
    </xf>
    <xf numFmtId="0" fontId="5" fillId="6" borderId="28" xfId="0" applyFont="1" applyFill="1" applyBorder="1" applyAlignment="1">
      <alignment horizontal="center" vertical="center" wrapText="1"/>
    </xf>
    <xf numFmtId="166" fontId="5" fillId="0" borderId="41" xfId="0" applyNumberFormat="1" applyFont="1" applyBorder="1" applyAlignment="1">
      <alignment horizontal="center" vertical="center" wrapText="1"/>
    </xf>
    <xf numFmtId="9" fontId="12" fillId="0" borderId="0" xfId="0" applyNumberFormat="1" applyFont="1" applyBorder="1" applyAlignment="1">
      <alignment horizontal="center" vertical="center"/>
    </xf>
    <xf numFmtId="0" fontId="11" fillId="0" borderId="0" xfId="0" applyFont="1" applyBorder="1" applyAlignment="1">
      <alignment horizontal="center" vertical="center" wrapText="1"/>
    </xf>
    <xf numFmtId="0" fontId="19" fillId="0" borderId="0" xfId="0" applyFont="1" applyBorder="1" applyAlignment="1">
      <alignment horizontal="left" vertical="top" wrapText="1"/>
    </xf>
    <xf numFmtId="165" fontId="6" fillId="0" borderId="9" xfId="0" applyNumberFormat="1" applyFont="1" applyBorder="1" applyAlignment="1">
      <alignment horizontal="center" vertical="center" wrapText="1"/>
    </xf>
    <xf numFmtId="164" fontId="6" fillId="0" borderId="42" xfId="0" applyNumberFormat="1" applyFont="1" applyBorder="1" applyAlignment="1">
      <alignment horizontal="center" vertical="center" wrapText="1"/>
    </xf>
    <xf numFmtId="164" fontId="6" fillId="0" borderId="42" xfId="1" applyNumberFormat="1" applyFont="1" applyBorder="1" applyAlignment="1">
      <alignment horizontal="center" vertical="center" wrapText="1"/>
    </xf>
    <xf numFmtId="0" fontId="6" fillId="0" borderId="43"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wrapText="1"/>
    </xf>
    <xf numFmtId="9" fontId="5" fillId="0" borderId="0" xfId="0" applyNumberFormat="1" applyFont="1" applyAlignment="1">
      <alignment horizontal="center" vertical="center"/>
    </xf>
    <xf numFmtId="0" fontId="5" fillId="0" borderId="0" xfId="0" applyFont="1"/>
    <xf numFmtId="0" fontId="2" fillId="0" borderId="44" xfId="0" applyFont="1" applyBorder="1" applyAlignment="1">
      <alignment horizontal="center" vertical="center" wrapText="1"/>
    </xf>
    <xf numFmtId="1" fontId="2" fillId="0" borderId="44" xfId="0" applyNumberFormat="1" applyFont="1" applyFill="1" applyBorder="1" applyAlignment="1">
      <alignment horizontal="center" vertical="center" wrapText="1"/>
    </xf>
    <xf numFmtId="164" fontId="2" fillId="0" borderId="44" xfId="0" applyNumberFormat="1" applyFont="1" applyFill="1" applyBorder="1" applyAlignment="1">
      <alignment horizontal="center" vertical="center" wrapText="1"/>
    </xf>
    <xf numFmtId="164" fontId="2" fillId="0" borderId="44" xfId="0" applyNumberFormat="1" applyFont="1" applyBorder="1" applyAlignment="1">
      <alignment horizontal="center" vertical="center" wrapText="1"/>
    </xf>
    <xf numFmtId="9" fontId="2" fillId="0" borderId="44" xfId="1" applyFont="1" applyBorder="1" applyAlignment="1">
      <alignment horizontal="center" vertical="center" wrapText="1"/>
    </xf>
    <xf numFmtId="166" fontId="2" fillId="0" borderId="44" xfId="0" applyNumberFormat="1" applyFont="1" applyBorder="1" applyAlignment="1">
      <alignment horizontal="center" vertical="top" wrapText="1"/>
    </xf>
    <xf numFmtId="0" fontId="2" fillId="0" borderId="44" xfId="0" applyNumberFormat="1" applyFont="1" applyBorder="1" applyAlignment="1">
      <alignment horizontal="center" vertical="top" wrapText="1"/>
    </xf>
    <xf numFmtId="1" fontId="2" fillId="0" borderId="25" xfId="0" applyNumberFormat="1" applyFont="1" applyFill="1" applyBorder="1" applyAlignment="1">
      <alignment horizontal="center" vertical="center" wrapText="1"/>
    </xf>
    <xf numFmtId="164" fontId="2" fillId="0" borderId="25" xfId="0" applyNumberFormat="1" applyFont="1" applyFill="1" applyBorder="1" applyAlignment="1">
      <alignment horizontal="center" vertical="center" wrapText="1"/>
    </xf>
    <xf numFmtId="1" fontId="2" fillId="0" borderId="25" xfId="0" applyNumberFormat="1" applyFont="1" applyBorder="1" applyAlignment="1">
      <alignment horizontal="center" vertical="center" wrapText="1"/>
    </xf>
    <xf numFmtId="164" fontId="2" fillId="0" borderId="25" xfId="0" applyNumberFormat="1" applyFont="1" applyBorder="1" applyAlignment="1">
      <alignment horizontal="center" vertical="center" wrapText="1"/>
    </xf>
    <xf numFmtId="0" fontId="2" fillId="0" borderId="31" xfId="0" applyFont="1" applyBorder="1" applyAlignment="1">
      <alignment horizontal="center" vertical="center" wrapText="1"/>
    </xf>
    <xf numFmtId="0" fontId="2" fillId="0" borderId="44" xfId="0" applyFont="1" applyBorder="1"/>
    <xf numFmtId="0" fontId="2" fillId="0" borderId="44" xfId="0" applyFont="1" applyBorder="1" applyAlignment="1">
      <alignment horizontal="center"/>
    </xf>
    <xf numFmtId="0" fontId="2" fillId="0" borderId="27" xfId="0" applyFont="1" applyBorder="1" applyAlignment="1">
      <alignment horizontal="center" vertical="center" wrapText="1"/>
    </xf>
    <xf numFmtId="0" fontId="2" fillId="0" borderId="25" xfId="0" applyFont="1" applyBorder="1" applyAlignment="1">
      <alignment horizontal="center" vertical="top" wrapText="1"/>
    </xf>
    <xf numFmtId="166" fontId="2" fillId="0" borderId="25" xfId="0" applyNumberFormat="1" applyFont="1" applyBorder="1" applyAlignment="1">
      <alignment horizontal="center" vertical="center" wrapText="1"/>
    </xf>
    <xf numFmtId="9" fontId="2" fillId="0" borderId="25" xfId="1" applyFont="1" applyBorder="1" applyAlignment="1">
      <alignment horizontal="center" vertical="center" wrapText="1"/>
    </xf>
    <xf numFmtId="0" fontId="2" fillId="0" borderId="25" xfId="0" applyFont="1" applyBorder="1" applyAlignment="1">
      <alignment vertical="top" wrapText="1"/>
    </xf>
    <xf numFmtId="0" fontId="2" fillId="0" borderId="38" xfId="0" applyFont="1" applyBorder="1" applyAlignment="1">
      <alignment horizontal="right" vertical="top" wrapText="1"/>
    </xf>
    <xf numFmtId="0" fontId="5" fillId="0" borderId="44" xfId="0" applyFont="1" applyBorder="1" applyAlignment="1">
      <alignment horizontal="center" vertical="center" wrapText="1"/>
    </xf>
    <xf numFmtId="166" fontId="5" fillId="0" borderId="44" xfId="0" applyNumberFormat="1" applyFont="1" applyBorder="1" applyAlignment="1">
      <alignment horizontal="center" vertical="center" wrapText="1"/>
    </xf>
    <xf numFmtId="166" fontId="5" fillId="0" borderId="44" xfId="0" applyNumberFormat="1" applyFont="1" applyBorder="1" applyAlignment="1">
      <alignment horizontal="center" vertical="center"/>
    </xf>
    <xf numFmtId="0" fontId="2" fillId="0" borderId="0" xfId="0" applyFont="1" applyBorder="1" applyAlignment="1">
      <alignment vertical="top" wrapText="1"/>
    </xf>
    <xf numFmtId="0" fontId="2" fillId="0" borderId="2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9" xfId="0" applyFont="1" applyBorder="1" applyAlignment="1">
      <alignment horizontal="center" vertical="center" wrapText="1"/>
    </xf>
    <xf numFmtId="9" fontId="2" fillId="0" borderId="30" xfId="1" applyFont="1" applyBorder="1" applyAlignment="1">
      <alignment horizontal="center" vertical="center" wrapText="1"/>
    </xf>
    <xf numFmtId="0" fontId="2" fillId="0" borderId="30" xfId="0" applyFont="1" applyBorder="1" applyAlignment="1">
      <alignment vertical="top" wrapText="1"/>
    </xf>
    <xf numFmtId="0" fontId="2" fillId="0" borderId="44" xfId="0" applyFont="1" applyBorder="1" applyAlignment="1">
      <alignment vertical="top" wrapText="1"/>
    </xf>
    <xf numFmtId="0" fontId="2" fillId="0" borderId="0" xfId="0" applyFont="1" applyBorder="1" applyAlignment="1">
      <alignment horizontal="center" vertical="top" wrapText="1"/>
    </xf>
    <xf numFmtId="0" fontId="5" fillId="0" borderId="30" xfId="0" applyFont="1" applyBorder="1" applyAlignment="1">
      <alignment horizontal="center" vertical="center" wrapText="1"/>
    </xf>
    <xf numFmtId="0" fontId="5" fillId="0" borderId="50" xfId="0"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50" xfId="0" applyNumberFormat="1" applyFont="1" applyFill="1" applyBorder="1" applyAlignment="1">
      <alignment horizontal="center" vertical="center" wrapText="1"/>
    </xf>
    <xf numFmtId="9" fontId="5" fillId="0" borderId="50" xfId="1" applyFont="1" applyBorder="1" applyAlignment="1">
      <alignment horizontal="center" vertical="center" wrapText="1"/>
    </xf>
    <xf numFmtId="0" fontId="5" fillId="0" borderId="50" xfId="0" applyFont="1" applyBorder="1" applyAlignment="1">
      <alignment vertical="top" wrapText="1"/>
    </xf>
    <xf numFmtId="0" fontId="5" fillId="0" borderId="1" xfId="4"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9" fontId="5" fillId="6" borderId="1" xfId="1" applyFont="1" applyFill="1" applyBorder="1" applyAlignment="1">
      <alignment horizontal="center" vertical="center" wrapText="1"/>
    </xf>
    <xf numFmtId="0" fontId="3" fillId="6" borderId="1" xfId="0" applyFont="1" applyFill="1" applyBorder="1" applyAlignment="1">
      <alignment vertical="top" wrapText="1"/>
    </xf>
    <xf numFmtId="0" fontId="5" fillId="6" borderId="1" xfId="0" applyFont="1" applyFill="1" applyBorder="1" applyAlignment="1">
      <alignment vertical="top" wrapText="1"/>
    </xf>
    <xf numFmtId="164" fontId="5" fillId="0" borderId="8" xfId="0" applyNumberFormat="1" applyFont="1" applyBorder="1" applyAlignment="1">
      <alignment horizontal="center" vertical="top" wrapText="1"/>
    </xf>
    <xf numFmtId="164" fontId="5" fillId="0" borderId="1" xfId="0" applyNumberFormat="1" applyFont="1" applyBorder="1" applyAlignment="1">
      <alignment horizontal="center" vertical="top" wrapText="1"/>
    </xf>
    <xf numFmtId="0" fontId="5" fillId="0" borderId="0" xfId="0" applyFont="1" applyBorder="1" applyAlignment="1">
      <alignment vertical="top" wrapText="1"/>
    </xf>
    <xf numFmtId="0" fontId="5" fillId="0" borderId="46" xfId="0" applyFont="1" applyBorder="1" applyAlignment="1">
      <alignment horizontal="right" vertical="top" wrapText="1"/>
    </xf>
    <xf numFmtId="0" fontId="5" fillId="0" borderId="0" xfId="0" applyFont="1" applyBorder="1" applyAlignment="1">
      <alignment horizontal="right" vertical="top" wrapText="1"/>
    </xf>
    <xf numFmtId="0" fontId="5" fillId="9" borderId="46" xfId="0" applyFont="1" applyFill="1" applyBorder="1" applyAlignment="1">
      <alignment horizontal="center" vertical="center" wrapText="1"/>
    </xf>
    <xf numFmtId="164" fontId="5" fillId="9" borderId="46" xfId="0" applyNumberFormat="1" applyFont="1" applyFill="1" applyBorder="1" applyAlignment="1">
      <alignment horizontal="center" vertical="center" wrapText="1"/>
    </xf>
    <xf numFmtId="0" fontId="5" fillId="0" borderId="31" xfId="0" applyFont="1" applyBorder="1" applyAlignment="1">
      <alignment horizontal="center" vertical="center" wrapText="1"/>
    </xf>
    <xf numFmtId="164" fontId="5" fillId="0" borderId="44" xfId="0" applyNumberFormat="1" applyFont="1" applyBorder="1" applyAlignment="1">
      <alignment horizontal="center" vertical="center" wrapText="1"/>
    </xf>
    <xf numFmtId="9" fontId="5" fillId="0" borderId="44" xfId="1" applyFont="1" applyBorder="1" applyAlignment="1">
      <alignment horizontal="center" vertical="center" wrapText="1"/>
    </xf>
    <xf numFmtId="0" fontId="5" fillId="0" borderId="27" xfId="0" applyFont="1" applyBorder="1" applyAlignment="1">
      <alignment horizontal="center" vertical="center" wrapText="1"/>
    </xf>
    <xf numFmtId="0" fontId="5" fillId="0" borderId="27" xfId="0" applyFont="1" applyFill="1" applyBorder="1" applyAlignment="1">
      <alignment horizontal="center" vertical="center" wrapText="1"/>
    </xf>
    <xf numFmtId="9" fontId="5" fillId="0" borderId="25" xfId="1" applyFont="1" applyBorder="1" applyAlignment="1">
      <alignment horizontal="center" vertical="center" wrapText="1"/>
    </xf>
    <xf numFmtId="9" fontId="5" fillId="0" borderId="31" xfId="1" applyFont="1" applyBorder="1" applyAlignment="1">
      <alignment horizontal="center" vertical="center" wrapText="1"/>
    </xf>
    <xf numFmtId="0" fontId="4" fillId="0" borderId="1" xfId="0" applyFont="1" applyBorder="1"/>
    <xf numFmtId="0" fontId="4" fillId="0" borderId="0" xfId="0" applyFont="1"/>
    <xf numFmtId="0" fontId="3" fillId="0" borderId="1" xfId="0" applyFont="1" applyBorder="1" applyAlignment="1">
      <alignment horizontal="center" vertical="center" wrapText="1"/>
    </xf>
    <xf numFmtId="168" fontId="3" fillId="0" borderId="11" xfId="8" applyFont="1" applyBorder="1" applyAlignment="1">
      <alignment horizontal="center" vertical="center" wrapText="1"/>
    </xf>
    <xf numFmtId="9" fontId="2" fillId="2" borderId="1" xfId="1" applyFont="1" applyFill="1" applyBorder="1" applyAlignment="1">
      <alignment horizontal="center" vertical="center" wrapText="1"/>
    </xf>
    <xf numFmtId="166" fontId="5" fillId="0" borderId="36" xfId="0" applyNumberFormat="1" applyFont="1" applyBorder="1" applyAlignment="1">
      <alignment horizontal="center" vertical="center" wrapText="1"/>
    </xf>
    <xf numFmtId="0" fontId="5" fillId="0" borderId="52" xfId="0" applyFont="1" applyBorder="1" applyAlignment="1">
      <alignment horizontal="center" vertical="center" wrapText="1"/>
    </xf>
    <xf numFmtId="166" fontId="5" fillId="0" borderId="52" xfId="0" applyNumberFormat="1" applyFont="1" applyBorder="1" applyAlignment="1">
      <alignment horizontal="center" vertical="center" wrapText="1"/>
    </xf>
    <xf numFmtId="164" fontId="5" fillId="0" borderId="52" xfId="0" applyNumberFormat="1" applyFont="1" applyBorder="1" applyAlignment="1">
      <alignment horizontal="center" vertical="center"/>
    </xf>
    <xf numFmtId="0" fontId="9" fillId="0" borderId="44" xfId="0" applyFont="1" applyBorder="1" applyAlignment="1">
      <alignment horizontal="center" vertical="center" wrapText="1"/>
    </xf>
    <xf numFmtId="0" fontId="9" fillId="0" borderId="35" xfId="0" applyFont="1" applyBorder="1" applyAlignment="1">
      <alignment horizontal="center" vertical="center" wrapText="1"/>
    </xf>
    <xf numFmtId="164" fontId="9" fillId="0" borderId="26" xfId="0" applyNumberFormat="1" applyFont="1" applyBorder="1" applyAlignment="1">
      <alignment horizontal="center" vertical="center" wrapText="1"/>
    </xf>
    <xf numFmtId="164" fontId="9" fillId="0" borderId="44" xfId="0" applyNumberFormat="1" applyFont="1" applyBorder="1" applyAlignment="1">
      <alignment horizontal="center" vertical="center" wrapText="1"/>
    </xf>
    <xf numFmtId="0" fontId="16" fillId="0" borderId="26"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49" xfId="0" applyFont="1" applyBorder="1" applyAlignment="1">
      <alignment horizontal="center" vertical="center" wrapText="1"/>
    </xf>
    <xf numFmtId="9" fontId="9" fillId="0" borderId="49" xfId="0" applyNumberFormat="1" applyFont="1" applyBorder="1" applyAlignment="1">
      <alignment horizontal="center" vertical="center" wrapText="1"/>
    </xf>
    <xf numFmtId="0" fontId="16" fillId="0" borderId="4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9" fillId="0" borderId="2" xfId="3" applyFont="1" applyBorder="1" applyAlignment="1">
      <alignment horizontal="center" vertical="center" wrapText="1"/>
    </xf>
    <xf numFmtId="9" fontId="9" fillId="0" borderId="54" xfId="0" applyNumberFormat="1" applyFont="1" applyBorder="1" applyAlignment="1">
      <alignment horizontal="center" vertical="center" wrapText="1"/>
    </xf>
    <xf numFmtId="0" fontId="16" fillId="0" borderId="55" xfId="0" applyFont="1" applyBorder="1" applyAlignment="1">
      <alignment horizontal="center" vertical="center" wrapText="1"/>
    </xf>
    <xf numFmtId="0" fontId="9" fillId="0" borderId="0" xfId="0" applyFont="1" applyBorder="1" applyAlignment="1">
      <alignment horizontal="center" vertical="center" wrapText="1"/>
    </xf>
    <xf numFmtId="164" fontId="9" fillId="0" borderId="0" xfId="0" applyNumberFormat="1" applyFont="1" applyBorder="1" applyAlignment="1">
      <alignment horizontal="center" vertical="center" wrapText="1"/>
    </xf>
    <xf numFmtId="164" fontId="9" fillId="0" borderId="52" xfId="0" applyNumberFormat="1" applyFont="1" applyBorder="1" applyAlignment="1">
      <alignment horizontal="center" vertical="center" wrapText="1"/>
    </xf>
    <xf numFmtId="9" fontId="9" fillId="0" borderId="0"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0" fontId="21" fillId="0" borderId="1" xfId="0" applyFont="1" applyBorder="1" applyAlignment="1">
      <alignment horizontal="center" vertical="center"/>
    </xf>
    <xf numFmtId="0" fontId="2" fillId="6" borderId="1" xfId="0" applyFont="1" applyFill="1" applyBorder="1" applyAlignment="1">
      <alignment horizontal="center" vertical="center"/>
    </xf>
    <xf numFmtId="164" fontId="2" fillId="6" borderId="1" xfId="2" applyNumberFormat="1" applyFont="1" applyFill="1" applyBorder="1" applyAlignment="1">
      <alignment horizontal="center" vertical="center"/>
    </xf>
    <xf numFmtId="9" fontId="2" fillId="6" borderId="1" xfId="0" applyNumberFormat="1" applyFont="1" applyFill="1" applyBorder="1" applyAlignment="1">
      <alignment horizontal="center" vertical="center"/>
    </xf>
    <xf numFmtId="0" fontId="2" fillId="0" borderId="0" xfId="0" applyFont="1" applyAlignment="1">
      <alignment horizontal="center" vertical="center" wrapText="1"/>
    </xf>
    <xf numFmtId="164" fontId="5" fillId="0" borderId="1" xfId="2" applyNumberFormat="1" applyFont="1" applyBorder="1" applyAlignment="1">
      <alignment horizontal="center" vertical="center" wrapText="1"/>
    </xf>
    <xf numFmtId="0" fontId="3" fillId="6" borderId="1" xfId="0" applyFont="1" applyFill="1" applyBorder="1" applyAlignment="1">
      <alignment horizontal="center" vertical="center" wrapText="1"/>
    </xf>
    <xf numFmtId="9" fontId="2"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2" fillId="0" borderId="0" xfId="0" applyFont="1"/>
    <xf numFmtId="0" fontId="3" fillId="0" borderId="0" xfId="0" applyFont="1"/>
    <xf numFmtId="166" fontId="9" fillId="0" borderId="52" xfId="0" applyNumberFormat="1" applyFont="1" applyBorder="1" applyAlignment="1">
      <alignment horizontal="center" vertical="center" wrapText="1"/>
    </xf>
    <xf numFmtId="164" fontId="2" fillId="0" borderId="0" xfId="0" applyNumberFormat="1" applyFont="1" applyAlignment="1">
      <alignment horizontal="center" vertical="center" wrapText="1"/>
    </xf>
    <xf numFmtId="44" fontId="2" fillId="0" borderId="0" xfId="2" applyFont="1" applyBorder="1" applyAlignment="1">
      <alignment horizontal="center" vertical="center" wrapText="1"/>
    </xf>
    <xf numFmtId="0" fontId="13" fillId="0" borderId="44" xfId="0" applyFont="1" applyBorder="1" applyAlignment="1">
      <alignment horizontal="center" vertical="center"/>
    </xf>
    <xf numFmtId="0" fontId="6" fillId="8" borderId="60" xfId="0" applyFont="1" applyFill="1" applyBorder="1" applyAlignment="1">
      <alignment horizontal="center" vertical="center" wrapText="1"/>
    </xf>
    <xf numFmtId="0" fontId="6" fillId="0" borderId="9" xfId="0" applyFont="1" applyBorder="1" applyAlignment="1">
      <alignment horizontal="center" vertical="top" wrapText="1"/>
    </xf>
    <xf numFmtId="164" fontId="6" fillId="0" borderId="9" xfId="0" applyNumberFormat="1" applyFont="1" applyBorder="1" applyAlignment="1">
      <alignment horizontal="center" vertical="top" wrapText="1"/>
    </xf>
    <xf numFmtId="165" fontId="5" fillId="0" borderId="9" xfId="0" applyNumberFormat="1" applyFont="1" applyBorder="1" applyAlignment="1">
      <alignment horizontal="center" vertical="top" wrapText="1"/>
    </xf>
    <xf numFmtId="165" fontId="6" fillId="0" borderId="9" xfId="0" applyNumberFormat="1" applyFont="1" applyBorder="1" applyAlignment="1">
      <alignment horizontal="center" vertical="top" wrapText="1"/>
    </xf>
    <xf numFmtId="9" fontId="6" fillId="0" borderId="9" xfId="0" applyNumberFormat="1" applyFont="1" applyBorder="1" applyAlignment="1">
      <alignment horizontal="center" vertical="top" wrapText="1"/>
    </xf>
    <xf numFmtId="0" fontId="6" fillId="0" borderId="10" xfId="0" applyFont="1" applyBorder="1" applyAlignment="1">
      <alignment horizontal="center" vertical="top" wrapText="1"/>
    </xf>
    <xf numFmtId="164" fontId="6" fillId="0" borderId="10" xfId="0" applyNumberFormat="1" applyFont="1" applyBorder="1" applyAlignment="1">
      <alignment horizontal="center" vertical="top" wrapText="1"/>
    </xf>
    <xf numFmtId="9" fontId="6" fillId="0" borderId="10" xfId="0" applyNumberFormat="1" applyFont="1" applyBorder="1" applyAlignment="1">
      <alignment horizontal="center" vertical="top" wrapText="1"/>
    </xf>
    <xf numFmtId="164" fontId="6" fillId="0" borderId="13" xfId="0" applyNumberFormat="1" applyFont="1" applyBorder="1" applyAlignment="1">
      <alignment horizontal="center" vertical="top" wrapText="1"/>
    </xf>
    <xf numFmtId="0" fontId="6" fillId="0" borderId="13" xfId="0" applyFont="1" applyBorder="1" applyAlignment="1">
      <alignment horizontal="center" vertical="top" wrapText="1"/>
    </xf>
    <xf numFmtId="0" fontId="6" fillId="0" borderId="11" xfId="0" applyFont="1" applyBorder="1" applyAlignment="1">
      <alignment horizontal="center" vertical="top" wrapText="1"/>
    </xf>
    <xf numFmtId="164" fontId="6" fillId="0" borderId="1" xfId="0" applyNumberFormat="1" applyFont="1" applyBorder="1" applyAlignment="1">
      <alignment horizontal="center" vertical="top" wrapText="1"/>
    </xf>
    <xf numFmtId="9" fontId="6" fillId="0" borderId="13" xfId="0" applyNumberFormat="1" applyFont="1" applyBorder="1" applyAlignment="1">
      <alignment horizontal="center" vertical="top" wrapText="1"/>
    </xf>
    <xf numFmtId="0" fontId="6" fillId="0" borderId="1" xfId="0" applyFont="1" applyBorder="1" applyAlignment="1">
      <alignment horizontal="center" vertical="top" wrapText="1"/>
    </xf>
    <xf numFmtId="9" fontId="6" fillId="0" borderId="1" xfId="0" applyNumberFormat="1" applyFont="1" applyBorder="1" applyAlignment="1">
      <alignment horizontal="center" vertical="top" wrapText="1"/>
    </xf>
    <xf numFmtId="0" fontId="6" fillId="0" borderId="36" xfId="0" applyFont="1" applyBorder="1" applyAlignment="1">
      <alignment horizontal="center" vertical="top" wrapText="1"/>
    </xf>
    <xf numFmtId="0" fontId="6" fillId="0" borderId="42" xfId="0" applyFont="1" applyBorder="1" applyAlignment="1">
      <alignment horizontal="center" vertical="top" wrapText="1"/>
    </xf>
    <xf numFmtId="164" fontId="6" fillId="0" borderId="36" xfId="0" applyNumberFormat="1" applyFont="1" applyBorder="1" applyAlignment="1">
      <alignment horizontal="center" vertical="top" wrapText="1"/>
    </xf>
    <xf numFmtId="9" fontId="6" fillId="0" borderId="36" xfId="0" applyNumberFormat="1" applyFont="1" applyBorder="1" applyAlignment="1">
      <alignment horizontal="center" vertical="top" wrapText="1"/>
    </xf>
    <xf numFmtId="0" fontId="6" fillId="0" borderId="9" xfId="0" applyFont="1" applyFill="1" applyBorder="1" applyAlignment="1">
      <alignment horizontal="center" vertical="center" wrapText="1"/>
    </xf>
    <xf numFmtId="0" fontId="6" fillId="0" borderId="16" xfId="0" applyFont="1" applyBorder="1" applyAlignment="1">
      <alignment horizontal="center" vertical="center" wrapText="1"/>
    </xf>
    <xf numFmtId="164" fontId="6" fillId="0" borderId="9" xfId="0" applyNumberFormat="1" applyFont="1" applyFill="1" applyBorder="1" applyAlignment="1">
      <alignment horizontal="center" vertical="center" wrapText="1"/>
    </xf>
    <xf numFmtId="165" fontId="5" fillId="0" borderId="62"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xf>
    <xf numFmtId="9" fontId="6" fillId="0" borderId="63"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164" fontId="6" fillId="0" borderId="10" xfId="0" applyNumberFormat="1" applyFont="1" applyFill="1" applyBorder="1" applyAlignment="1">
      <alignment horizontal="center" vertical="center" wrapText="1"/>
    </xf>
    <xf numFmtId="9" fontId="6" fillId="0" borderId="51" xfId="0" applyNumberFormat="1" applyFont="1" applyBorder="1" applyAlignment="1">
      <alignment horizontal="center" vertical="center" wrapText="1"/>
    </xf>
    <xf numFmtId="0" fontId="6" fillId="7"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164" fontId="6" fillId="0" borderId="13" xfId="0" applyNumberFormat="1" applyFont="1" applyFill="1" applyBorder="1" applyAlignment="1">
      <alignment horizontal="center" vertical="center" wrapText="1"/>
    </xf>
    <xf numFmtId="9" fontId="6" fillId="0" borderId="23" xfId="0" applyNumberFormat="1" applyFont="1" applyBorder="1" applyAlignment="1">
      <alignment horizontal="center" vertical="center" wrapText="1"/>
    </xf>
    <xf numFmtId="0" fontId="6" fillId="13" borderId="16"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6" xfId="0" applyFont="1" applyFill="1" applyBorder="1" applyAlignment="1">
      <alignment horizontal="center" vertical="center"/>
    </xf>
    <xf numFmtId="164" fontId="6" fillId="0" borderId="22"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9" fontId="2" fillId="0" borderId="64" xfId="1" applyFont="1" applyFill="1" applyBorder="1" applyAlignment="1">
      <alignment horizontal="center" vertical="center"/>
    </xf>
    <xf numFmtId="0" fontId="6" fillId="13" borderId="13" xfId="0" applyFont="1" applyFill="1" applyBorder="1" applyAlignment="1">
      <alignment horizontal="center" vertical="center"/>
    </xf>
    <xf numFmtId="0" fontId="6" fillId="0" borderId="10" xfId="0" applyFont="1" applyFill="1" applyBorder="1" applyAlignment="1">
      <alignment horizontal="center" vertical="center"/>
    </xf>
    <xf numFmtId="164" fontId="6" fillId="0" borderId="11" xfId="0" applyNumberFormat="1" applyFont="1" applyFill="1" applyBorder="1" applyAlignment="1">
      <alignment horizontal="center" vertical="center"/>
    </xf>
    <xf numFmtId="9" fontId="2" fillId="0" borderId="3" xfId="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64" fontId="6" fillId="0" borderId="2" xfId="0" applyNumberFormat="1" applyFont="1" applyFill="1" applyBorder="1" applyAlignment="1">
      <alignment horizontal="center" vertical="center"/>
    </xf>
    <xf numFmtId="0" fontId="6" fillId="13" borderId="1" xfId="0" applyFont="1" applyFill="1" applyBorder="1" applyAlignment="1">
      <alignment horizontal="center" vertical="center"/>
    </xf>
    <xf numFmtId="165" fontId="5" fillId="0" borderId="10" xfId="0" applyNumberFormat="1" applyFont="1" applyBorder="1" applyAlignment="1">
      <alignment horizontal="center" vertical="center" wrapText="1"/>
    </xf>
    <xf numFmtId="9" fontId="6" fillId="0" borderId="13" xfId="0" applyNumberFormat="1" applyFont="1" applyBorder="1" applyAlignment="1">
      <alignment horizontal="center" vertical="center" wrapText="1"/>
    </xf>
    <xf numFmtId="165" fontId="1" fillId="0" borderId="1" xfId="0" applyNumberFormat="1" applyFont="1" applyBorder="1" applyAlignment="1">
      <alignment horizontal="center" vertical="center"/>
    </xf>
    <xf numFmtId="0" fontId="6" fillId="15" borderId="13" xfId="0" applyFont="1" applyFill="1" applyBorder="1" applyAlignment="1">
      <alignment horizontal="center" vertical="center" wrapText="1"/>
    </xf>
    <xf numFmtId="164" fontId="5" fillId="0" borderId="9" xfId="0" applyNumberFormat="1" applyFont="1" applyBorder="1" applyAlignment="1">
      <alignment horizontal="center" vertical="center"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13" xfId="0" applyFont="1" applyBorder="1" applyAlignment="1">
      <alignment vertical="top" wrapText="1"/>
    </xf>
    <xf numFmtId="0" fontId="6" fillId="0" borderId="1" xfId="0" applyFont="1" applyBorder="1" applyAlignment="1">
      <alignment vertical="top" wrapText="1"/>
    </xf>
    <xf numFmtId="164" fontId="5" fillId="0" borderId="1" xfId="2" applyNumberFormat="1" applyFont="1" applyFill="1" applyBorder="1" applyAlignment="1">
      <alignment horizontal="center" vertical="center" wrapText="1"/>
    </xf>
    <xf numFmtId="9" fontId="5" fillId="0" borderId="1" xfId="1" applyFont="1" applyFill="1" applyBorder="1" applyAlignment="1">
      <alignment horizontal="center" vertical="center" wrapText="1"/>
    </xf>
    <xf numFmtId="0" fontId="0" fillId="0" borderId="0" xfId="0" applyFont="1" applyAlignment="1">
      <alignment horizontal="center" vertical="center"/>
    </xf>
    <xf numFmtId="0" fontId="0" fillId="0" borderId="9" xfId="0" applyFont="1" applyFill="1" applyBorder="1"/>
    <xf numFmtId="0" fontId="0" fillId="0" borderId="51" xfId="0" applyFont="1" applyFill="1" applyBorder="1"/>
    <xf numFmtId="0" fontId="0" fillId="0" borderId="1" xfId="0" applyFont="1" applyFill="1" applyBorder="1"/>
    <xf numFmtId="0" fontId="3" fillId="0" borderId="62" xfId="0" applyFont="1" applyBorder="1" applyAlignment="1">
      <alignment horizontal="center" vertical="top" wrapText="1"/>
    </xf>
    <xf numFmtId="0" fontId="17" fillId="0" borderId="62" xfId="0" applyFont="1" applyFill="1" applyBorder="1" applyAlignment="1">
      <alignment horizontal="center" vertical="center"/>
    </xf>
    <xf numFmtId="0" fontId="17" fillId="0" borderId="22" xfId="0" applyFont="1" applyFill="1" applyBorder="1" applyAlignment="1">
      <alignment horizontal="center"/>
    </xf>
    <xf numFmtId="0" fontId="3" fillId="0" borderId="11" xfId="0" applyFont="1" applyBorder="1" applyAlignment="1">
      <alignment horizontal="center" vertical="center" wrapText="1"/>
    </xf>
    <xf numFmtId="0" fontId="3" fillId="0" borderId="62" xfId="0" applyFont="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0" fontId="2" fillId="0" borderId="1" xfId="0" applyFont="1" applyBorder="1" applyAlignment="1">
      <alignment horizontal="center" vertical="center"/>
    </xf>
    <xf numFmtId="168" fontId="6" fillId="0" borderId="11" xfId="8" applyFont="1" applyBorder="1" applyAlignment="1">
      <alignment horizontal="center" vertical="center" wrapText="1"/>
    </xf>
    <xf numFmtId="168" fontId="5" fillId="0" borderId="10" xfId="8" applyFont="1" applyBorder="1" applyAlignment="1">
      <alignment horizontal="center" vertical="center" wrapText="1"/>
    </xf>
    <xf numFmtId="9" fontId="6" fillId="0" borderId="10" xfId="1" applyFont="1" applyBorder="1" applyAlignment="1">
      <alignment horizontal="center" vertical="center" wrapText="1"/>
    </xf>
    <xf numFmtId="0" fontId="6" fillId="0" borderId="52" xfId="0" applyFont="1" applyBorder="1" applyAlignment="1">
      <alignment horizontal="center" vertical="center" wrapText="1"/>
    </xf>
    <xf numFmtId="1" fontId="6" fillId="0" borderId="52" xfId="0" applyNumberFormat="1" applyFont="1" applyBorder="1" applyAlignment="1">
      <alignment horizontal="center" vertical="center"/>
    </xf>
    <xf numFmtId="164" fontId="6" fillId="0" borderId="52" xfId="0" applyNumberFormat="1" applyFont="1" applyBorder="1" applyAlignment="1">
      <alignment horizontal="center" vertical="center" wrapText="1"/>
    </xf>
    <xf numFmtId="164" fontId="3" fillId="0" borderId="0" xfId="0" applyNumberFormat="1" applyFont="1" applyAlignment="1">
      <alignment horizontal="center"/>
    </xf>
    <xf numFmtId="0" fontId="2" fillId="0" borderId="1" xfId="0" applyFont="1" applyBorder="1" applyAlignment="1">
      <alignment horizontal="center" wrapText="1"/>
    </xf>
    <xf numFmtId="164" fontId="2" fillId="0" borderId="3" xfId="0" applyNumberFormat="1" applyFont="1" applyBorder="1" applyAlignment="1">
      <alignment horizontal="center" vertical="center"/>
    </xf>
    <xf numFmtId="9" fontId="2" fillId="0" borderId="1" xfId="0" applyNumberFormat="1" applyFont="1" applyBorder="1" applyAlignment="1">
      <alignment horizontal="center" vertical="center"/>
    </xf>
    <xf numFmtId="164" fontId="0" fillId="0" borderId="0" xfId="0" applyNumberFormat="1" applyFont="1" applyAlignment="1">
      <alignment horizontal="center" vertical="center"/>
    </xf>
    <xf numFmtId="164" fontId="0" fillId="0" borderId="0" xfId="0" applyNumberFormat="1" applyFont="1" applyAlignment="1">
      <alignment horizontal="center"/>
    </xf>
    <xf numFmtId="0" fontId="6" fillId="0" borderId="11" xfId="0" applyFont="1" applyBorder="1" applyAlignment="1">
      <alignment horizontal="center" vertical="center" wrapText="1"/>
    </xf>
    <xf numFmtId="0" fontId="6" fillId="0" borderId="51" xfId="0" applyNumberFormat="1" applyFont="1" applyBorder="1" applyAlignment="1">
      <alignment horizontal="center" vertical="center" wrapText="1"/>
    </xf>
    <xf numFmtId="0" fontId="0" fillId="0" borderId="1" xfId="0" applyFont="1" applyBorder="1" applyAlignment="1">
      <alignment horizontal="center" vertical="center"/>
    </xf>
    <xf numFmtId="0" fontId="2" fillId="6"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64" fontId="2" fillId="6" borderId="8" xfId="0" applyNumberFormat="1" applyFont="1" applyFill="1" applyBorder="1" applyAlignment="1">
      <alignment horizontal="center" vertical="center" wrapText="1"/>
    </xf>
    <xf numFmtId="0" fontId="2" fillId="6" borderId="1" xfId="0" applyNumberFormat="1" applyFont="1" applyFill="1" applyBorder="1" applyAlignment="1">
      <alignment horizontal="center" vertical="center" wrapText="1"/>
    </xf>
    <xf numFmtId="0" fontId="2" fillId="0" borderId="44" xfId="0" applyFont="1" applyBorder="1" applyAlignment="1">
      <alignment horizontal="center" vertical="center"/>
    </xf>
    <xf numFmtId="164" fontId="2" fillId="0" borderId="1" xfId="14" applyNumberFormat="1" applyFont="1" applyBorder="1" applyAlignment="1">
      <alignment horizontal="center" vertical="center" wrapText="1"/>
    </xf>
    <xf numFmtId="0" fontId="5" fillId="0" borderId="25" xfId="0" applyFont="1" applyBorder="1" applyAlignment="1">
      <alignment horizontal="center" vertical="center" wrapText="1" readingOrder="1"/>
    </xf>
    <xf numFmtId="9" fontId="5" fillId="0" borderId="44" xfId="11" applyFont="1" applyBorder="1" applyAlignment="1">
      <alignment horizontal="center" vertical="center" wrapText="1"/>
    </xf>
    <xf numFmtId="0" fontId="5" fillId="0" borderId="44" xfId="0" applyFont="1" applyBorder="1" applyAlignment="1">
      <alignment horizontal="center" vertical="center" wrapText="1" readingOrder="1"/>
    </xf>
    <xf numFmtId="9" fontId="5" fillId="0" borderId="44" xfId="11" applyFont="1" applyBorder="1" applyAlignment="1">
      <alignment horizontal="center" vertical="center"/>
    </xf>
    <xf numFmtId="164" fontId="5" fillId="0" borderId="27" xfId="0" applyNumberFormat="1" applyFont="1" applyBorder="1" applyAlignment="1">
      <alignment horizontal="center" vertical="center" wrapText="1"/>
    </xf>
    <xf numFmtId="0" fontId="5" fillId="0" borderId="35" xfId="0" applyFont="1" applyBorder="1" applyAlignment="1">
      <alignment horizontal="center" vertical="center" wrapText="1"/>
    </xf>
    <xf numFmtId="0" fontId="5" fillId="0" borderId="69" xfId="0" applyFont="1" applyBorder="1" applyAlignment="1">
      <alignment horizontal="center" vertical="center" wrapText="1"/>
    </xf>
    <xf numFmtId="164" fontId="5" fillId="0" borderId="69" xfId="0" applyNumberFormat="1" applyFont="1" applyBorder="1" applyAlignment="1">
      <alignment horizontal="center" vertical="center" wrapText="1"/>
    </xf>
    <xf numFmtId="164" fontId="5" fillId="0" borderId="26" xfId="0" applyNumberFormat="1" applyFont="1" applyBorder="1" applyAlignment="1">
      <alignment horizontal="center" vertical="center" wrapText="1"/>
    </xf>
    <xf numFmtId="164" fontId="5" fillId="0" borderId="68" xfId="0" applyNumberFormat="1" applyFont="1" applyBorder="1" applyAlignment="1">
      <alignment horizontal="center" vertical="center" wrapText="1"/>
    </xf>
    <xf numFmtId="164" fontId="12" fillId="0" borderId="0" xfId="0" applyNumberFormat="1" applyFont="1" applyAlignment="1">
      <alignment horizontal="center" vertical="center"/>
    </xf>
    <xf numFmtId="164" fontId="5" fillId="0" borderId="1" xfId="14" applyNumberFormat="1" applyFont="1" applyBorder="1" applyAlignment="1">
      <alignment horizontal="center" vertical="center" wrapText="1"/>
    </xf>
    <xf numFmtId="0" fontId="5" fillId="16" borderId="27" xfId="0" applyFont="1" applyFill="1" applyBorder="1" applyAlignment="1">
      <alignment horizontal="center" vertical="center" wrapText="1"/>
    </xf>
    <xf numFmtId="0" fontId="5" fillId="16" borderId="25" xfId="0" applyFont="1" applyFill="1" applyBorder="1" applyAlignment="1">
      <alignment horizontal="center" vertical="center" wrapText="1"/>
    </xf>
    <xf numFmtId="164" fontId="5" fillId="16" borderId="25" xfId="14" applyNumberFormat="1" applyFont="1" applyFill="1" applyBorder="1" applyAlignment="1">
      <alignment horizontal="center" vertical="center" wrapText="1"/>
    </xf>
    <xf numFmtId="9" fontId="5" fillId="16" borderId="25" xfId="0" applyNumberFormat="1" applyFont="1" applyFill="1" applyBorder="1" applyAlignment="1">
      <alignment horizontal="center" vertical="center" wrapText="1"/>
    </xf>
    <xf numFmtId="0" fontId="2" fillId="16" borderId="25" xfId="0" applyFont="1" applyFill="1" applyBorder="1" applyAlignment="1">
      <alignment horizontal="center" vertical="center" wrapText="1"/>
    </xf>
    <xf numFmtId="0" fontId="5" fillId="0" borderId="25" xfId="0" applyFont="1" applyBorder="1" applyAlignment="1">
      <alignment horizontal="center" vertical="center" wrapText="1"/>
    </xf>
    <xf numFmtId="9" fontId="5" fillId="16" borderId="38" xfId="0" applyNumberFormat="1" applyFont="1" applyFill="1" applyBorder="1" applyAlignment="1">
      <alignment horizontal="center" vertical="center" wrapText="1"/>
    </xf>
    <xf numFmtId="164" fontId="5" fillId="16" borderId="69" xfId="14" applyNumberFormat="1" applyFont="1" applyFill="1" applyBorder="1" applyAlignment="1">
      <alignment horizontal="center" vertical="center" wrapText="1"/>
    </xf>
    <xf numFmtId="9" fontId="5" fillId="16" borderId="1" xfId="0" applyNumberFormat="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53" xfId="0" applyFont="1" applyBorder="1" applyAlignment="1">
      <alignment horizontal="center" vertical="center" wrapText="1"/>
    </xf>
    <xf numFmtId="9" fontId="5" fillId="16" borderId="72" xfId="0" applyNumberFormat="1" applyFont="1" applyFill="1" applyBorder="1" applyAlignment="1">
      <alignment horizontal="center" vertical="center" wrapText="1"/>
    </xf>
    <xf numFmtId="164" fontId="12" fillId="0" borderId="0" xfId="0" applyNumberFormat="1" applyFont="1" applyAlignment="1">
      <alignment horizontal="center"/>
    </xf>
    <xf numFmtId="164" fontId="5" fillId="0" borderId="27" xfId="0" applyNumberFormat="1" applyFont="1" applyBorder="1" applyAlignment="1">
      <alignment horizontal="center" wrapText="1"/>
    </xf>
    <xf numFmtId="164" fontId="5" fillId="0" borderId="44" xfId="0" applyNumberFormat="1" applyFont="1" applyBorder="1" applyAlignment="1">
      <alignment horizontal="center" wrapText="1"/>
    </xf>
    <xf numFmtId="164" fontId="5" fillId="16" borderId="69" xfId="0" applyNumberFormat="1" applyFont="1" applyFill="1" applyBorder="1" applyAlignment="1">
      <alignment horizontal="center" vertical="center" wrapText="1"/>
    </xf>
    <xf numFmtId="164" fontId="5" fillId="16" borderId="1" xfId="0" applyNumberFormat="1" applyFont="1" applyFill="1" applyBorder="1" applyAlignment="1">
      <alignment horizontal="center" vertical="center" wrapText="1"/>
    </xf>
    <xf numFmtId="0" fontId="5" fillId="0" borderId="8" xfId="0" applyNumberFormat="1" applyFont="1" applyBorder="1" applyAlignment="1">
      <alignment horizontal="center" vertical="center" wrapText="1"/>
    </xf>
    <xf numFmtId="9" fontId="5" fillId="0" borderId="8" xfId="0" applyNumberFormat="1" applyFont="1" applyBorder="1" applyAlignment="1">
      <alignment horizontal="center" vertical="center" wrapText="1"/>
    </xf>
    <xf numFmtId="9" fontId="5" fillId="0" borderId="1" xfId="11" applyFont="1" applyBorder="1" applyAlignment="1">
      <alignment horizontal="center" vertical="center" wrapText="1"/>
    </xf>
    <xf numFmtId="164" fontId="5" fillId="0" borderId="72" xfId="0" applyNumberFormat="1" applyFont="1" applyBorder="1" applyAlignment="1">
      <alignment horizontal="center" vertical="center" wrapText="1"/>
    </xf>
    <xf numFmtId="164" fontId="5" fillId="0" borderId="72" xfId="0" applyNumberFormat="1" applyFont="1" applyBorder="1" applyAlignment="1">
      <alignment horizontal="center" wrapText="1"/>
    </xf>
    <xf numFmtId="164" fontId="5" fillId="0" borderId="8" xfId="0" applyNumberFormat="1" applyFont="1" applyBorder="1" applyAlignment="1">
      <alignment horizontal="center" wrapText="1"/>
    </xf>
    <xf numFmtId="164" fontId="5" fillId="6" borderId="1" xfId="0" applyNumberFormat="1" applyFont="1" applyFill="1" applyBorder="1" applyAlignment="1">
      <alignment horizontal="center" wrapText="1"/>
    </xf>
    <xf numFmtId="164" fontId="12" fillId="0" borderId="1" xfId="0" applyNumberFormat="1" applyFont="1" applyBorder="1" applyAlignment="1">
      <alignment horizontal="center"/>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164" fontId="5" fillId="0" borderId="50" xfId="0" applyNumberFormat="1" applyFont="1" applyBorder="1" applyAlignment="1">
      <alignment horizontal="center" vertical="center" wrapText="1"/>
    </xf>
    <xf numFmtId="9" fontId="5" fillId="0" borderId="12" xfId="0" applyNumberFormat="1" applyFont="1" applyBorder="1" applyAlignment="1">
      <alignment horizontal="center" vertical="center" wrapText="1"/>
    </xf>
    <xf numFmtId="0" fontId="13" fillId="0" borderId="74" xfId="0" applyFont="1" applyBorder="1" applyAlignment="1">
      <alignment horizontal="center" vertical="center" wrapText="1"/>
    </xf>
    <xf numFmtId="167" fontId="13" fillId="0" borderId="74" xfId="0" applyNumberFormat="1" applyFont="1" applyBorder="1" applyAlignment="1">
      <alignment horizontal="center" vertical="center" wrapText="1"/>
    </xf>
    <xf numFmtId="0" fontId="22" fillId="0" borderId="75"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77" xfId="0" applyFont="1" applyBorder="1" applyAlignment="1">
      <alignment horizontal="center" vertical="center" wrapText="1"/>
    </xf>
    <xf numFmtId="171" fontId="13" fillId="0" borderId="74" xfId="0" applyNumberFormat="1" applyFont="1" applyBorder="1" applyAlignment="1">
      <alignment horizontal="center" vertical="center" wrapText="1"/>
    </xf>
    <xf numFmtId="171" fontId="13" fillId="0" borderId="75" xfId="0" applyNumberFormat="1" applyFont="1" applyBorder="1" applyAlignment="1">
      <alignment horizontal="center" vertical="center" wrapText="1"/>
    </xf>
    <xf numFmtId="0" fontId="13" fillId="0" borderId="78" xfId="0" applyFont="1" applyBorder="1" applyAlignment="1">
      <alignment horizontal="center" vertical="center" wrapText="1"/>
    </xf>
    <xf numFmtId="171" fontId="13" fillId="0" borderId="1" xfId="0" applyNumberFormat="1" applyFont="1" applyBorder="1" applyAlignment="1">
      <alignment horizontal="center" vertical="center" wrapText="1"/>
    </xf>
    <xf numFmtId="9" fontId="13" fillId="0" borderId="76" xfId="0" applyNumberFormat="1" applyFont="1" applyBorder="1" applyAlignment="1">
      <alignment horizontal="center" vertical="center" wrapText="1"/>
    </xf>
    <xf numFmtId="164" fontId="13" fillId="0" borderId="74" xfId="0" applyNumberFormat="1" applyFont="1" applyBorder="1" applyAlignment="1">
      <alignment horizontal="center" vertical="center" wrapText="1"/>
    </xf>
    <xf numFmtId="164" fontId="13" fillId="0" borderId="75" xfId="0" applyNumberFormat="1" applyFont="1" applyBorder="1" applyAlignment="1">
      <alignment horizontal="center" vertical="center" wrapText="1"/>
    </xf>
    <xf numFmtId="0" fontId="14" fillId="0" borderId="74" xfId="0" applyFont="1" applyBorder="1" applyAlignment="1">
      <alignment horizontal="center" vertical="center" wrapText="1"/>
    </xf>
    <xf numFmtId="0" fontId="18" fillId="0" borderId="0" xfId="0" applyFont="1" applyBorder="1" applyAlignment="1">
      <alignment horizontal="center" vertical="center"/>
    </xf>
    <xf numFmtId="167" fontId="13" fillId="0" borderId="0" xfId="0" applyNumberFormat="1" applyFont="1" applyBorder="1" applyAlignment="1">
      <alignment horizontal="center" vertical="center"/>
    </xf>
    <xf numFmtId="0" fontId="22" fillId="17"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9" fontId="13" fillId="17" borderId="1" xfId="0" applyNumberFormat="1" applyFont="1" applyFill="1" applyBorder="1" applyAlignment="1">
      <alignment horizontal="center" vertical="center"/>
    </xf>
    <xf numFmtId="0" fontId="22" fillId="0" borderId="27" xfId="0" applyFont="1" applyBorder="1" applyAlignment="1">
      <alignment horizontal="center" vertical="center" wrapText="1"/>
    </xf>
    <xf numFmtId="9" fontId="13" fillId="0" borderId="27" xfId="0" applyNumberFormat="1" applyFont="1" applyBorder="1" applyAlignment="1">
      <alignment horizontal="center" vertical="center"/>
    </xf>
    <xf numFmtId="0" fontId="22" fillId="0" borderId="74" xfId="0" applyFont="1" applyBorder="1" applyAlignment="1">
      <alignment horizontal="center" vertical="center" wrapText="1"/>
    </xf>
    <xf numFmtId="9" fontId="13" fillId="0" borderId="74" xfId="0" applyNumberFormat="1" applyFont="1" applyBorder="1" applyAlignment="1">
      <alignment horizontal="center" vertical="center"/>
    </xf>
    <xf numFmtId="0" fontId="14" fillId="0" borderId="76" xfId="0" applyFont="1" applyBorder="1" applyAlignment="1">
      <alignment horizontal="center" vertical="center"/>
    </xf>
    <xf numFmtId="9" fontId="1" fillId="0" borderId="1" xfId="0" applyNumberFormat="1" applyFont="1" applyBorder="1" applyAlignment="1">
      <alignment horizontal="center" vertical="center"/>
    </xf>
    <xf numFmtId="164" fontId="14" fillId="0" borderId="74" xfId="0" applyNumberFormat="1" applyFont="1" applyBorder="1" applyAlignment="1">
      <alignment horizontal="center" vertical="center"/>
    </xf>
    <xf numFmtId="164" fontId="13" fillId="0" borderId="76" xfId="0" applyNumberFormat="1" applyFont="1" applyBorder="1" applyAlignment="1">
      <alignment horizontal="center" vertical="center" wrapText="1"/>
    </xf>
    <xf numFmtId="164" fontId="14" fillId="0" borderId="74" xfId="0" applyNumberFormat="1" applyFont="1" applyBorder="1" applyAlignment="1">
      <alignment horizontal="center" vertical="center" wrapText="1"/>
    </xf>
    <xf numFmtId="0" fontId="13" fillId="17" borderId="3" xfId="0" applyFont="1" applyFill="1" applyBorder="1" applyAlignment="1">
      <alignment horizontal="center" vertical="center" wrapText="1"/>
    </xf>
    <xf numFmtId="167" fontId="13" fillId="17" borderId="2" xfId="0" applyNumberFormat="1" applyFont="1" applyFill="1" applyBorder="1" applyAlignment="1">
      <alignment horizontal="center" vertical="center"/>
    </xf>
    <xf numFmtId="167" fontId="13" fillId="17" borderId="4" xfId="0" applyNumberFormat="1" applyFont="1" applyFill="1" applyBorder="1" applyAlignment="1">
      <alignment horizontal="center" vertical="center"/>
    </xf>
    <xf numFmtId="167" fontId="13" fillId="0" borderId="69" xfId="0" applyNumberFormat="1" applyFont="1" applyBorder="1" applyAlignment="1">
      <alignment horizontal="center" vertical="center"/>
    </xf>
    <xf numFmtId="167" fontId="13" fillId="0" borderId="79" xfId="0" applyNumberFormat="1" applyFont="1" applyBorder="1" applyAlignment="1">
      <alignment horizontal="center" vertical="center"/>
    </xf>
    <xf numFmtId="164" fontId="5" fillId="0" borderId="74" xfId="0" applyNumberFormat="1" applyFont="1" applyBorder="1" applyAlignment="1">
      <alignment horizontal="center" vertical="center"/>
    </xf>
    <xf numFmtId="164" fontId="5" fillId="0" borderId="76" xfId="0" applyNumberFormat="1" applyFont="1" applyBorder="1" applyAlignment="1">
      <alignment horizontal="center" vertical="center"/>
    </xf>
    <xf numFmtId="171" fontId="14" fillId="0" borderId="76" xfId="0" applyNumberFormat="1" applyFont="1" applyBorder="1" applyAlignment="1">
      <alignment horizontal="center" vertical="center"/>
    </xf>
    <xf numFmtId="9" fontId="14" fillId="0" borderId="76" xfId="0" applyNumberFormat="1" applyFont="1" applyBorder="1" applyAlignment="1">
      <alignment horizontal="center" vertical="center" wrapText="1"/>
    </xf>
    <xf numFmtId="9" fontId="14" fillId="0" borderId="76" xfId="0" applyNumberFormat="1" applyFont="1" applyBorder="1" applyAlignment="1">
      <alignment horizontal="center" vertical="center"/>
    </xf>
    <xf numFmtId="171" fontId="13" fillId="17" borderId="2" xfId="0" applyNumberFormat="1" applyFont="1" applyFill="1" applyBorder="1" applyAlignment="1">
      <alignment horizontal="center" vertical="center"/>
    </xf>
    <xf numFmtId="9" fontId="13" fillId="0" borderId="29" xfId="0" applyNumberFormat="1" applyFont="1" applyBorder="1" applyAlignment="1">
      <alignment horizontal="center" vertical="center"/>
    </xf>
    <xf numFmtId="167" fontId="12" fillId="0" borderId="1" xfId="0" applyNumberFormat="1" applyFont="1" applyBorder="1" applyAlignment="1">
      <alignment horizontal="center" vertical="center"/>
    </xf>
    <xf numFmtId="167" fontId="13" fillId="17" borderId="3" xfId="0" applyNumberFormat="1" applyFont="1" applyFill="1" applyBorder="1" applyAlignment="1">
      <alignment horizontal="center" vertical="center" wrapText="1"/>
    </xf>
    <xf numFmtId="164" fontId="13" fillId="0" borderId="79"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5" fillId="18" borderId="27" xfId="0" applyFont="1" applyFill="1" applyBorder="1" applyAlignment="1">
      <alignment horizontal="center" vertical="center" wrapText="1"/>
    </xf>
    <xf numFmtId="0" fontId="5" fillId="18" borderId="38" xfId="0" applyFont="1" applyFill="1" applyBorder="1" applyAlignment="1">
      <alignment horizontal="center" vertical="center" wrapText="1"/>
    </xf>
    <xf numFmtId="164" fontId="5" fillId="18" borderId="38" xfId="0" applyNumberFormat="1" applyFont="1" applyFill="1" applyBorder="1" applyAlignment="1">
      <alignment horizontal="center" vertical="center" wrapText="1"/>
    </xf>
    <xf numFmtId="164" fontId="2" fillId="0" borderId="0" xfId="0" applyNumberFormat="1" applyFont="1"/>
    <xf numFmtId="0" fontId="2" fillId="0" borderId="12" xfId="0" applyFont="1" applyBorder="1" applyAlignment="1">
      <alignment horizontal="center" vertical="center"/>
    </xf>
    <xf numFmtId="166" fontId="2" fillId="0" borderId="12" xfId="0" applyNumberFormat="1"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center" vertical="center"/>
    </xf>
    <xf numFmtId="164" fontId="2" fillId="0" borderId="0" xfId="0" applyNumberFormat="1" applyFont="1" applyBorder="1" applyAlignment="1">
      <alignment horizontal="center" vertical="center"/>
    </xf>
    <xf numFmtId="166" fontId="2" fillId="0" borderId="0" xfId="0" applyNumberFormat="1" applyFont="1" applyBorder="1" applyAlignment="1">
      <alignment horizontal="center" vertical="center"/>
    </xf>
    <xf numFmtId="0" fontId="6" fillId="19" borderId="10" xfId="3" applyFont="1" applyFill="1" applyBorder="1" applyAlignment="1">
      <alignment horizontal="center" vertical="center" wrapText="1"/>
    </xf>
    <xf numFmtId="0" fontId="6" fillId="19" borderId="11" xfId="3" applyFont="1" applyFill="1" applyBorder="1" applyAlignment="1">
      <alignment horizontal="center" vertical="center" wrapText="1"/>
    </xf>
    <xf numFmtId="0" fontId="2" fillId="2" borderId="80" xfId="3" applyFont="1" applyFill="1" applyBorder="1" applyAlignment="1">
      <alignment horizontal="center" vertical="center" wrapText="1"/>
    </xf>
    <xf numFmtId="164" fontId="2" fillId="2" borderId="80" xfId="3" applyNumberFormat="1" applyFont="1" applyFill="1" applyBorder="1" applyAlignment="1">
      <alignment horizontal="center" vertical="center" wrapText="1"/>
    </xf>
    <xf numFmtId="0" fontId="2" fillId="2" borderId="70" xfId="3" applyFont="1" applyFill="1" applyBorder="1" applyAlignment="1">
      <alignment horizontal="center" vertical="center" wrapText="1"/>
    </xf>
    <xf numFmtId="0" fontId="6" fillId="19" borderId="81" xfId="3" applyFont="1" applyFill="1" applyBorder="1" applyAlignment="1">
      <alignment horizontal="center" vertical="center" wrapText="1"/>
    </xf>
    <xf numFmtId="0" fontId="6" fillId="19" borderId="82" xfId="3" applyFont="1" applyFill="1" applyBorder="1" applyAlignment="1">
      <alignment horizontal="center" vertical="center" wrapText="1"/>
    </xf>
    <xf numFmtId="0" fontId="6" fillId="19" borderId="62" xfId="3" applyFont="1" applyFill="1" applyBorder="1" applyAlignment="1">
      <alignment horizontal="center" vertical="center" wrapText="1"/>
    </xf>
    <xf numFmtId="0" fontId="6" fillId="19" borderId="9" xfId="3" applyFont="1" applyFill="1" applyBorder="1" applyAlignment="1">
      <alignment horizontal="center" vertical="center" wrapText="1"/>
    </xf>
    <xf numFmtId="0" fontId="6" fillId="0" borderId="10" xfId="3" applyFont="1" applyBorder="1" applyAlignment="1">
      <alignment horizontal="center" vertical="center" wrapText="1"/>
    </xf>
    <xf numFmtId="0" fontId="6" fillId="0" borderId="11" xfId="3" applyFont="1" applyFill="1" applyBorder="1" applyAlignment="1">
      <alignment horizontal="left" vertical="center" wrapText="1"/>
    </xf>
    <xf numFmtId="0" fontId="6" fillId="0" borderId="1" xfId="3" applyFont="1" applyFill="1" applyBorder="1" applyAlignment="1">
      <alignment horizontal="center" vertical="center" wrapText="1"/>
    </xf>
    <xf numFmtId="164" fontId="6" fillId="0" borderId="1" xfId="3" applyNumberFormat="1" applyFont="1" applyFill="1" applyBorder="1" applyAlignment="1">
      <alignment horizontal="center" vertical="center" wrapText="1"/>
    </xf>
    <xf numFmtId="166" fontId="6" fillId="0" borderId="1" xfId="3" applyNumberFormat="1" applyFont="1" applyBorder="1" applyAlignment="1">
      <alignment horizontal="center" vertical="center" wrapText="1"/>
    </xf>
    <xf numFmtId="166" fontId="6" fillId="0" borderId="51" xfId="3" applyNumberFormat="1" applyFont="1" applyBorder="1" applyAlignment="1">
      <alignment horizontal="center" vertical="center" wrapText="1"/>
    </xf>
    <xf numFmtId="9" fontId="6" fillId="0" borderId="10" xfId="3" applyNumberFormat="1" applyFont="1" applyBorder="1" applyAlignment="1">
      <alignment horizontal="center" vertical="center" wrapText="1"/>
    </xf>
    <xf numFmtId="0" fontId="6" fillId="0" borderId="13" xfId="3" applyFont="1" applyBorder="1" applyAlignment="1">
      <alignment horizontal="center" vertical="center" wrapText="1"/>
    </xf>
    <xf numFmtId="0" fontId="6" fillId="0" borderId="13" xfId="3" applyFont="1" applyFill="1" applyBorder="1" applyAlignment="1">
      <alignment horizontal="left" vertical="center" wrapText="1"/>
    </xf>
    <xf numFmtId="9" fontId="6" fillId="0" borderId="13" xfId="3" applyNumberFormat="1" applyFont="1" applyBorder="1" applyAlignment="1">
      <alignment horizontal="center" vertical="center" wrapText="1"/>
    </xf>
    <xf numFmtId="0" fontId="6" fillId="0" borderId="42" xfId="3" applyFont="1" applyBorder="1" applyAlignment="1">
      <alignment horizontal="center" vertical="center" wrapText="1"/>
    </xf>
    <xf numFmtId="0" fontId="6" fillId="0" borderId="1" xfId="3" applyFont="1" applyBorder="1" applyAlignment="1">
      <alignment horizontal="center" vertical="center" wrapText="1"/>
    </xf>
    <xf numFmtId="0" fontId="6" fillId="0" borderId="17" xfId="3" applyFont="1" applyBorder="1" applyAlignment="1">
      <alignment horizontal="center" vertical="center" wrapText="1"/>
    </xf>
    <xf numFmtId="0" fontId="6" fillId="0" borderId="17" xfId="3" applyFont="1" applyFill="1" applyBorder="1" applyAlignment="1">
      <alignment horizontal="left" vertical="center" wrapText="1"/>
    </xf>
    <xf numFmtId="164" fontId="6" fillId="0" borderId="14" xfId="3" applyNumberFormat="1" applyFont="1" applyFill="1" applyBorder="1" applyAlignment="1">
      <alignment horizontal="center" vertical="center" wrapText="1"/>
    </xf>
    <xf numFmtId="166" fontId="6" fillId="0" borderId="3" xfId="3" applyNumberFormat="1" applyFont="1" applyBorder="1" applyAlignment="1">
      <alignment horizontal="center" vertical="center" wrapText="1"/>
    </xf>
    <xf numFmtId="166" fontId="6" fillId="0" borderId="71" xfId="3" applyNumberFormat="1" applyFont="1" applyBorder="1" applyAlignment="1">
      <alignment horizontal="center" vertical="center" wrapText="1"/>
    </xf>
    <xf numFmtId="166" fontId="6" fillId="0" borderId="2" xfId="3" applyNumberFormat="1" applyFont="1" applyBorder="1" applyAlignment="1">
      <alignment horizontal="center" vertical="center" wrapText="1"/>
    </xf>
    <xf numFmtId="0" fontId="6" fillId="0" borderId="70" xfId="3" applyFont="1" applyBorder="1" applyAlignment="1">
      <alignment horizontal="center" vertical="center" wrapText="1"/>
    </xf>
    <xf numFmtId="0" fontId="6" fillId="0" borderId="0" xfId="3" applyFont="1" applyBorder="1" applyAlignment="1">
      <alignment horizontal="center" vertical="center" wrapText="1"/>
    </xf>
    <xf numFmtId="0" fontId="6" fillId="0" borderId="0" xfId="3" applyFont="1" applyFill="1" applyBorder="1" applyAlignment="1">
      <alignment horizontal="left" vertical="center" wrapText="1"/>
    </xf>
    <xf numFmtId="0" fontId="6" fillId="0" borderId="0" xfId="3" applyFont="1" applyFill="1" applyBorder="1" applyAlignment="1">
      <alignment horizontal="center" vertical="center" wrapText="1"/>
    </xf>
    <xf numFmtId="164" fontId="6" fillId="0" borderId="0" xfId="3" applyNumberFormat="1" applyFont="1" applyFill="1" applyBorder="1" applyAlignment="1">
      <alignment horizontal="center" vertical="center" wrapText="1"/>
    </xf>
    <xf numFmtId="166" fontId="6" fillId="0" borderId="0" xfId="3" applyNumberFormat="1" applyFont="1" applyBorder="1" applyAlignment="1">
      <alignment horizontal="center" vertical="center" wrapText="1"/>
    </xf>
    <xf numFmtId="0" fontId="2" fillId="2" borderId="1" xfId="3" applyFont="1" applyFill="1" applyBorder="1" applyAlignment="1">
      <alignment horizontal="center" vertical="center" wrapText="1"/>
    </xf>
    <xf numFmtId="164" fontId="2" fillId="2" borderId="1" xfId="3" applyNumberFormat="1" applyFont="1" applyFill="1" applyBorder="1" applyAlignment="1">
      <alignment horizontal="center" vertical="center" wrapText="1"/>
    </xf>
    <xf numFmtId="0" fontId="2" fillId="0" borderId="1" xfId="3" applyFont="1" applyBorder="1" applyAlignment="1">
      <alignment horizontal="center" vertical="center" wrapText="1"/>
    </xf>
    <xf numFmtId="164" fontId="2" fillId="0" borderId="1" xfId="3" applyNumberFormat="1" applyFont="1" applyBorder="1" applyAlignment="1">
      <alignment horizontal="center" vertical="center" wrapText="1"/>
    </xf>
    <xf numFmtId="9" fontId="2" fillId="0" borderId="1" xfId="3" applyNumberFormat="1" applyFont="1" applyBorder="1" applyAlignment="1">
      <alignment horizontal="center" vertical="center" wrapText="1"/>
    </xf>
    <xf numFmtId="0" fontId="2" fillId="0" borderId="0" xfId="3" applyFont="1" applyBorder="1" applyAlignment="1">
      <alignment horizontal="center" vertical="center" wrapText="1"/>
    </xf>
    <xf numFmtId="0" fontId="5" fillId="0" borderId="0" xfId="3" applyNumberFormat="1" applyFont="1" applyBorder="1" applyAlignment="1">
      <alignment horizontal="center" vertical="center" wrapText="1"/>
    </xf>
    <xf numFmtId="164" fontId="2" fillId="0" borderId="0" xfId="3" applyNumberFormat="1" applyFont="1" applyBorder="1" applyAlignment="1">
      <alignment horizontal="center" vertical="center" wrapText="1"/>
    </xf>
    <xf numFmtId="9" fontId="2" fillId="0" borderId="0" xfId="3" applyNumberFormat="1" applyFont="1" applyBorder="1" applyAlignment="1">
      <alignment horizontal="center" vertical="center" wrapText="1"/>
    </xf>
    <xf numFmtId="0" fontId="3" fillId="0" borderId="0" xfId="3" applyFont="1" applyBorder="1" applyAlignment="1">
      <alignment horizontal="center" vertical="center" wrapText="1"/>
    </xf>
    <xf numFmtId="164" fontId="3" fillId="0" borderId="0" xfId="3" applyNumberFormat="1" applyFont="1" applyBorder="1" applyAlignment="1">
      <alignment horizontal="center" vertical="center" wrapText="1"/>
    </xf>
    <xf numFmtId="8" fontId="2" fillId="0" borderId="0" xfId="3" applyNumberFormat="1" applyFont="1" applyBorder="1" applyAlignment="1">
      <alignment horizontal="center" vertical="center" wrapText="1"/>
    </xf>
    <xf numFmtId="0" fontId="2" fillId="0" borderId="0" xfId="3" applyFont="1" applyAlignment="1">
      <alignment horizontal="center" vertical="center" wrapText="1"/>
    </xf>
    <xf numFmtId="0" fontId="8" fillId="0" borderId="0" xfId="3"/>
    <xf numFmtId="164" fontId="8" fillId="0" borderId="0" xfId="3" applyNumberFormat="1"/>
    <xf numFmtId="0" fontId="8" fillId="0" borderId="0" xfId="3" applyAlignment="1">
      <alignment horizontal="center"/>
    </xf>
    <xf numFmtId="0" fontId="5" fillId="0" borderId="1" xfId="3" applyNumberFormat="1" applyFont="1" applyBorder="1" applyAlignment="1">
      <alignment horizontal="center" vertical="center" wrapText="1"/>
    </xf>
    <xf numFmtId="8" fontId="2" fillId="0" borderId="1" xfId="3" applyNumberFormat="1" applyFont="1" applyBorder="1" applyAlignment="1">
      <alignment horizontal="center" vertical="center" wrapText="1"/>
    </xf>
    <xf numFmtId="0" fontId="25" fillId="0" borderId="0" xfId="3" applyNumberFormat="1" applyFont="1" applyBorder="1" applyAlignment="1">
      <alignment horizontal="center" wrapText="1"/>
    </xf>
    <xf numFmtId="164" fontId="25" fillId="0" borderId="0" xfId="3" applyNumberFormat="1" applyFont="1" applyBorder="1" applyAlignment="1">
      <alignment horizontal="center" wrapText="1"/>
    </xf>
    <xf numFmtId="0" fontId="9" fillId="2" borderId="80" xfId="0" applyFont="1" applyFill="1" applyBorder="1" applyAlignment="1">
      <alignment horizontal="center" vertical="center" wrapText="1"/>
    </xf>
    <xf numFmtId="164" fontId="9" fillId="2" borderId="80" xfId="0" applyNumberFormat="1" applyFont="1" applyFill="1" applyBorder="1" applyAlignment="1">
      <alignment horizontal="center" vertical="center" wrapText="1"/>
    </xf>
    <xf numFmtId="166" fontId="9" fillId="2" borderId="80"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164" fontId="9" fillId="0" borderId="1" xfId="0" applyNumberFormat="1" applyFont="1" applyBorder="1" applyAlignment="1">
      <alignment horizontal="center" vertical="center" wrapText="1"/>
    </xf>
    <xf numFmtId="164" fontId="9" fillId="0" borderId="1" xfId="2"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0" fontId="9" fillId="0" borderId="0" xfId="0" applyFont="1" applyBorder="1" applyAlignment="1">
      <alignment horizontal="left" vertical="center" wrapText="1"/>
    </xf>
    <xf numFmtId="9" fontId="5" fillId="0" borderId="0" xfId="1" applyFont="1" applyBorder="1" applyAlignment="1">
      <alignment horizontal="center" vertical="center" wrapText="1"/>
    </xf>
    <xf numFmtId="166" fontId="9" fillId="0" borderId="0" xfId="0" applyNumberFormat="1" applyFont="1" applyBorder="1" applyAlignment="1">
      <alignment horizontal="center" vertical="center" wrapText="1"/>
    </xf>
    <xf numFmtId="0" fontId="29" fillId="0" borderId="0" xfId="3" applyNumberFormat="1" applyFont="1" applyBorder="1" applyAlignment="1">
      <alignment horizontal="center" wrapText="1"/>
    </xf>
    <xf numFmtId="164" fontId="29" fillId="0" borderId="0" xfId="3" applyNumberFormat="1" applyFont="1" applyBorder="1" applyAlignment="1">
      <alignment horizontal="center" wrapText="1"/>
    </xf>
    <xf numFmtId="0" fontId="2" fillId="0" borderId="3" xfId="0" applyFont="1" applyBorder="1" applyAlignment="1">
      <alignment horizontal="center" vertical="center" wrapText="1"/>
    </xf>
    <xf numFmtId="0" fontId="2" fillId="0" borderId="1" xfId="0" applyFont="1" applyBorder="1" applyAlignment="1">
      <alignment vertical="center" wrapText="1"/>
    </xf>
    <xf numFmtId="6" fontId="2" fillId="0" borderId="1" xfId="0" applyNumberFormat="1" applyFont="1" applyBorder="1" applyAlignment="1">
      <alignment horizontal="center" vertical="center" wrapText="1"/>
    </xf>
    <xf numFmtId="8" fontId="2" fillId="0" borderId="1" xfId="0" applyNumberFormat="1" applyFont="1" applyBorder="1" applyAlignment="1">
      <alignment horizontal="center" vertical="center" wrapText="1"/>
    </xf>
    <xf numFmtId="0" fontId="2" fillId="0" borderId="0" xfId="0" applyFont="1" applyBorder="1" applyAlignment="1">
      <alignment vertical="center" wrapText="1"/>
    </xf>
    <xf numFmtId="9" fontId="2" fillId="0" borderId="0" xfId="1" applyFont="1" applyBorder="1" applyAlignment="1">
      <alignment horizontal="center" vertical="center" wrapText="1"/>
    </xf>
    <xf numFmtId="8" fontId="2" fillId="0" borderId="0" xfId="0" applyNumberFormat="1" applyFont="1" applyBorder="1" applyAlignment="1">
      <alignment horizontal="center" vertical="center" wrapText="1"/>
    </xf>
    <xf numFmtId="0" fontId="18" fillId="0" borderId="0" xfId="0" applyFont="1" applyAlignment="1">
      <alignment horizontal="center" vertical="center" wrapText="1"/>
    </xf>
    <xf numFmtId="0" fontId="30" fillId="20" borderId="1" xfId="0" applyFont="1" applyFill="1" applyBorder="1" applyAlignment="1">
      <alignment horizontal="center" vertical="center" wrapText="1"/>
    </xf>
    <xf numFmtId="0" fontId="6" fillId="20" borderId="1" xfId="0" applyFont="1" applyFill="1" applyBorder="1" applyAlignment="1">
      <alignment horizontal="center" vertical="center" wrapText="1"/>
    </xf>
    <xf numFmtId="164" fontId="6" fillId="20" borderId="1" xfId="0" applyNumberFormat="1" applyFont="1" applyFill="1" applyBorder="1" applyAlignment="1">
      <alignment horizontal="center" vertical="center" wrapText="1"/>
    </xf>
    <xf numFmtId="0" fontId="6" fillId="0" borderId="28" xfId="0" applyFont="1" applyBorder="1" applyAlignment="1">
      <alignment vertical="center" wrapText="1"/>
    </xf>
    <xf numFmtId="1" fontId="6" fillId="0" borderId="12" xfId="0" applyNumberFormat="1" applyFont="1" applyBorder="1" applyAlignment="1">
      <alignment horizontal="center" vertical="center" wrapText="1"/>
    </xf>
    <xf numFmtId="164" fontId="6" fillId="0" borderId="28" xfId="0" applyNumberFormat="1" applyFont="1" applyBorder="1" applyAlignment="1">
      <alignment horizontal="center" vertical="center" wrapText="1"/>
    </xf>
    <xf numFmtId="9" fontId="6" fillId="0" borderId="28" xfId="0" applyNumberFormat="1" applyFont="1" applyBorder="1" applyAlignment="1">
      <alignment horizontal="center" vertical="center" wrapText="1"/>
    </xf>
    <xf numFmtId="0" fontId="6" fillId="0" borderId="3" xfId="0" applyFont="1" applyBorder="1" applyAlignment="1">
      <alignment vertical="center" wrapText="1"/>
    </xf>
    <xf numFmtId="1" fontId="6" fillId="0" borderId="28" xfId="0" applyNumberFormat="1" applyFont="1" applyBorder="1" applyAlignment="1">
      <alignment horizontal="center" vertical="center" wrapText="1"/>
    </xf>
    <xf numFmtId="8" fontId="6" fillId="0" borderId="28" xfId="0" applyNumberFormat="1" applyFont="1" applyBorder="1" applyAlignment="1">
      <alignment horizontal="center" vertical="center" wrapText="1"/>
    </xf>
    <xf numFmtId="0" fontId="6" fillId="0" borderId="28" xfId="0" applyFont="1" applyBorder="1" applyAlignment="1">
      <alignment vertical="top" wrapText="1"/>
    </xf>
    <xf numFmtId="0" fontId="6" fillId="0" borderId="19" xfId="0" applyFont="1" applyBorder="1" applyAlignment="1">
      <alignment vertical="center" wrapText="1"/>
    </xf>
    <xf numFmtId="1" fontId="6" fillId="0" borderId="19"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Border="1" applyAlignment="1">
      <alignment horizontal="right" vertical="center" wrapText="1"/>
    </xf>
    <xf numFmtId="164" fontId="6" fillId="0" borderId="14" xfId="0" applyNumberFormat="1" applyFont="1" applyBorder="1" applyAlignment="1">
      <alignment horizontal="right" vertical="center" wrapText="1"/>
    </xf>
    <xf numFmtId="0" fontId="6" fillId="0" borderId="1" xfId="0" applyFont="1" applyBorder="1" applyAlignment="1">
      <alignment horizontal="center" vertical="center"/>
    </xf>
    <xf numFmtId="0" fontId="6" fillId="0" borderId="0" xfId="0" applyFont="1" applyBorder="1" applyAlignment="1">
      <alignment vertical="center" wrapText="1"/>
    </xf>
    <xf numFmtId="164" fontId="6" fillId="0" borderId="0" xfId="0" applyNumberFormat="1" applyFont="1" applyBorder="1" applyAlignment="1">
      <alignment horizontal="right" vertical="center" wrapText="1"/>
    </xf>
    <xf numFmtId="164" fontId="6" fillId="0" borderId="0" xfId="0" applyNumberFormat="1" applyFont="1" applyBorder="1" applyAlignment="1">
      <alignment horizontal="center" vertical="center" wrapText="1"/>
    </xf>
    <xf numFmtId="0" fontId="6" fillId="0" borderId="83" xfId="3" applyFont="1" applyFill="1" applyBorder="1" applyAlignment="1">
      <alignment horizontal="center" vertical="center" wrapText="1"/>
    </xf>
    <xf numFmtId="0" fontId="6" fillId="0" borderId="17" xfId="3" applyFont="1" applyFill="1" applyBorder="1" applyAlignment="1">
      <alignment horizontal="center" vertical="center" wrapText="1"/>
    </xf>
    <xf numFmtId="0" fontId="6" fillId="0" borderId="22" xfId="3" applyFont="1" applyFill="1" applyBorder="1" applyAlignment="1">
      <alignment horizontal="center" vertical="center" wrapText="1"/>
    </xf>
    <xf numFmtId="164" fontId="6" fillId="0" borderId="64" xfId="3" applyNumberFormat="1" applyFont="1" applyFill="1" applyBorder="1" applyAlignment="1">
      <alignment horizontal="center" vertical="center" wrapText="1"/>
    </xf>
    <xf numFmtId="0" fontId="1" fillId="0" borderId="0" xfId="0" applyFont="1" applyFill="1" applyBorder="1" applyAlignment="1">
      <alignment vertical="center"/>
    </xf>
    <xf numFmtId="164" fontId="2" fillId="0" borderId="1" xfId="0" applyNumberFormat="1" applyFont="1" applyBorder="1" applyAlignment="1">
      <alignment horizontal="center" vertical="center"/>
    </xf>
    <xf numFmtId="0" fontId="6" fillId="0" borderId="0" xfId="0"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0" fontId="0" fillId="21" borderId="0" xfId="0" applyFill="1"/>
    <xf numFmtId="164" fontId="2" fillId="0" borderId="12" xfId="0" applyNumberFormat="1" applyFont="1" applyBorder="1" applyAlignment="1">
      <alignment horizontal="center" vertical="center" wrapText="1"/>
    </xf>
    <xf numFmtId="0" fontId="5" fillId="0" borderId="73" xfId="0" applyFont="1" applyBorder="1" applyAlignment="1">
      <alignment horizontal="center" vertical="center" wrapText="1"/>
    </xf>
    <xf numFmtId="164" fontId="5" fillId="0" borderId="47" xfId="0" applyNumberFormat="1" applyFont="1" applyBorder="1" applyAlignment="1">
      <alignment horizontal="center" vertical="center" wrapText="1"/>
    </xf>
    <xf numFmtId="164" fontId="5" fillId="0" borderId="84" xfId="0" applyNumberFormat="1" applyFont="1" applyBorder="1" applyAlignment="1">
      <alignment horizontal="center" vertical="center" wrapText="1"/>
    </xf>
    <xf numFmtId="0" fontId="11" fillId="0" borderId="0" xfId="0" applyFont="1" applyBorder="1" applyAlignment="1">
      <alignment vertical="top" wrapText="1"/>
    </xf>
    <xf numFmtId="0" fontId="2" fillId="6" borderId="44" xfId="0" applyFont="1" applyFill="1" applyBorder="1" applyAlignment="1">
      <alignment horizontal="center" vertical="center" wrapText="1"/>
    </xf>
    <xf numFmtId="0" fontId="0" fillId="6" borderId="0" xfId="0" applyFill="1"/>
    <xf numFmtId="0" fontId="0" fillId="6" borderId="1" xfId="0" applyFill="1" applyBorder="1"/>
    <xf numFmtId="1" fontId="5" fillId="0" borderId="1" xfId="0" applyNumberFormat="1" applyFont="1" applyFill="1" applyBorder="1" applyAlignment="1">
      <alignment horizontal="center" vertical="center" wrapText="1"/>
    </xf>
    <xf numFmtId="164" fontId="2" fillId="0" borderId="11" xfId="0" applyNumberFormat="1" applyFont="1" applyBorder="1" applyAlignment="1">
      <alignment horizontal="center" vertical="center"/>
    </xf>
    <xf numFmtId="164" fontId="6" fillId="0" borderId="8" xfId="11"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9" fillId="0" borderId="44" xfId="0" applyFont="1" applyBorder="1" applyAlignment="1">
      <alignment horizontal="center" wrapText="1"/>
    </xf>
    <xf numFmtId="0" fontId="9" fillId="0" borderId="44" xfId="0" applyFont="1" applyBorder="1" applyAlignment="1">
      <alignment horizontal="center" vertical="center"/>
    </xf>
    <xf numFmtId="166" fontId="9" fillId="0" borderId="44" xfId="0" applyNumberFormat="1" applyFont="1" applyBorder="1" applyAlignment="1">
      <alignment horizontal="center" vertical="center"/>
    </xf>
    <xf numFmtId="0" fontId="6" fillId="0" borderId="10" xfId="0" applyFont="1" applyFill="1" applyBorder="1" applyAlignment="1">
      <alignment horizontal="center" wrapText="1"/>
    </xf>
    <xf numFmtId="0" fontId="5" fillId="0" borderId="3" xfId="0" applyFont="1" applyBorder="1" applyAlignment="1">
      <alignment horizontal="center" wrapText="1"/>
    </xf>
    <xf numFmtId="0" fontId="5" fillId="0" borderId="2" xfId="3" applyNumberFormat="1" applyFont="1" applyFill="1" applyBorder="1" applyAlignment="1">
      <alignment horizontal="center" vertical="center" wrapText="1"/>
    </xf>
    <xf numFmtId="165" fontId="6" fillId="0" borderId="13" xfId="0" applyNumberFormat="1" applyFont="1" applyBorder="1" applyAlignment="1">
      <alignment horizontal="center" vertical="center" wrapText="1"/>
    </xf>
    <xf numFmtId="166" fontId="9" fillId="0" borderId="1" xfId="0" applyNumberFormat="1" applyFont="1" applyBorder="1" applyAlignment="1">
      <alignment horizontal="center" vertical="center"/>
    </xf>
    <xf numFmtId="164" fontId="9" fillId="0" borderId="44" xfId="0" applyNumberFormat="1" applyFont="1" applyBorder="1" applyAlignment="1">
      <alignment horizontal="center" vertical="center"/>
    </xf>
    <xf numFmtId="164" fontId="9" fillId="0" borderId="35" xfId="0" applyNumberFormat="1" applyFont="1" applyBorder="1" applyAlignment="1">
      <alignment horizontal="center" vertical="center"/>
    </xf>
    <xf numFmtId="165" fontId="6" fillId="0" borderId="10" xfId="0" applyNumberFormat="1" applyFont="1" applyFill="1" applyBorder="1" applyAlignment="1">
      <alignment horizontal="center" vertical="center" wrapText="1"/>
    </xf>
    <xf numFmtId="164" fontId="6" fillId="0" borderId="10" xfId="11" applyNumberFormat="1" applyFont="1" applyFill="1" applyBorder="1" applyAlignment="1">
      <alignment horizontal="center" vertical="center" wrapText="1"/>
    </xf>
    <xf numFmtId="172" fontId="6" fillId="0" borderId="10" xfId="0" applyNumberFormat="1" applyFont="1" applyFill="1" applyBorder="1" applyAlignment="1">
      <alignment horizontal="center" vertical="center" wrapText="1"/>
    </xf>
    <xf numFmtId="172" fontId="6" fillId="0" borderId="11" xfId="0" applyNumberFormat="1" applyFont="1" applyFill="1" applyBorder="1" applyAlignment="1">
      <alignment horizontal="center" vertical="center" wrapText="1"/>
    </xf>
    <xf numFmtId="164" fontId="0" fillId="0" borderId="83" xfId="0" applyNumberFormat="1" applyBorder="1" applyAlignment="1">
      <alignment horizontal="center" vertical="center"/>
    </xf>
    <xf numFmtId="0" fontId="5" fillId="0" borderId="1" xfId="0" applyFont="1" applyFill="1" applyBorder="1" applyAlignment="1">
      <alignment horizontal="center" vertical="center"/>
    </xf>
    <xf numFmtId="0" fontId="2" fillId="2" borderId="36" xfId="0"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0" fontId="10" fillId="0" borderId="0" xfId="0" applyFont="1" applyBorder="1"/>
    <xf numFmtId="44" fontId="2" fillId="0" borderId="0" xfId="14" applyFont="1" applyBorder="1" applyAlignment="1">
      <alignment horizontal="center" vertical="center" wrapText="1"/>
    </xf>
    <xf numFmtId="0" fontId="7" fillId="21" borderId="0" xfId="0" applyFont="1" applyFill="1" applyBorder="1" applyAlignment="1"/>
    <xf numFmtId="0" fontId="2" fillId="6" borderId="28"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0" fontId="7" fillId="0" borderId="0" xfId="0" applyFont="1" applyFill="1" applyBorder="1" applyAlignment="1"/>
    <xf numFmtId="1" fontId="2" fillId="0" borderId="1" xfId="2" applyNumberFormat="1" applyFont="1" applyBorder="1" applyAlignment="1">
      <alignment horizontal="center" vertical="center" wrapText="1"/>
    </xf>
    <xf numFmtId="0" fontId="14" fillId="23" borderId="1" xfId="0" applyFont="1" applyFill="1" applyBorder="1" applyAlignment="1">
      <alignment horizontal="center" vertical="center"/>
    </xf>
    <xf numFmtId="0" fontId="14" fillId="23" borderId="1" xfId="0" applyFont="1" applyFill="1" applyBorder="1" applyAlignment="1">
      <alignment horizontal="center" vertical="center" wrapText="1"/>
    </xf>
    <xf numFmtId="164" fontId="9" fillId="24" borderId="27" xfId="0" applyNumberFormat="1" applyFont="1" applyFill="1" applyBorder="1" applyAlignment="1">
      <alignment horizontal="center" vertical="center"/>
    </xf>
    <xf numFmtId="164" fontId="13" fillId="24" borderId="27" xfId="0" applyNumberFormat="1" applyFont="1" applyFill="1" applyBorder="1" applyAlignment="1">
      <alignment horizontal="center" vertical="center"/>
    </xf>
    <xf numFmtId="0" fontId="7" fillId="4" borderId="5" xfId="0" applyFont="1"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5" fillId="3" borderId="1" xfId="0" applyFont="1" applyFill="1" applyBorder="1" applyAlignment="1">
      <alignment horizontal="center" vertical="center"/>
    </xf>
    <xf numFmtId="0" fontId="3" fillId="6" borderId="2" xfId="0" applyFont="1" applyFill="1" applyBorder="1" applyAlignment="1">
      <alignment horizontal="center"/>
    </xf>
    <xf numFmtId="0" fontId="3" fillId="6" borderId="4" xfId="0" applyFont="1" applyFill="1" applyBorder="1" applyAlignment="1">
      <alignment horizontal="center"/>
    </xf>
    <xf numFmtId="0" fontId="3" fillId="6" borderId="3" xfId="0" applyFont="1" applyFill="1" applyBorder="1" applyAlignment="1">
      <alignment horizontal="center"/>
    </xf>
    <xf numFmtId="0" fontId="6" fillId="5" borderId="11" xfId="3" applyFont="1" applyFill="1" applyBorder="1" applyAlignment="1">
      <alignment horizontal="center" vertical="center" wrapText="1"/>
    </xf>
    <xf numFmtId="0" fontId="6" fillId="5" borderId="43" xfId="3" applyFont="1" applyFill="1" applyBorder="1" applyAlignment="1">
      <alignment horizontal="center" vertical="center" wrapText="1"/>
    </xf>
    <xf numFmtId="0" fontId="6" fillId="0" borderId="0" xfId="3" applyFont="1" applyBorder="1" applyAlignment="1">
      <alignment horizontal="center" vertical="center" wrapText="1"/>
    </xf>
    <xf numFmtId="0" fontId="2" fillId="3" borderId="80" xfId="3" applyFont="1" applyFill="1" applyBorder="1" applyAlignment="1">
      <alignment horizontal="center" vertical="center" wrapText="1"/>
    </xf>
    <xf numFmtId="0" fontId="25" fillId="0" borderId="0" xfId="3" applyNumberFormat="1" applyFont="1" applyBorder="1" applyAlignment="1">
      <alignment horizontal="left" vertical="center" wrapText="1"/>
    </xf>
    <xf numFmtId="0" fontId="2" fillId="3" borderId="2" xfId="3" applyFont="1" applyFill="1" applyBorder="1" applyAlignment="1">
      <alignment horizontal="center" vertical="center" wrapText="1"/>
    </xf>
    <xf numFmtId="0" fontId="2" fillId="3" borderId="3" xfId="3" applyFont="1" applyFill="1" applyBorder="1" applyAlignment="1">
      <alignment horizontal="center" vertical="center" wrapText="1"/>
    </xf>
    <xf numFmtId="0" fontId="3" fillId="0" borderId="0" xfId="3" applyNumberFormat="1" applyFont="1" applyBorder="1" applyAlignment="1">
      <alignment horizontal="left" wrapText="1"/>
    </xf>
    <xf numFmtId="0" fontId="3" fillId="0" borderId="0" xfId="3" applyFont="1" applyBorder="1" applyAlignment="1">
      <alignment horizontal="lef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6" fillId="0" borderId="17" xfId="0" applyFont="1" applyBorder="1" applyAlignment="1">
      <alignment horizontal="right" vertical="center" wrapText="1"/>
    </xf>
    <xf numFmtId="0" fontId="17" fillId="0" borderId="0" xfId="0" applyFont="1" applyAlignment="1">
      <alignment horizontal="left" wrapText="1"/>
    </xf>
    <xf numFmtId="0" fontId="1" fillId="0" borderId="0" xfId="0" applyFont="1" applyAlignment="1">
      <alignment horizontal="left"/>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0"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 fillId="4" borderId="83"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wrapText="1"/>
    </xf>
    <xf numFmtId="0" fontId="5" fillId="3" borderId="2" xfId="0" applyFont="1" applyFill="1" applyBorder="1" applyAlignment="1">
      <alignment horizontal="center" vertical="center"/>
    </xf>
    <xf numFmtId="0" fontId="5" fillId="3" borderId="72" xfId="0" applyFont="1" applyFill="1" applyBorder="1" applyAlignment="1">
      <alignment horizontal="center" vertical="center"/>
    </xf>
    <xf numFmtId="0" fontId="2" fillId="3" borderId="2" xfId="0" applyFont="1" applyFill="1" applyBorder="1" applyAlignment="1">
      <alignment horizontal="center"/>
    </xf>
    <xf numFmtId="0" fontId="10" fillId="3" borderId="3" xfId="0" applyFont="1" applyFill="1" applyBorder="1" applyAlignment="1">
      <alignment horizontal="center"/>
    </xf>
    <xf numFmtId="0" fontId="5" fillId="3"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xf>
    <xf numFmtId="0" fontId="5" fillId="3" borderId="3" xfId="0" applyFont="1" applyFill="1" applyBorder="1" applyAlignment="1">
      <alignment horizontal="center" vertical="center" wrapText="1"/>
    </xf>
    <xf numFmtId="0" fontId="5" fillId="0" borderId="17" xfId="0" applyFont="1" applyBorder="1" applyAlignment="1">
      <alignment horizontal="right" vertical="top" wrapText="1"/>
    </xf>
    <xf numFmtId="0" fontId="6" fillId="5" borderId="1"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2" fillId="3" borderId="3" xfId="0" applyFont="1" applyFill="1" applyBorder="1" applyAlignment="1">
      <alignment horizontal="center"/>
    </xf>
    <xf numFmtId="0" fontId="2" fillId="3" borderId="45" xfId="0" applyFont="1" applyFill="1" applyBorder="1" applyAlignment="1">
      <alignment horizontal="center" wrapText="1"/>
    </xf>
    <xf numFmtId="0" fontId="2" fillId="3" borderId="46" xfId="0" applyFont="1" applyFill="1" applyBorder="1" applyAlignment="1">
      <alignment horizontal="center" wrapText="1"/>
    </xf>
    <xf numFmtId="0" fontId="2" fillId="0" borderId="47" xfId="0" applyFont="1" applyBorder="1" applyAlignment="1">
      <alignment horizontal="right" vertical="top" wrapText="1"/>
    </xf>
    <xf numFmtId="0" fontId="2" fillId="3" borderId="1" xfId="0" applyFont="1" applyFill="1" applyBorder="1" applyAlignment="1">
      <alignment horizontal="center"/>
    </xf>
    <xf numFmtId="0" fontId="5" fillId="3" borderId="3" xfId="0" applyFont="1" applyFill="1" applyBorder="1" applyAlignment="1">
      <alignment horizontal="center" vertical="center"/>
    </xf>
    <xf numFmtId="0" fontId="3" fillId="0" borderId="0" xfId="0" applyFont="1" applyAlignment="1">
      <alignment horizontal="center" vertical="center" wrapText="1"/>
    </xf>
    <xf numFmtId="0" fontId="6" fillId="5" borderId="1" xfId="0" applyFont="1" applyFill="1" applyBorder="1" applyAlignment="1">
      <alignment horizontal="center" vertical="center"/>
    </xf>
    <xf numFmtId="0" fontId="3" fillId="0" borderId="1" xfId="0" applyFont="1" applyBorder="1" applyAlignment="1">
      <alignment horizontal="center" vertical="top"/>
    </xf>
    <xf numFmtId="0" fontId="3" fillId="0" borderId="40" xfId="0" applyFont="1" applyBorder="1" applyAlignment="1">
      <alignment horizontal="center" vertical="center" wrapText="1"/>
    </xf>
    <xf numFmtId="164" fontId="2" fillId="3" borderId="1" xfId="0" applyNumberFormat="1" applyFont="1" applyFill="1" applyBorder="1" applyAlignment="1">
      <alignment horizontal="center" vertical="center" wrapText="1"/>
    </xf>
    <xf numFmtId="164" fontId="3" fillId="6" borderId="1" xfId="0" applyNumberFormat="1" applyFont="1" applyFill="1" applyBorder="1" applyAlignment="1">
      <alignment horizontal="center" vertical="center"/>
    </xf>
    <xf numFmtId="164" fontId="2" fillId="6"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6" borderId="1" xfId="0" applyFont="1" applyFill="1" applyBorder="1" applyAlignment="1">
      <alignment horizontal="center" vertical="center"/>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0" xfId="0" applyFont="1" applyBorder="1" applyAlignment="1">
      <alignment horizontal="center" vertical="center" wrapText="1"/>
    </xf>
    <xf numFmtId="0" fontId="19" fillId="0" borderId="0" xfId="0" applyFont="1" applyBorder="1" applyAlignment="1">
      <alignment horizontal="left" vertical="top" wrapText="1"/>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164" fontId="3"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36" xfId="0" applyFont="1" applyFill="1" applyBorder="1" applyAlignment="1">
      <alignment horizontal="center" vertical="center"/>
    </xf>
    <xf numFmtId="0" fontId="2" fillId="3" borderId="1" xfId="0" applyFont="1" applyFill="1" applyBorder="1" applyAlignment="1">
      <alignment horizontal="center" vertical="center"/>
    </xf>
    <xf numFmtId="0" fontId="3" fillId="0" borderId="1" xfId="0" applyFont="1" applyBorder="1" applyAlignment="1">
      <alignment horizontal="center" vertical="center"/>
    </xf>
    <xf numFmtId="0" fontId="2" fillId="5"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1" fillId="4" borderId="1" xfId="0" applyFont="1" applyFill="1" applyBorder="1" applyAlignment="1">
      <alignment horizontal="center"/>
    </xf>
    <xf numFmtId="0" fontId="1" fillId="4" borderId="83" xfId="0" applyFont="1" applyFill="1" applyBorder="1" applyAlignment="1">
      <alignment horizontal="center"/>
    </xf>
    <xf numFmtId="0" fontId="3" fillId="0" borderId="0" xfId="0" applyFont="1" applyFill="1" applyBorder="1" applyAlignment="1">
      <alignment horizontal="center" vertical="center" wrapText="1"/>
    </xf>
    <xf numFmtId="0" fontId="3" fillId="0" borderId="0" xfId="0" applyFont="1" applyAlignment="1">
      <alignment horizont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3" xfId="0" applyFont="1" applyFill="1" applyBorder="1" applyAlignment="1">
      <alignment horizontal="center" vertical="center"/>
    </xf>
    <xf numFmtId="168" fontId="6" fillId="5" borderId="10" xfId="8" applyFont="1" applyFill="1" applyBorder="1" applyAlignment="1">
      <alignment horizontal="center" vertical="center" wrapText="1"/>
    </xf>
    <xf numFmtId="168" fontId="6" fillId="5" borderId="11" xfId="8" applyFont="1" applyFill="1" applyBorder="1" applyAlignment="1">
      <alignment horizontal="center" vertical="center" wrapText="1"/>
    </xf>
    <xf numFmtId="168" fontId="3" fillId="0" borderId="1" xfId="8" applyFont="1" applyFill="1" applyBorder="1" applyAlignment="1">
      <alignment horizontal="center" vertical="center" wrapText="1"/>
    </xf>
    <xf numFmtId="0" fontId="7" fillId="4" borderId="1" xfId="0" applyFont="1" applyFill="1" applyBorder="1" applyAlignment="1">
      <alignment horizontal="center"/>
    </xf>
    <xf numFmtId="168" fontId="3" fillId="0" borderId="0" xfId="8" applyFont="1" applyBorder="1" applyAlignment="1">
      <alignment horizontal="center" vertical="center" wrapText="1"/>
    </xf>
    <xf numFmtId="0" fontId="9" fillId="3" borderId="1" xfId="0" applyFont="1" applyFill="1" applyBorder="1" applyAlignment="1">
      <alignment horizontal="center" vertical="center" wrapText="1"/>
    </xf>
    <xf numFmtId="0" fontId="6" fillId="8" borderId="57" xfId="0" applyFont="1" applyFill="1" applyBorder="1" applyAlignment="1">
      <alignment horizontal="center" vertical="center" wrapText="1"/>
    </xf>
    <xf numFmtId="0" fontId="6" fillId="8" borderId="60" xfId="0" applyFont="1" applyFill="1" applyBorder="1" applyAlignment="1">
      <alignment horizontal="center" vertical="center" wrapText="1"/>
    </xf>
    <xf numFmtId="0" fontId="6" fillId="8" borderId="58" xfId="0" applyFont="1" applyFill="1" applyBorder="1" applyAlignment="1">
      <alignment horizontal="center" vertical="center" wrapText="1"/>
    </xf>
    <xf numFmtId="0" fontId="6" fillId="8" borderId="61" xfId="0" applyFont="1" applyFill="1" applyBorder="1" applyAlignment="1">
      <alignment horizontal="center" vertical="center" wrapText="1"/>
    </xf>
    <xf numFmtId="0" fontId="6" fillId="5" borderId="13" xfId="0" applyFont="1" applyFill="1" applyBorder="1" applyAlignment="1">
      <alignment horizontal="center" vertical="center"/>
    </xf>
    <xf numFmtId="0" fontId="6" fillId="5" borderId="42" xfId="0" applyFont="1" applyFill="1" applyBorder="1" applyAlignment="1">
      <alignment horizontal="center" vertical="center"/>
    </xf>
    <xf numFmtId="0" fontId="6" fillId="8" borderId="56" xfId="0" applyFont="1" applyFill="1" applyBorder="1" applyAlignment="1">
      <alignment horizontal="center" vertical="center" wrapText="1"/>
    </xf>
    <xf numFmtId="0" fontId="6" fillId="8" borderId="59"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5" fillId="3" borderId="1" xfId="0" applyFont="1" applyFill="1" applyBorder="1" applyAlignment="1">
      <alignment horizontal="center"/>
    </xf>
    <xf numFmtId="0" fontId="5" fillId="3" borderId="2" xfId="0" applyFont="1" applyFill="1" applyBorder="1" applyAlignment="1">
      <alignment horizontal="center"/>
    </xf>
    <xf numFmtId="0" fontId="6" fillId="15" borderId="9" xfId="0" applyFont="1" applyFill="1" applyBorder="1" applyAlignment="1">
      <alignment horizontal="center" vertical="center" wrapText="1"/>
    </xf>
    <xf numFmtId="0" fontId="6" fillId="15" borderId="13" xfId="0" applyFont="1" applyFill="1" applyBorder="1" applyAlignment="1">
      <alignment horizontal="center" vertical="center" wrapText="1"/>
    </xf>
    <xf numFmtId="0" fontId="6" fillId="15" borderId="15"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5" fillId="15" borderId="9" xfId="0" applyFont="1" applyFill="1" applyBorder="1" applyAlignment="1">
      <alignment horizontal="center" vertical="center" wrapText="1"/>
    </xf>
    <xf numFmtId="0" fontId="5" fillId="15" borderId="13" xfId="0" applyFont="1" applyFill="1" applyBorder="1" applyAlignment="1">
      <alignment horizontal="center" vertical="center" wrapText="1"/>
    </xf>
    <xf numFmtId="0" fontId="5" fillId="15" borderId="15" xfId="0" applyFont="1" applyFill="1" applyBorder="1" applyAlignment="1">
      <alignment horizontal="center" vertical="center" wrapText="1"/>
    </xf>
    <xf numFmtId="0" fontId="5" fillId="15" borderId="21" xfId="0" applyFont="1" applyFill="1" applyBorder="1" applyAlignment="1">
      <alignment horizontal="center" vertical="center" wrapText="1"/>
    </xf>
    <xf numFmtId="0" fontId="6" fillId="15" borderId="9" xfId="0" applyFont="1" applyFill="1" applyBorder="1" applyAlignment="1">
      <alignment horizontal="center" vertical="top" wrapText="1"/>
    </xf>
    <xf numFmtId="0" fontId="6" fillId="10" borderId="1" xfId="0" applyFont="1" applyFill="1" applyBorder="1" applyAlignment="1">
      <alignment horizontal="center" vertical="center"/>
    </xf>
    <xf numFmtId="0" fontId="2" fillId="14" borderId="1" xfId="0" applyFont="1" applyFill="1" applyBorder="1" applyAlignment="1">
      <alignment horizontal="center" wrapText="1"/>
    </xf>
    <xf numFmtId="0" fontId="6" fillId="10" borderId="65" xfId="0" applyFont="1" applyFill="1" applyBorder="1" applyAlignment="1">
      <alignment horizontal="center" vertical="center"/>
    </xf>
    <xf numFmtId="0" fontId="6" fillId="10" borderId="66" xfId="0" applyFont="1" applyFill="1" applyBorder="1" applyAlignment="1">
      <alignment horizontal="center" vertical="center"/>
    </xf>
    <xf numFmtId="0" fontId="6" fillId="10" borderId="17" xfId="0" applyFont="1" applyFill="1" applyBorder="1" applyAlignment="1">
      <alignment horizontal="center" vertical="center"/>
    </xf>
    <xf numFmtId="0" fontId="2" fillId="14" borderId="1" xfId="0" applyFont="1" applyFill="1" applyBorder="1" applyAlignment="1">
      <alignment horizontal="center" vertical="center" wrapText="1"/>
    </xf>
    <xf numFmtId="0" fontId="6" fillId="5" borderId="67" xfId="0" applyFont="1" applyFill="1" applyBorder="1" applyAlignment="1">
      <alignment horizontal="center" vertical="center"/>
    </xf>
    <xf numFmtId="0" fontId="5" fillId="8" borderId="57" xfId="0" applyFont="1" applyFill="1" applyBorder="1" applyAlignment="1">
      <alignment horizontal="center" vertical="center" wrapText="1"/>
    </xf>
    <xf numFmtId="0" fontId="5" fillId="8" borderId="60"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7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3" fillId="22" borderId="2" xfId="0" applyFont="1" applyFill="1" applyBorder="1" applyAlignment="1">
      <alignment horizontal="left" vertical="center" wrapText="1"/>
    </xf>
    <xf numFmtId="0" fontId="13" fillId="22" borderId="71" xfId="0" applyFont="1" applyFill="1" applyBorder="1" applyAlignment="1">
      <alignment horizontal="left" vertical="center" wrapText="1"/>
    </xf>
    <xf numFmtId="0" fontId="13" fillId="22" borderId="3"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3" fillId="6" borderId="7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2" xfId="0" applyFont="1" applyFill="1" applyBorder="1" applyAlignment="1">
      <alignment horizontal="left" vertical="center"/>
    </xf>
    <xf numFmtId="0" fontId="13" fillId="6" borderId="71" xfId="0" applyFont="1" applyFill="1" applyBorder="1" applyAlignment="1">
      <alignment horizontal="left" vertical="center"/>
    </xf>
    <xf numFmtId="0" fontId="13" fillId="6" borderId="3" xfId="0" applyFont="1" applyFill="1" applyBorder="1" applyAlignment="1">
      <alignment horizontal="left" vertical="center"/>
    </xf>
    <xf numFmtId="0" fontId="2" fillId="6" borderId="2" xfId="0" applyFont="1" applyFill="1" applyBorder="1" applyAlignment="1">
      <alignment horizontal="left" vertical="center" wrapText="1"/>
    </xf>
    <xf numFmtId="0" fontId="2" fillId="6" borderId="7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1" fillId="0" borderId="0" xfId="0" applyFont="1" applyAlignment="1">
      <alignment vertical="center"/>
    </xf>
  </cellXfs>
  <cellStyles count="18">
    <cellStyle name="Excel Built-in Currency" xfId="9"/>
    <cellStyle name="Excel Built-in Normal" xfId="8"/>
    <cellStyle name="Normalny" xfId="0" builtinId="0"/>
    <cellStyle name="Normalny 10" xfId="17"/>
    <cellStyle name="Normalny 11" xfId="5"/>
    <cellStyle name="Normalny 2" xfId="3"/>
    <cellStyle name="Normalny 20" xfId="6"/>
    <cellStyle name="Normalny 23" xfId="15"/>
    <cellStyle name="Normalny 3" xfId="4"/>
    <cellStyle name="Normalny 3 2" xfId="10"/>
    <cellStyle name="Normalny 3 2 2" xfId="12"/>
    <cellStyle name="Normalny 5" xfId="7"/>
    <cellStyle name="Normalny 8" xfId="16"/>
    <cellStyle name="Procentowy" xfId="1" builtinId="5"/>
    <cellStyle name="Procentowy 2" xfId="11"/>
    <cellStyle name="Procentowy 3" xfId="13"/>
    <cellStyle name="Walutowy" xfId="2" builtinId="4"/>
    <cellStyle name="Walutowy 2"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76"/>
  <sheetViews>
    <sheetView zoomScale="60" zoomScaleNormal="60" workbookViewId="0">
      <selection activeCell="C25" sqref="C25"/>
    </sheetView>
  </sheetViews>
  <sheetFormatPr defaultRowHeight="13.8"/>
  <cols>
    <col min="1" max="1" width="5.09765625" customWidth="1"/>
    <col min="2" max="2" width="113.69921875" customWidth="1"/>
    <col min="3" max="3" width="9.8984375" customWidth="1"/>
    <col min="4" max="4" width="12.59765625" customWidth="1"/>
    <col min="5" max="5" width="10.69921875" style="7" customWidth="1"/>
    <col min="6" max="6" width="14.19921875" customWidth="1"/>
    <col min="7" max="7" width="13.8984375" customWidth="1"/>
    <col min="8" max="8" width="13.5" customWidth="1"/>
    <col min="10" max="10" width="15.19921875" customWidth="1"/>
    <col min="11" max="11" width="11.3984375" customWidth="1"/>
  </cols>
  <sheetData>
    <row r="1" spans="1:12" ht="14.4" thickBot="1"/>
    <row r="2" spans="1:12" ht="25.2" thickBot="1">
      <c r="A2" s="656" t="s">
        <v>522</v>
      </c>
      <c r="B2" s="657"/>
      <c r="C2" s="657"/>
      <c r="D2" s="657"/>
      <c r="E2" s="657"/>
      <c r="F2" s="657"/>
      <c r="G2" s="657"/>
      <c r="H2" s="657"/>
      <c r="I2" s="657"/>
      <c r="J2" s="657"/>
      <c r="K2" s="658"/>
      <c r="L2" s="612"/>
    </row>
    <row r="4" spans="1:12">
      <c r="A4" s="659" t="s">
        <v>523</v>
      </c>
      <c r="B4" s="659"/>
      <c r="C4" s="660" t="s">
        <v>552</v>
      </c>
      <c r="D4" s="661"/>
      <c r="E4" s="661"/>
      <c r="F4" s="661"/>
      <c r="G4" s="661"/>
      <c r="H4" s="661"/>
      <c r="I4" s="661"/>
      <c r="J4" s="661"/>
      <c r="K4" s="662"/>
    </row>
    <row r="5" spans="1:12" ht="27.6">
      <c r="A5" s="498" t="s">
        <v>31</v>
      </c>
      <c r="B5" s="498" t="s">
        <v>1</v>
      </c>
      <c r="C5" s="499" t="s">
        <v>36</v>
      </c>
      <c r="D5" s="499" t="s">
        <v>2</v>
      </c>
      <c r="E5" s="500" t="s">
        <v>34</v>
      </c>
      <c r="F5" s="498" t="s">
        <v>3</v>
      </c>
      <c r="G5" s="498" t="s">
        <v>35</v>
      </c>
      <c r="H5" s="498" t="s">
        <v>4</v>
      </c>
      <c r="I5" s="498" t="s">
        <v>5</v>
      </c>
      <c r="J5" s="498" t="s">
        <v>9</v>
      </c>
      <c r="K5" s="498" t="s">
        <v>6</v>
      </c>
    </row>
    <row r="6" spans="1:12" ht="55.2">
      <c r="A6" s="16" t="s">
        <v>10</v>
      </c>
      <c r="B6" s="16" t="s">
        <v>553</v>
      </c>
      <c r="C6" s="16">
        <v>10000</v>
      </c>
      <c r="D6" s="16" t="s">
        <v>7</v>
      </c>
      <c r="E6" s="9">
        <v>4.0999999999999996</v>
      </c>
      <c r="F6" s="18">
        <f>E6+E6*I6</f>
        <v>4.4279999999999999</v>
      </c>
      <c r="G6" s="18">
        <f>C6*E6</f>
        <v>41000</v>
      </c>
      <c r="H6" s="18">
        <f>G6+G6*I6</f>
        <v>44280</v>
      </c>
      <c r="I6" s="81">
        <v>0.08</v>
      </c>
      <c r="J6" s="9"/>
      <c r="K6" s="165"/>
    </row>
    <row r="7" spans="1:12">
      <c r="A7" s="313"/>
      <c r="B7" s="313"/>
      <c r="C7" s="313"/>
      <c r="D7" s="313"/>
      <c r="E7" s="501"/>
      <c r="F7" s="502" t="s">
        <v>8</v>
      </c>
      <c r="G7" s="503">
        <f>SUM(G6:G6)</f>
        <v>41000</v>
      </c>
      <c r="H7" s="503">
        <f>SUM(H6:H6)</f>
        <v>44280</v>
      </c>
      <c r="I7" s="504"/>
      <c r="J7" s="313"/>
      <c r="K7" s="313"/>
    </row>
    <row r="8" spans="1:12">
      <c r="A8" s="313"/>
      <c r="B8" s="313"/>
      <c r="C8" s="313"/>
      <c r="D8" s="313"/>
      <c r="E8" s="501"/>
      <c r="F8" s="505"/>
      <c r="G8" s="506"/>
      <c r="H8" s="507"/>
      <c r="I8" s="504"/>
      <c r="J8" s="313"/>
      <c r="K8" s="313"/>
    </row>
    <row r="9" spans="1:12" ht="15" customHeight="1">
      <c r="A9" s="663" t="s">
        <v>524</v>
      </c>
      <c r="B9" s="664"/>
      <c r="C9" s="660" t="s">
        <v>688</v>
      </c>
      <c r="D9" s="661"/>
      <c r="E9" s="661"/>
      <c r="F9" s="661"/>
      <c r="G9" s="661"/>
      <c r="H9" s="661"/>
      <c r="I9" s="661"/>
      <c r="J9" s="661"/>
      <c r="K9" s="662"/>
    </row>
    <row r="10" spans="1:12" ht="30.75" customHeight="1">
      <c r="A10" s="508" t="s">
        <v>31</v>
      </c>
      <c r="B10" s="509" t="s">
        <v>1</v>
      </c>
      <c r="C10" s="510" t="s">
        <v>36</v>
      </c>
      <c r="D10" s="510" t="s">
        <v>2</v>
      </c>
      <c r="E10" s="511" t="s">
        <v>34</v>
      </c>
      <c r="F10" s="510" t="s">
        <v>3</v>
      </c>
      <c r="G10" s="512" t="s">
        <v>35</v>
      </c>
      <c r="H10" s="513" t="s">
        <v>4</v>
      </c>
      <c r="I10" s="514" t="s">
        <v>5</v>
      </c>
      <c r="J10" s="515" t="s">
        <v>9</v>
      </c>
      <c r="K10" s="516" t="s">
        <v>6</v>
      </c>
    </row>
    <row r="11" spans="1:12" ht="160.94999999999999" customHeight="1">
      <c r="A11" s="517" t="s">
        <v>10</v>
      </c>
      <c r="B11" s="518" t="s">
        <v>525</v>
      </c>
      <c r="C11" s="519">
        <v>17000</v>
      </c>
      <c r="D11" s="519" t="s">
        <v>37</v>
      </c>
      <c r="E11" s="520">
        <v>6</v>
      </c>
      <c r="F11" s="521">
        <f>E11+E11*I11</f>
        <v>6.48</v>
      </c>
      <c r="G11" s="521">
        <f>C11*E11</f>
        <v>102000</v>
      </c>
      <c r="H11" s="522">
        <f>G11+G11*I11</f>
        <v>110160</v>
      </c>
      <c r="I11" s="523">
        <v>0.08</v>
      </c>
      <c r="J11" s="517"/>
      <c r="K11" s="524"/>
    </row>
    <row r="12" spans="1:12" ht="183.6" customHeight="1">
      <c r="A12" s="524" t="s">
        <v>11</v>
      </c>
      <c r="B12" s="525" t="s">
        <v>526</v>
      </c>
      <c r="C12" s="603">
        <v>3000</v>
      </c>
      <c r="D12" s="601" t="s">
        <v>37</v>
      </c>
      <c r="E12" s="604">
        <v>6.5</v>
      </c>
      <c r="F12" s="521">
        <f>E12+E12*I12</f>
        <v>7.02</v>
      </c>
      <c r="G12" s="521">
        <f>C12*E12</f>
        <v>19500</v>
      </c>
      <c r="H12" s="522">
        <f>G12+G12*I12</f>
        <v>21060</v>
      </c>
      <c r="I12" s="526">
        <v>0.08</v>
      </c>
      <c r="J12" s="527"/>
      <c r="K12" s="528"/>
    </row>
    <row r="13" spans="1:12">
      <c r="A13" s="529"/>
      <c r="B13" s="530"/>
      <c r="C13" s="602"/>
      <c r="D13" s="538"/>
      <c r="E13" s="531"/>
      <c r="F13" s="532" t="s">
        <v>8</v>
      </c>
      <c r="G13" s="533">
        <f>SUM(G11:G12)</f>
        <v>121500</v>
      </c>
      <c r="H13" s="534">
        <f>SUM(H11:H12)</f>
        <v>131220</v>
      </c>
      <c r="I13" s="535"/>
      <c r="J13" s="529"/>
      <c r="K13" s="529"/>
    </row>
    <row r="14" spans="1:12">
      <c r="A14" s="536"/>
      <c r="B14" s="537"/>
      <c r="C14" s="538"/>
      <c r="D14" s="538"/>
      <c r="E14" s="539"/>
      <c r="F14" s="540"/>
      <c r="G14" s="540"/>
      <c r="H14" s="540"/>
      <c r="I14" s="536"/>
      <c r="J14" s="536"/>
      <c r="K14" s="536"/>
    </row>
    <row r="15" spans="1:12">
      <c r="A15" s="665"/>
      <c r="B15" s="665"/>
      <c r="C15" s="665"/>
      <c r="D15" s="665"/>
      <c r="E15" s="665"/>
      <c r="F15" s="665"/>
      <c r="G15" s="665"/>
      <c r="H15" s="665"/>
      <c r="I15" s="665"/>
      <c r="J15" s="665"/>
      <c r="K15" s="665"/>
    </row>
    <row r="16" spans="1:12">
      <c r="A16" s="536"/>
      <c r="B16" s="537"/>
      <c r="C16" s="538"/>
      <c r="D16" s="538"/>
      <c r="E16" s="539"/>
      <c r="F16" s="540"/>
      <c r="G16" s="540"/>
      <c r="H16" s="540"/>
      <c r="I16" s="536"/>
      <c r="J16" s="536"/>
      <c r="K16" s="536"/>
    </row>
    <row r="17" spans="1:11" ht="15" customHeight="1">
      <c r="A17" s="666" t="s">
        <v>527</v>
      </c>
      <c r="B17" s="666"/>
      <c r="C17" s="660" t="s">
        <v>689</v>
      </c>
      <c r="D17" s="661"/>
      <c r="E17" s="661"/>
      <c r="F17" s="661"/>
      <c r="G17" s="661"/>
      <c r="H17" s="661"/>
      <c r="I17" s="661"/>
      <c r="J17" s="661"/>
      <c r="K17" s="662"/>
    </row>
    <row r="18" spans="1:11" ht="27.6">
      <c r="A18" s="541" t="s">
        <v>31</v>
      </c>
      <c r="B18" s="541" t="s">
        <v>32</v>
      </c>
      <c r="C18" s="541" t="s">
        <v>38</v>
      </c>
      <c r="D18" s="541" t="s">
        <v>2</v>
      </c>
      <c r="E18" s="542" t="s">
        <v>34</v>
      </c>
      <c r="F18" s="541" t="s">
        <v>3</v>
      </c>
      <c r="G18" s="541" t="s">
        <v>35</v>
      </c>
      <c r="H18" s="541" t="s">
        <v>4</v>
      </c>
      <c r="I18" s="541" t="s">
        <v>5</v>
      </c>
      <c r="J18" s="541" t="s">
        <v>9</v>
      </c>
      <c r="K18" s="541" t="s">
        <v>6</v>
      </c>
    </row>
    <row r="19" spans="1:11" ht="151.5" customHeight="1">
      <c r="A19" s="543" t="s">
        <v>10</v>
      </c>
      <c r="B19" s="1" t="s">
        <v>528</v>
      </c>
      <c r="C19" s="543">
        <v>1000</v>
      </c>
      <c r="D19" s="543" t="s">
        <v>39</v>
      </c>
      <c r="E19" s="544">
        <v>52</v>
      </c>
      <c r="F19" s="544">
        <f>E19+E19*I19</f>
        <v>56.16</v>
      </c>
      <c r="G19" s="544">
        <f>C19*E19</f>
        <v>52000</v>
      </c>
      <c r="H19" s="544">
        <f>G19+G19*I19</f>
        <v>56160</v>
      </c>
      <c r="I19" s="545">
        <v>0.08</v>
      </c>
      <c r="J19" s="544"/>
      <c r="K19" s="543"/>
    </row>
    <row r="20" spans="1:11">
      <c r="A20" s="546"/>
      <c r="B20" s="547"/>
      <c r="C20" s="546"/>
      <c r="D20" s="546"/>
      <c r="E20" s="548"/>
      <c r="F20" s="543" t="s">
        <v>8</v>
      </c>
      <c r="G20" s="544">
        <f>G19</f>
        <v>52000</v>
      </c>
      <c r="H20" s="544">
        <f>H19</f>
        <v>56160</v>
      </c>
      <c r="I20" s="549"/>
      <c r="J20" s="548"/>
      <c r="K20" s="546"/>
    </row>
    <row r="21" spans="1:11">
      <c r="A21" s="550"/>
      <c r="B21" s="550"/>
      <c r="C21" s="550"/>
      <c r="D21" s="550"/>
      <c r="E21" s="551"/>
      <c r="F21" s="550"/>
      <c r="G21" s="550"/>
      <c r="H21" s="550"/>
      <c r="I21" s="546"/>
      <c r="J21" s="552"/>
      <c r="K21" s="553"/>
    </row>
    <row r="22" spans="1:11" ht="100.5" customHeight="1">
      <c r="A22" s="667" t="s">
        <v>529</v>
      </c>
      <c r="B22" s="667"/>
      <c r="C22" s="667"/>
      <c r="D22" s="667"/>
      <c r="E22" s="667"/>
      <c r="F22" s="667"/>
      <c r="G22" s="667"/>
      <c r="H22" s="667"/>
      <c r="I22" s="667"/>
      <c r="J22" s="667"/>
      <c r="K22" s="667"/>
    </row>
    <row r="23" spans="1:11" ht="60" customHeight="1">
      <c r="A23" s="554"/>
      <c r="B23" s="554"/>
      <c r="C23" s="554"/>
      <c r="D23" s="554"/>
      <c r="E23" s="555"/>
      <c r="F23" s="554"/>
      <c r="G23" s="554"/>
      <c r="H23" s="554"/>
      <c r="I23" s="554"/>
      <c r="J23" s="556"/>
      <c r="K23" s="554"/>
    </row>
    <row r="24" spans="1:11" ht="15" customHeight="1">
      <c r="A24" s="668" t="s">
        <v>530</v>
      </c>
      <c r="B24" s="669"/>
      <c r="C24" s="660" t="s">
        <v>693</v>
      </c>
      <c r="D24" s="661"/>
      <c r="E24" s="661"/>
      <c r="F24" s="661"/>
      <c r="G24" s="661"/>
      <c r="H24" s="661"/>
      <c r="I24" s="661"/>
      <c r="J24" s="661"/>
      <c r="K24" s="662"/>
    </row>
    <row r="25" spans="1:11" ht="27.6">
      <c r="A25" s="541" t="s">
        <v>31</v>
      </c>
      <c r="B25" s="541" t="s">
        <v>32</v>
      </c>
      <c r="C25" s="541" t="s">
        <v>531</v>
      </c>
      <c r="D25" s="541" t="s">
        <v>2</v>
      </c>
      <c r="E25" s="542" t="s">
        <v>34</v>
      </c>
      <c r="F25" s="541" t="s">
        <v>3</v>
      </c>
      <c r="G25" s="541" t="s">
        <v>35</v>
      </c>
      <c r="H25" s="541" t="s">
        <v>4</v>
      </c>
      <c r="I25" s="541" t="s">
        <v>5</v>
      </c>
      <c r="J25" s="541" t="s">
        <v>9</v>
      </c>
      <c r="K25" s="541" t="s">
        <v>6</v>
      </c>
    </row>
    <row r="26" spans="1:11" ht="138.75" customHeight="1">
      <c r="A26" s="543" t="s">
        <v>10</v>
      </c>
      <c r="B26" s="557" t="s">
        <v>532</v>
      </c>
      <c r="C26" s="543">
        <v>32000</v>
      </c>
      <c r="D26" s="543" t="s">
        <v>39</v>
      </c>
      <c r="E26" s="544">
        <v>10</v>
      </c>
      <c r="F26" s="544">
        <f>E26+E26*I26</f>
        <v>10.8</v>
      </c>
      <c r="G26" s="544">
        <f>C26*E26</f>
        <v>320000</v>
      </c>
      <c r="H26" s="558">
        <f>G26+G26*I26</f>
        <v>345600</v>
      </c>
      <c r="I26" s="545">
        <v>0.08</v>
      </c>
      <c r="J26" s="558"/>
      <c r="K26" s="543"/>
    </row>
    <row r="27" spans="1:11">
      <c r="A27" s="546"/>
      <c r="B27" s="547"/>
      <c r="C27" s="546"/>
      <c r="D27" s="546"/>
      <c r="E27" s="548"/>
      <c r="F27" s="544" t="s">
        <v>8</v>
      </c>
      <c r="G27" s="544">
        <f>G26</f>
        <v>320000</v>
      </c>
      <c r="H27" s="558">
        <f>H26</f>
        <v>345600</v>
      </c>
      <c r="I27" s="549"/>
      <c r="J27" s="552"/>
      <c r="K27" s="546"/>
    </row>
    <row r="28" spans="1:11" ht="14.4">
      <c r="A28" s="554"/>
      <c r="B28" s="554"/>
      <c r="C28" s="554"/>
      <c r="D28" s="554"/>
      <c r="E28" s="555"/>
      <c r="F28" s="554"/>
      <c r="G28" s="554"/>
      <c r="H28" s="554"/>
      <c r="I28" s="554"/>
      <c r="J28" s="556"/>
      <c r="K28" s="554"/>
    </row>
    <row r="29" spans="1:11" ht="107.25" customHeight="1">
      <c r="A29" s="670" t="s">
        <v>533</v>
      </c>
      <c r="B29" s="670"/>
      <c r="C29" s="670"/>
      <c r="D29" s="670"/>
      <c r="E29" s="670"/>
      <c r="F29" s="670"/>
      <c r="G29" s="670"/>
      <c r="H29" s="670"/>
      <c r="I29" s="670"/>
      <c r="J29" s="670"/>
      <c r="K29" s="670"/>
    </row>
    <row r="30" spans="1:11">
      <c r="A30" s="559"/>
      <c r="B30" s="559"/>
      <c r="C30" s="559"/>
      <c r="D30" s="559"/>
      <c r="E30" s="560"/>
      <c r="F30" s="559"/>
      <c r="G30" s="559"/>
      <c r="H30" s="559"/>
      <c r="I30" s="559"/>
      <c r="J30" s="559"/>
      <c r="K30" s="559"/>
    </row>
    <row r="31" spans="1:11" ht="15" customHeight="1">
      <c r="A31" s="668" t="s">
        <v>534</v>
      </c>
      <c r="B31" s="669"/>
      <c r="C31" s="660" t="s">
        <v>558</v>
      </c>
      <c r="D31" s="661"/>
      <c r="E31" s="661"/>
      <c r="F31" s="661"/>
      <c r="G31" s="661"/>
      <c r="H31" s="661"/>
      <c r="I31" s="661"/>
      <c r="J31" s="661"/>
      <c r="K31" s="662"/>
    </row>
    <row r="32" spans="1:11" ht="27.6">
      <c r="A32" s="541" t="s">
        <v>31</v>
      </c>
      <c r="B32" s="541" t="s">
        <v>32</v>
      </c>
      <c r="C32" s="541" t="s">
        <v>535</v>
      </c>
      <c r="D32" s="541" t="s">
        <v>2</v>
      </c>
      <c r="E32" s="542" t="s">
        <v>34</v>
      </c>
      <c r="F32" s="541" t="s">
        <v>3</v>
      </c>
      <c r="G32" s="541" t="s">
        <v>35</v>
      </c>
      <c r="H32" s="541" t="s">
        <v>4</v>
      </c>
      <c r="I32" s="541" t="s">
        <v>5</v>
      </c>
      <c r="J32" s="541" t="s">
        <v>9</v>
      </c>
      <c r="K32" s="541" t="s">
        <v>6</v>
      </c>
    </row>
    <row r="33" spans="1:11" ht="152.25" customHeight="1">
      <c r="A33" s="543" t="s">
        <v>10</v>
      </c>
      <c r="B33" s="557" t="s">
        <v>536</v>
      </c>
      <c r="C33" s="543">
        <v>1000</v>
      </c>
      <c r="D33" s="543" t="s">
        <v>39</v>
      </c>
      <c r="E33" s="544">
        <v>13</v>
      </c>
      <c r="F33" s="544">
        <f>E33+E33*I33</f>
        <v>14.04</v>
      </c>
      <c r="G33" s="544">
        <f>C33*E33</f>
        <v>13000</v>
      </c>
      <c r="H33" s="558">
        <f>G33+G33*I33</f>
        <v>14040</v>
      </c>
      <c r="I33" s="545">
        <v>0.08</v>
      </c>
      <c r="J33" s="558"/>
      <c r="K33" s="543"/>
    </row>
    <row r="34" spans="1:11">
      <c r="A34" s="546"/>
      <c r="B34" s="547"/>
      <c r="C34" s="546"/>
      <c r="D34" s="546"/>
      <c r="E34" s="548"/>
      <c r="F34" s="544" t="s">
        <v>8</v>
      </c>
      <c r="G34" s="544">
        <f>G33</f>
        <v>13000</v>
      </c>
      <c r="H34" s="558">
        <f>H33</f>
        <v>14040</v>
      </c>
      <c r="I34" s="549"/>
      <c r="J34" s="552"/>
      <c r="K34" s="546"/>
    </row>
    <row r="35" spans="1:11">
      <c r="A35" s="546"/>
      <c r="B35" s="547"/>
      <c r="C35" s="546"/>
      <c r="D35" s="546"/>
      <c r="E35" s="548"/>
      <c r="F35" s="548"/>
      <c r="G35" s="548"/>
      <c r="H35" s="552"/>
      <c r="I35" s="549"/>
      <c r="J35" s="552"/>
      <c r="K35" s="546"/>
    </row>
    <row r="36" spans="1:11" ht="135.75" customHeight="1">
      <c r="A36" s="671" t="s">
        <v>537</v>
      </c>
      <c r="B36" s="671"/>
      <c r="C36" s="671"/>
      <c r="D36" s="671"/>
      <c r="E36" s="671"/>
      <c r="F36" s="671"/>
      <c r="G36" s="671"/>
      <c r="H36" s="671"/>
      <c r="I36" s="671"/>
      <c r="J36" s="671"/>
      <c r="K36" s="671"/>
    </row>
    <row r="37" spans="1:11">
      <c r="A37" s="559"/>
      <c r="B37" s="559"/>
      <c r="C37" s="559"/>
      <c r="D37" s="559"/>
      <c r="E37" s="560"/>
      <c r="F37" s="559"/>
      <c r="G37" s="559"/>
      <c r="H37" s="559"/>
      <c r="I37" s="559"/>
      <c r="J37" s="559"/>
      <c r="K37" s="559"/>
    </row>
    <row r="38" spans="1:11" ht="15" customHeight="1">
      <c r="A38" s="672" t="s">
        <v>538</v>
      </c>
      <c r="B38" s="673"/>
      <c r="C38" s="660" t="s">
        <v>692</v>
      </c>
      <c r="D38" s="661"/>
      <c r="E38" s="661"/>
      <c r="F38" s="661"/>
      <c r="G38" s="661"/>
      <c r="H38" s="661"/>
      <c r="I38" s="661"/>
      <c r="J38" s="661"/>
      <c r="K38" s="662"/>
    </row>
    <row r="39" spans="1:11" ht="27.6">
      <c r="A39" s="561" t="s">
        <v>31</v>
      </c>
      <c r="B39" s="561" t="s">
        <v>32</v>
      </c>
      <c r="C39" s="561" t="s">
        <v>38</v>
      </c>
      <c r="D39" s="561" t="s">
        <v>2</v>
      </c>
      <c r="E39" s="562" t="s">
        <v>34</v>
      </c>
      <c r="F39" s="561" t="s">
        <v>3</v>
      </c>
      <c r="G39" s="561" t="s">
        <v>35</v>
      </c>
      <c r="H39" s="561" t="s">
        <v>4</v>
      </c>
      <c r="I39" s="563" t="s">
        <v>5</v>
      </c>
      <c r="J39" s="563" t="s">
        <v>9</v>
      </c>
      <c r="K39" s="561" t="s">
        <v>6</v>
      </c>
    </row>
    <row r="40" spans="1:11" ht="156" customHeight="1">
      <c r="A40" s="291" t="s">
        <v>10</v>
      </c>
      <c r="B40" s="291" t="s">
        <v>539</v>
      </c>
      <c r="C40" s="564">
        <v>500</v>
      </c>
      <c r="D40" s="291" t="s">
        <v>39</v>
      </c>
      <c r="E40" s="565">
        <v>28</v>
      </c>
      <c r="F40" s="565">
        <f>E40+E40*I40</f>
        <v>30.240000000000002</v>
      </c>
      <c r="G40" s="565">
        <f>C40*E40</f>
        <v>14000</v>
      </c>
      <c r="H40" s="566">
        <f>G40+G40*I40</f>
        <v>15120</v>
      </c>
      <c r="I40" s="17">
        <v>0.08</v>
      </c>
      <c r="J40" s="567"/>
      <c r="K40" s="291"/>
    </row>
    <row r="41" spans="1:11">
      <c r="A41" s="298"/>
      <c r="B41" s="568"/>
      <c r="C41" s="298"/>
      <c r="D41" s="298"/>
      <c r="E41" s="299"/>
      <c r="F41" s="291" t="s">
        <v>8</v>
      </c>
      <c r="G41" s="565">
        <f>G40</f>
        <v>14000</v>
      </c>
      <c r="H41" s="566">
        <f>H40</f>
        <v>15120</v>
      </c>
      <c r="I41" s="569"/>
      <c r="J41" s="570"/>
      <c r="K41" s="298"/>
    </row>
    <row r="42" spans="1:11">
      <c r="A42" s="298"/>
      <c r="B42" s="568"/>
      <c r="C42" s="298"/>
      <c r="D42" s="298"/>
      <c r="E42" s="299"/>
      <c r="F42" s="298"/>
      <c r="G42" s="298"/>
      <c r="H42" s="298"/>
      <c r="I42" s="570"/>
      <c r="J42" s="570"/>
      <c r="K42" s="298"/>
    </row>
    <row r="43" spans="1:11" ht="138.75" customHeight="1">
      <c r="A43" s="670" t="s">
        <v>540</v>
      </c>
      <c r="B43" s="670"/>
      <c r="C43" s="670"/>
      <c r="D43" s="670"/>
      <c r="E43" s="670"/>
      <c r="F43" s="670"/>
      <c r="G43" s="670"/>
      <c r="H43" s="670"/>
      <c r="I43" s="670"/>
      <c r="J43" s="670"/>
      <c r="K43" s="670"/>
    </row>
    <row r="44" spans="1:11" ht="14.4">
      <c r="A44" s="571"/>
      <c r="B44" s="571"/>
      <c r="C44" s="571"/>
      <c r="D44" s="571"/>
      <c r="E44" s="572"/>
      <c r="F44" s="571"/>
      <c r="G44" s="571"/>
      <c r="H44" s="571"/>
      <c r="I44" s="571"/>
      <c r="J44" s="571"/>
      <c r="K44" s="571"/>
    </row>
    <row r="45" spans="1:11" ht="15" customHeight="1">
      <c r="A45" s="677" t="s">
        <v>541</v>
      </c>
      <c r="B45" s="678"/>
      <c r="C45" s="660" t="s">
        <v>691</v>
      </c>
      <c r="D45" s="661"/>
      <c r="E45" s="661"/>
      <c r="F45" s="661"/>
      <c r="G45" s="661"/>
      <c r="H45" s="661"/>
      <c r="I45" s="661"/>
      <c r="J45" s="661"/>
      <c r="K45" s="662"/>
    </row>
    <row r="46" spans="1:11" ht="27.6">
      <c r="A46" s="3" t="s">
        <v>31</v>
      </c>
      <c r="B46" s="3" t="s">
        <v>32</v>
      </c>
      <c r="C46" s="3" t="s">
        <v>542</v>
      </c>
      <c r="D46" s="3" t="s">
        <v>2</v>
      </c>
      <c r="E46" s="8" t="s">
        <v>34</v>
      </c>
      <c r="F46" s="3" t="s">
        <v>3</v>
      </c>
      <c r="G46" s="3" t="s">
        <v>35</v>
      </c>
      <c r="H46" s="3" t="s">
        <v>4</v>
      </c>
      <c r="I46" s="3" t="s">
        <v>5</v>
      </c>
      <c r="J46" s="3" t="s">
        <v>9</v>
      </c>
      <c r="K46" s="3" t="s">
        <v>6</v>
      </c>
    </row>
    <row r="47" spans="1:11" ht="202.5" customHeight="1">
      <c r="A47" s="573" t="s">
        <v>10</v>
      </c>
      <c r="B47" s="574" t="s">
        <v>543</v>
      </c>
      <c r="C47" s="1">
        <v>500</v>
      </c>
      <c r="D47" s="1" t="s">
        <v>39</v>
      </c>
      <c r="E47" s="4">
        <v>36</v>
      </c>
      <c r="F47" s="4">
        <f>E47+E47*I47</f>
        <v>38.880000000000003</v>
      </c>
      <c r="G47" s="575">
        <f>C47*E47</f>
        <v>18000</v>
      </c>
      <c r="H47" s="576">
        <f>G47+G47*I47</f>
        <v>19440</v>
      </c>
      <c r="I47" s="311">
        <v>0.08</v>
      </c>
      <c r="J47" s="576"/>
      <c r="K47" s="1"/>
    </row>
    <row r="48" spans="1:11">
      <c r="A48" s="20"/>
      <c r="B48" s="577"/>
      <c r="C48" s="20"/>
      <c r="D48" s="20"/>
      <c r="E48" s="185"/>
      <c r="F48" s="1" t="s">
        <v>8</v>
      </c>
      <c r="G48" s="575">
        <f>G47</f>
        <v>18000</v>
      </c>
      <c r="H48" s="576">
        <f>H47</f>
        <v>19440</v>
      </c>
      <c r="I48" s="578"/>
      <c r="J48" s="579"/>
      <c r="K48" s="20"/>
    </row>
    <row r="49" spans="1:11" ht="15.6">
      <c r="A49" s="679"/>
      <c r="B49" s="679"/>
      <c r="C49" s="679"/>
      <c r="D49" s="679"/>
      <c r="E49" s="679"/>
      <c r="F49" s="679"/>
      <c r="G49" s="679"/>
      <c r="H49" s="679"/>
      <c r="I49" s="679"/>
      <c r="J49" s="679"/>
      <c r="K49" s="580"/>
    </row>
    <row r="50" spans="1:11" ht="135" customHeight="1">
      <c r="A50" s="670" t="s">
        <v>544</v>
      </c>
      <c r="B50" s="670"/>
      <c r="C50" s="670"/>
      <c r="D50" s="670"/>
      <c r="E50" s="670"/>
      <c r="F50" s="670"/>
      <c r="G50" s="670"/>
      <c r="H50" s="670"/>
      <c r="I50" s="670"/>
      <c r="J50" s="670"/>
      <c r="K50" s="670"/>
    </row>
    <row r="51" spans="1:11" ht="14.4">
      <c r="A51" s="554"/>
      <c r="B51" s="554"/>
      <c r="C51" s="554"/>
      <c r="D51" s="554"/>
      <c r="E51" s="555"/>
      <c r="F51" s="554"/>
      <c r="G51" s="554"/>
      <c r="H51" s="554"/>
      <c r="I51" s="554"/>
      <c r="J51" s="556"/>
      <c r="K51" s="554"/>
    </row>
    <row r="52" spans="1:11">
      <c r="A52" s="680" t="s">
        <v>545</v>
      </c>
      <c r="B52" s="681"/>
      <c r="C52" s="660" t="s">
        <v>690</v>
      </c>
      <c r="D52" s="661"/>
      <c r="E52" s="661"/>
      <c r="F52" s="661"/>
      <c r="G52" s="661"/>
      <c r="H52" s="661"/>
      <c r="I52" s="661"/>
      <c r="J52" s="661"/>
      <c r="K52" s="662"/>
    </row>
    <row r="53" spans="1:11" ht="27.6">
      <c r="A53" s="581" t="s">
        <v>31</v>
      </c>
      <c r="B53" s="582" t="s">
        <v>32</v>
      </c>
      <c r="C53" s="582" t="s">
        <v>546</v>
      </c>
      <c r="D53" s="582" t="s">
        <v>2</v>
      </c>
      <c r="E53" s="583" t="s">
        <v>34</v>
      </c>
      <c r="F53" s="583" t="s">
        <v>3</v>
      </c>
      <c r="G53" s="583" t="s">
        <v>35</v>
      </c>
      <c r="H53" s="583" t="s">
        <v>4</v>
      </c>
      <c r="I53" s="582" t="s">
        <v>5</v>
      </c>
      <c r="J53" s="582" t="s">
        <v>9</v>
      </c>
      <c r="K53" s="582" t="s">
        <v>6</v>
      </c>
    </row>
    <row r="54" spans="1:11" ht="27.6">
      <c r="A54" s="135" t="s">
        <v>10</v>
      </c>
      <c r="B54" s="584" t="s">
        <v>554</v>
      </c>
      <c r="C54" s="585">
        <v>55000</v>
      </c>
      <c r="D54" s="585" t="s">
        <v>37</v>
      </c>
      <c r="E54" s="22">
        <v>1.3</v>
      </c>
      <c r="F54" s="22">
        <f>E54+E54*I54</f>
        <v>1.4040000000000001</v>
      </c>
      <c r="G54" s="586">
        <f>C54*E54</f>
        <v>71500</v>
      </c>
      <c r="H54" s="586">
        <f>G54+G54*I54</f>
        <v>77220</v>
      </c>
      <c r="I54" s="587">
        <v>0.08</v>
      </c>
      <c r="J54" s="586"/>
      <c r="K54" s="584"/>
    </row>
    <row r="55" spans="1:11" ht="27.6">
      <c r="A55" s="135" t="s">
        <v>11</v>
      </c>
      <c r="B55" s="588" t="s">
        <v>547</v>
      </c>
      <c r="C55" s="589">
        <v>55000</v>
      </c>
      <c r="D55" s="585" t="s">
        <v>37</v>
      </c>
      <c r="E55" s="586">
        <v>0.17</v>
      </c>
      <c r="F55" s="22">
        <f t="shared" ref="F55:F61" si="0">E55+E55*I55</f>
        <v>0.18360000000000001</v>
      </c>
      <c r="G55" s="586">
        <f t="shared" ref="G55:G61" si="1">C55*E55</f>
        <v>9350</v>
      </c>
      <c r="H55" s="586">
        <f t="shared" ref="H55:H61" si="2">G55+G55*I55</f>
        <v>10098</v>
      </c>
      <c r="I55" s="587">
        <v>0.08</v>
      </c>
      <c r="J55" s="590"/>
      <c r="K55" s="584"/>
    </row>
    <row r="56" spans="1:11" ht="27.6">
      <c r="A56" s="135" t="s">
        <v>12</v>
      </c>
      <c r="B56" s="584" t="s">
        <v>548</v>
      </c>
      <c r="C56" s="589">
        <v>6000</v>
      </c>
      <c r="D56" s="585" t="s">
        <v>37</v>
      </c>
      <c r="E56" s="586">
        <v>0.27</v>
      </c>
      <c r="F56" s="22">
        <f t="shared" si="0"/>
        <v>0.29160000000000003</v>
      </c>
      <c r="G56" s="586">
        <f t="shared" si="1"/>
        <v>1620</v>
      </c>
      <c r="H56" s="586">
        <f t="shared" si="2"/>
        <v>1749.6</v>
      </c>
      <c r="I56" s="587">
        <v>0.08</v>
      </c>
      <c r="J56" s="590"/>
      <c r="K56" s="584"/>
    </row>
    <row r="57" spans="1:11" ht="27.6">
      <c r="A57" s="135" t="s">
        <v>13</v>
      </c>
      <c r="B57" s="591" t="s">
        <v>549</v>
      </c>
      <c r="C57" s="589">
        <v>300000</v>
      </c>
      <c r="D57" s="585" t="s">
        <v>37</v>
      </c>
      <c r="E57" s="586">
        <v>0.09</v>
      </c>
      <c r="F57" s="22">
        <f t="shared" si="0"/>
        <v>9.7199999999999995E-2</v>
      </c>
      <c r="G57" s="586">
        <f t="shared" si="1"/>
        <v>27000</v>
      </c>
      <c r="H57" s="586">
        <f t="shared" si="2"/>
        <v>29160</v>
      </c>
      <c r="I57" s="587">
        <v>0.08</v>
      </c>
      <c r="J57" s="590"/>
      <c r="K57" s="584"/>
    </row>
    <row r="58" spans="1:11" ht="27.6">
      <c r="A58" s="135" t="s">
        <v>14</v>
      </c>
      <c r="B58" s="591" t="s">
        <v>550</v>
      </c>
      <c r="C58" s="589">
        <v>5000</v>
      </c>
      <c r="D58" s="585" t="s">
        <v>37</v>
      </c>
      <c r="E58" s="586">
        <v>0.1</v>
      </c>
      <c r="F58" s="22">
        <f t="shared" si="0"/>
        <v>0.10800000000000001</v>
      </c>
      <c r="G58" s="586">
        <f t="shared" si="1"/>
        <v>500</v>
      </c>
      <c r="H58" s="586">
        <f t="shared" si="2"/>
        <v>540</v>
      </c>
      <c r="I58" s="587">
        <v>0.08</v>
      </c>
      <c r="J58" s="590"/>
      <c r="K58" s="584"/>
    </row>
    <row r="59" spans="1:11" ht="27.6">
      <c r="A59" s="135" t="s">
        <v>15</v>
      </c>
      <c r="B59" s="584" t="s">
        <v>555</v>
      </c>
      <c r="C59" s="589">
        <v>6000</v>
      </c>
      <c r="D59" s="585" t="s">
        <v>7</v>
      </c>
      <c r="E59" s="586">
        <v>6.2</v>
      </c>
      <c r="F59" s="22">
        <f t="shared" si="0"/>
        <v>6.6960000000000006</v>
      </c>
      <c r="G59" s="586">
        <f t="shared" si="1"/>
        <v>37200</v>
      </c>
      <c r="H59" s="586">
        <f t="shared" si="2"/>
        <v>40176</v>
      </c>
      <c r="I59" s="587">
        <v>0.08</v>
      </c>
      <c r="J59" s="586"/>
      <c r="K59" s="584"/>
    </row>
    <row r="60" spans="1:11" ht="32.25" customHeight="1">
      <c r="A60" s="135" t="s">
        <v>16</v>
      </c>
      <c r="B60" s="584" t="s">
        <v>556</v>
      </c>
      <c r="C60" s="589">
        <v>5000</v>
      </c>
      <c r="D60" s="585" t="s">
        <v>37</v>
      </c>
      <c r="E60" s="586">
        <v>1.2</v>
      </c>
      <c r="F60" s="22">
        <f t="shared" si="0"/>
        <v>1.296</v>
      </c>
      <c r="G60" s="586">
        <f t="shared" si="1"/>
        <v>6000</v>
      </c>
      <c r="H60" s="586">
        <f t="shared" si="2"/>
        <v>6480</v>
      </c>
      <c r="I60" s="587">
        <v>0.08</v>
      </c>
      <c r="J60" s="586"/>
      <c r="K60" s="584"/>
    </row>
    <row r="61" spans="1:11" ht="31.2" customHeight="1">
      <c r="A61" s="135" t="s">
        <v>17</v>
      </c>
      <c r="B61" s="592" t="s">
        <v>557</v>
      </c>
      <c r="C61" s="593">
        <v>3000</v>
      </c>
      <c r="D61" s="585" t="s">
        <v>37</v>
      </c>
      <c r="E61" s="140">
        <v>2.2000000000000002</v>
      </c>
      <c r="F61" s="22">
        <f t="shared" si="0"/>
        <v>2.3760000000000003</v>
      </c>
      <c r="G61" s="586">
        <f t="shared" si="1"/>
        <v>6600.0000000000009</v>
      </c>
      <c r="H61" s="586">
        <f t="shared" si="2"/>
        <v>7128.0000000000009</v>
      </c>
      <c r="I61" s="587">
        <v>0.08</v>
      </c>
      <c r="J61" s="148"/>
      <c r="K61" s="594"/>
    </row>
    <row r="62" spans="1:11">
      <c r="A62" s="674"/>
      <c r="B62" s="674"/>
      <c r="C62" s="674"/>
      <c r="D62" s="595"/>
      <c r="E62" s="596"/>
      <c r="F62" s="597" t="s">
        <v>8</v>
      </c>
      <c r="G62" s="27">
        <f>SUM(G54:G61)</f>
        <v>159770</v>
      </c>
      <c r="H62" s="24">
        <f>SUM(H54:H61)</f>
        <v>172551.6</v>
      </c>
      <c r="I62" s="598"/>
      <c r="J62" s="497"/>
      <c r="K62" s="598"/>
    </row>
    <row r="63" spans="1:11">
      <c r="A63" s="595"/>
      <c r="B63" s="595"/>
      <c r="C63" s="595"/>
      <c r="D63" s="595"/>
      <c r="E63" s="599"/>
      <c r="F63" s="47"/>
      <c r="G63" s="50"/>
      <c r="H63" s="600"/>
      <c r="I63" s="598"/>
      <c r="J63" s="497"/>
      <c r="K63" s="598"/>
    </row>
    <row r="64" spans="1:11" ht="61.5" customHeight="1">
      <c r="A64" s="675" t="s">
        <v>551</v>
      </c>
      <c r="B64" s="676"/>
      <c r="C64" s="676"/>
      <c r="D64" s="676"/>
      <c r="E64" s="676"/>
      <c r="F64" s="676"/>
      <c r="G64" s="676"/>
      <c r="H64" s="676"/>
      <c r="I64" s="676"/>
      <c r="J64" s="676"/>
      <c r="K64" s="676"/>
    </row>
    <row r="65" spans="5:5">
      <c r="E65"/>
    </row>
    <row r="66" spans="5:5">
      <c r="E66"/>
    </row>
    <row r="67" spans="5:5" ht="15" customHeight="1">
      <c r="E67"/>
    </row>
    <row r="68" spans="5:5">
      <c r="E68"/>
    </row>
    <row r="69" spans="5:5">
      <c r="E69"/>
    </row>
    <row r="70" spans="5:5">
      <c r="E70"/>
    </row>
    <row r="71" spans="5:5">
      <c r="E71"/>
    </row>
    <row r="72" spans="5:5">
      <c r="E72"/>
    </row>
    <row r="73" spans="5:5">
      <c r="E73"/>
    </row>
    <row r="74" spans="5:5">
      <c r="E74"/>
    </row>
    <row r="75" spans="5:5">
      <c r="E75"/>
    </row>
    <row r="76" spans="5:5">
      <c r="E76"/>
    </row>
  </sheetData>
  <mergeCells count="26">
    <mergeCell ref="A62:C62"/>
    <mergeCell ref="A64:K64"/>
    <mergeCell ref="A43:K43"/>
    <mergeCell ref="A45:B45"/>
    <mergeCell ref="C45:K45"/>
    <mergeCell ref="A49:J49"/>
    <mergeCell ref="A50:K50"/>
    <mergeCell ref="A52:B52"/>
    <mergeCell ref="C52:K52"/>
    <mergeCell ref="A29:K29"/>
    <mergeCell ref="A31:B31"/>
    <mergeCell ref="C31:K31"/>
    <mergeCell ref="A36:K36"/>
    <mergeCell ref="A38:B38"/>
    <mergeCell ref="C38:K38"/>
    <mergeCell ref="A15:K15"/>
    <mergeCell ref="A17:B17"/>
    <mergeCell ref="C17:K17"/>
    <mergeCell ref="A22:K22"/>
    <mergeCell ref="A24:B24"/>
    <mergeCell ref="C24:K24"/>
    <mergeCell ref="A2:K2"/>
    <mergeCell ref="A4:B4"/>
    <mergeCell ref="C4:K4"/>
    <mergeCell ref="A9:B9"/>
    <mergeCell ref="C9:K9"/>
  </mergeCell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dimension ref="A1:G17"/>
  <sheetViews>
    <sheetView workbookViewId="0">
      <selection activeCell="G8" sqref="G8"/>
    </sheetView>
  </sheetViews>
  <sheetFormatPr defaultRowHeight="13.8"/>
  <cols>
    <col min="1" max="1" width="9" style="28"/>
    <col min="2" max="2" width="14.19921875" style="28" customWidth="1"/>
    <col min="3" max="3" width="12" customWidth="1"/>
  </cols>
  <sheetData>
    <row r="1" spans="1:7">
      <c r="A1" s="682" t="s">
        <v>77</v>
      </c>
      <c r="B1" s="682"/>
      <c r="C1" s="682"/>
      <c r="D1" s="682"/>
      <c r="E1" s="605"/>
      <c r="F1" s="605"/>
      <c r="G1" s="605"/>
    </row>
    <row r="3" spans="1:7">
      <c r="A3" s="29" t="s">
        <v>40</v>
      </c>
      <c r="B3" s="29" t="s">
        <v>559</v>
      </c>
      <c r="C3" s="29" t="s">
        <v>41</v>
      </c>
    </row>
    <row r="4" spans="1:7">
      <c r="A4" s="29" t="s">
        <v>10</v>
      </c>
      <c r="B4" s="31">
        <v>41000</v>
      </c>
      <c r="C4" s="31">
        <v>44280</v>
      </c>
    </row>
    <row r="5" spans="1:7">
      <c r="A5" s="29" t="s">
        <v>11</v>
      </c>
      <c r="B5" s="31">
        <v>121500</v>
      </c>
      <c r="C5" s="31">
        <v>131220</v>
      </c>
    </row>
    <row r="6" spans="1:7">
      <c r="A6" s="29" t="s">
        <v>12</v>
      </c>
      <c r="B6" s="31">
        <v>52000</v>
      </c>
      <c r="C6" s="31">
        <v>56160</v>
      </c>
    </row>
    <row r="7" spans="1:7">
      <c r="A7" s="29" t="s">
        <v>13</v>
      </c>
      <c r="B7" s="31">
        <v>320000</v>
      </c>
      <c r="C7" s="31">
        <v>345600</v>
      </c>
    </row>
    <row r="8" spans="1:7">
      <c r="A8" s="29" t="s">
        <v>14</v>
      </c>
      <c r="B8" s="31">
        <v>13000</v>
      </c>
      <c r="C8" s="31">
        <v>14040</v>
      </c>
    </row>
    <row r="9" spans="1:7">
      <c r="A9" s="29" t="s">
        <v>15</v>
      </c>
      <c r="B9" s="31">
        <v>14000</v>
      </c>
      <c r="C9" s="31">
        <v>15120</v>
      </c>
    </row>
    <row r="10" spans="1:7">
      <c r="A10" s="29" t="s">
        <v>16</v>
      </c>
      <c r="B10" s="31">
        <v>18000</v>
      </c>
      <c r="C10" s="31">
        <v>19440</v>
      </c>
    </row>
    <row r="11" spans="1:7">
      <c r="A11" s="29" t="s">
        <v>17</v>
      </c>
      <c r="B11" s="31">
        <v>159770</v>
      </c>
      <c r="C11" s="31">
        <v>172551.6</v>
      </c>
    </row>
    <row r="12" spans="1:7">
      <c r="A12" s="29" t="s">
        <v>8</v>
      </c>
      <c r="B12" s="31">
        <f>SUM(B4:B11)</f>
        <v>739270</v>
      </c>
      <c r="C12" s="31">
        <f>SUM(C4:C11)</f>
        <v>798411.6</v>
      </c>
    </row>
    <row r="14" spans="1:7">
      <c r="A14"/>
      <c r="B14"/>
    </row>
    <row r="15" spans="1:7">
      <c r="A15"/>
      <c r="B15"/>
    </row>
    <row r="16" spans="1:7">
      <c r="A16"/>
      <c r="B16"/>
    </row>
    <row r="17" spans="1:2">
      <c r="A17"/>
      <c r="B17"/>
    </row>
  </sheetData>
  <mergeCells count="1">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T449"/>
  <sheetViews>
    <sheetView topLeftCell="A410" zoomScale="60" zoomScaleNormal="60" workbookViewId="0">
      <selection activeCell="A432" sqref="A432:B432"/>
    </sheetView>
  </sheetViews>
  <sheetFormatPr defaultRowHeight="13.8"/>
  <cols>
    <col min="1" max="1" width="4.5" customWidth="1"/>
    <col min="2" max="2" width="105.3984375" customWidth="1"/>
    <col min="3" max="3" width="10.19921875" customWidth="1"/>
    <col min="4" max="4" width="13.09765625" customWidth="1"/>
    <col min="5" max="5" width="13.09765625" style="7" customWidth="1"/>
    <col min="6" max="6" width="14.19921875" style="7" customWidth="1"/>
    <col min="7" max="7" width="14.8984375" customWidth="1"/>
    <col min="8" max="8" width="15.5" style="69" customWidth="1"/>
    <col min="9" max="9" width="12" style="67" customWidth="1"/>
    <col min="10" max="10" width="13.5" customWidth="1"/>
    <col min="11" max="11" width="12.69921875" customWidth="1"/>
  </cols>
  <sheetData>
    <row r="1" spans="1:20" ht="14.4" thickBot="1"/>
    <row r="2" spans="1:20" ht="25.2" thickBot="1">
      <c r="A2" s="735" t="s">
        <v>68</v>
      </c>
      <c r="B2" s="736"/>
      <c r="C2" s="736"/>
      <c r="D2" s="736"/>
      <c r="E2" s="736"/>
      <c r="F2" s="736"/>
      <c r="G2" s="736"/>
      <c r="H2" s="736"/>
      <c r="I2" s="736"/>
      <c r="J2" s="736"/>
      <c r="K2" s="737"/>
      <c r="L2" s="612"/>
    </row>
    <row r="3" spans="1:20" ht="15" customHeight="1">
      <c r="A3" s="7"/>
      <c r="B3" s="7"/>
      <c r="C3" s="7"/>
      <c r="D3" s="7"/>
      <c r="G3" s="7"/>
      <c r="J3" s="7"/>
      <c r="K3" s="7"/>
    </row>
    <row r="4" spans="1:20" ht="15" customHeight="1">
      <c r="A4" s="722" t="s">
        <v>103</v>
      </c>
      <c r="B4" s="722"/>
      <c r="C4" s="738" t="s">
        <v>61</v>
      </c>
      <c r="D4" s="739"/>
      <c r="E4" s="739"/>
      <c r="F4" s="739"/>
      <c r="G4" s="739"/>
      <c r="H4" s="739"/>
      <c r="I4" s="739"/>
      <c r="J4" s="739"/>
      <c r="K4" s="739"/>
    </row>
    <row r="5" spans="1:20" ht="27.6">
      <c r="A5" s="8" t="s">
        <v>0</v>
      </c>
      <c r="B5" s="8" t="s">
        <v>1</v>
      </c>
      <c r="C5" s="10" t="s">
        <v>38</v>
      </c>
      <c r="D5" s="8" t="s">
        <v>2</v>
      </c>
      <c r="E5" s="8" t="s">
        <v>34</v>
      </c>
      <c r="F5" s="8" t="s">
        <v>3</v>
      </c>
      <c r="G5" s="8" t="s">
        <v>42</v>
      </c>
      <c r="H5" s="8" t="s">
        <v>4</v>
      </c>
      <c r="I5" s="35" t="s">
        <v>5</v>
      </c>
      <c r="J5" s="8" t="s">
        <v>9</v>
      </c>
      <c r="K5" s="8" t="s">
        <v>6</v>
      </c>
    </row>
    <row r="6" spans="1:20">
      <c r="A6" s="4" t="s">
        <v>10</v>
      </c>
      <c r="B6" s="4" t="s">
        <v>28</v>
      </c>
      <c r="C6" s="11">
        <v>2</v>
      </c>
      <c r="D6" s="4" t="s">
        <v>39</v>
      </c>
      <c r="E6" s="4">
        <v>299</v>
      </c>
      <c r="F6" s="4">
        <f>E6+E6*I6</f>
        <v>322.92</v>
      </c>
      <c r="G6" s="4">
        <f>C6*E6</f>
        <v>598</v>
      </c>
      <c r="H6" s="4">
        <f>G6+G6*I6</f>
        <v>645.84</v>
      </c>
      <c r="I6" s="36">
        <v>0.08</v>
      </c>
      <c r="J6" s="4"/>
      <c r="K6" s="4"/>
    </row>
    <row r="7" spans="1:20">
      <c r="A7" s="4" t="s">
        <v>11</v>
      </c>
      <c r="B7" s="4" t="s">
        <v>29</v>
      </c>
      <c r="C7" s="11">
        <v>2</v>
      </c>
      <c r="D7" s="4" t="s">
        <v>39</v>
      </c>
      <c r="E7" s="4">
        <v>299</v>
      </c>
      <c r="F7" s="4">
        <f>E7+E7*I7</f>
        <v>322.92</v>
      </c>
      <c r="G7" s="4">
        <f>C7*E7</f>
        <v>598</v>
      </c>
      <c r="H7" s="4">
        <f>G7+G7*I7</f>
        <v>645.84</v>
      </c>
      <c r="I7" s="36">
        <v>0.08</v>
      </c>
      <c r="J7" s="4"/>
      <c r="K7" s="4"/>
    </row>
    <row r="8" spans="1:20">
      <c r="A8" s="4" t="s">
        <v>12</v>
      </c>
      <c r="B8" s="4" t="s">
        <v>30</v>
      </c>
      <c r="C8" s="11">
        <v>2</v>
      </c>
      <c r="D8" s="4" t="s">
        <v>39</v>
      </c>
      <c r="E8" s="4">
        <v>299</v>
      </c>
      <c r="F8" s="4">
        <f>E8+E8*I8</f>
        <v>322.92</v>
      </c>
      <c r="G8" s="4">
        <f>C8*E8</f>
        <v>598</v>
      </c>
      <c r="H8" s="4">
        <f>G8+G8*I8</f>
        <v>645.84</v>
      </c>
      <c r="I8" s="36">
        <v>0.08</v>
      </c>
      <c r="J8" s="4"/>
      <c r="K8" s="4"/>
    </row>
    <row r="9" spans="1:20">
      <c r="A9" s="7"/>
      <c r="B9" s="7"/>
      <c r="C9" s="7"/>
      <c r="D9" s="7"/>
      <c r="F9" s="64" t="s">
        <v>8</v>
      </c>
      <c r="G9" s="26">
        <f>SUM(G6:G8)</f>
        <v>1794</v>
      </c>
      <c r="H9" s="6">
        <f>SUM(H6:H8)</f>
        <v>1937.52</v>
      </c>
      <c r="J9" s="7"/>
      <c r="K9" s="7"/>
    </row>
    <row r="10" spans="1:20">
      <c r="A10" s="7"/>
      <c r="B10" s="7"/>
      <c r="C10" s="7"/>
      <c r="D10" s="7"/>
      <c r="G10" s="7"/>
      <c r="J10" s="7"/>
      <c r="K10" s="7"/>
    </row>
    <row r="11" spans="1:20">
      <c r="A11" s="731" t="s">
        <v>104</v>
      </c>
      <c r="B11" s="732"/>
      <c r="C11" s="707" t="s">
        <v>61</v>
      </c>
      <c r="D11" s="708"/>
      <c r="E11" s="708"/>
      <c r="F11" s="708"/>
      <c r="G11" s="708"/>
      <c r="H11" s="708"/>
      <c r="I11" s="708"/>
      <c r="J11" s="708"/>
      <c r="K11" s="709"/>
      <c r="S11" s="7"/>
      <c r="T11" s="34"/>
    </row>
    <row r="12" spans="1:20" ht="27.6">
      <c r="A12" s="55" t="s">
        <v>31</v>
      </c>
      <c r="B12" s="56" t="s">
        <v>1</v>
      </c>
      <c r="C12" s="57" t="s">
        <v>36</v>
      </c>
      <c r="D12" s="57" t="s">
        <v>2</v>
      </c>
      <c r="E12" s="58" t="s">
        <v>34</v>
      </c>
      <c r="F12" s="65" t="s">
        <v>3</v>
      </c>
      <c r="G12" s="55" t="s">
        <v>35</v>
      </c>
      <c r="H12" s="65" t="s">
        <v>4</v>
      </c>
      <c r="I12" s="55" t="s">
        <v>5</v>
      </c>
      <c r="J12" s="55" t="s">
        <v>9</v>
      </c>
      <c r="K12" s="55" t="s">
        <v>6</v>
      </c>
      <c r="L12" t="s">
        <v>33</v>
      </c>
      <c r="S12" s="7"/>
      <c r="T12" s="34"/>
    </row>
    <row r="13" spans="1:20" ht="55.2">
      <c r="A13" s="15" t="s">
        <v>10</v>
      </c>
      <c r="B13" s="15" t="s">
        <v>59</v>
      </c>
      <c r="C13" s="60">
        <v>100</v>
      </c>
      <c r="D13" s="60" t="s">
        <v>37</v>
      </c>
      <c r="E13" s="24">
        <v>60</v>
      </c>
      <c r="F13" s="27">
        <f>E13+E13*I13</f>
        <v>64.8</v>
      </c>
      <c r="G13" s="59">
        <f>C13*E13</f>
        <v>6000</v>
      </c>
      <c r="H13" s="22">
        <f>C13*F13</f>
        <v>6480</v>
      </c>
      <c r="I13" s="23">
        <v>0.08</v>
      </c>
      <c r="J13" s="21"/>
      <c r="K13" s="21"/>
      <c r="S13" s="7"/>
      <c r="T13" s="34"/>
    </row>
    <row r="14" spans="1:20">
      <c r="A14" s="711"/>
      <c r="B14" s="711"/>
      <c r="C14" s="711"/>
      <c r="D14" s="25"/>
      <c r="E14" s="62"/>
      <c r="F14" s="27" t="s">
        <v>8</v>
      </c>
      <c r="G14" s="61">
        <f>G13</f>
        <v>6000</v>
      </c>
      <c r="H14" s="24">
        <f>SUM(H13:H13)</f>
        <v>6480</v>
      </c>
      <c r="I14" s="63"/>
      <c r="J14" s="25"/>
      <c r="K14" s="25"/>
      <c r="S14" s="7"/>
      <c r="T14" s="34"/>
    </row>
    <row r="15" spans="1:20">
      <c r="I15" s="68"/>
      <c r="S15" s="7"/>
      <c r="T15" s="34"/>
    </row>
    <row r="16" spans="1:20">
      <c r="A16" s="706" t="s">
        <v>105</v>
      </c>
      <c r="B16" s="706"/>
      <c r="C16" s="707" t="s">
        <v>61</v>
      </c>
      <c r="D16" s="708"/>
      <c r="E16" s="708"/>
      <c r="F16" s="708"/>
      <c r="G16" s="708"/>
      <c r="H16" s="708"/>
      <c r="I16" s="708"/>
      <c r="J16" s="708"/>
      <c r="K16" s="709"/>
    </row>
    <row r="17" spans="1:11" ht="27.6">
      <c r="A17" s="55" t="s">
        <v>31</v>
      </c>
      <c r="B17" s="56" t="s">
        <v>1</v>
      </c>
      <c r="C17" s="57" t="s">
        <v>36</v>
      </c>
      <c r="D17" s="57" t="s">
        <v>2</v>
      </c>
      <c r="E17" s="58" t="s">
        <v>34</v>
      </c>
      <c r="F17" s="65" t="s">
        <v>3</v>
      </c>
      <c r="G17" s="55" t="s">
        <v>35</v>
      </c>
      <c r="H17" s="65" t="s">
        <v>4</v>
      </c>
      <c r="I17" s="55" t="s">
        <v>5</v>
      </c>
      <c r="J17" s="55" t="s">
        <v>9</v>
      </c>
      <c r="K17" s="55" t="s">
        <v>6</v>
      </c>
    </row>
    <row r="18" spans="1:11" ht="41.4">
      <c r="A18" s="15" t="s">
        <v>10</v>
      </c>
      <c r="B18" s="15" t="s">
        <v>60</v>
      </c>
      <c r="C18" s="60">
        <v>2000</v>
      </c>
      <c r="D18" s="60" t="s">
        <v>37</v>
      </c>
      <c r="E18" s="24">
        <v>0.8</v>
      </c>
      <c r="F18" s="27">
        <f>E18+E18*I18</f>
        <v>0.8640000000000001</v>
      </c>
      <c r="G18" s="59">
        <f>C18*E18</f>
        <v>1600</v>
      </c>
      <c r="H18" s="22">
        <f>G18+G18*I18</f>
        <v>1728</v>
      </c>
      <c r="I18" s="23">
        <v>0.08</v>
      </c>
      <c r="J18" s="21"/>
      <c r="K18" s="21"/>
    </row>
    <row r="19" spans="1:11">
      <c r="A19" s="710"/>
      <c r="B19" s="710"/>
      <c r="C19" s="711"/>
      <c r="D19" s="25"/>
      <c r="E19" s="62"/>
      <c r="F19" s="27" t="s">
        <v>8</v>
      </c>
      <c r="G19" s="61">
        <f>G18</f>
        <v>1600</v>
      </c>
      <c r="H19" s="24">
        <f>SUM(H18:H18)</f>
        <v>1728</v>
      </c>
      <c r="I19" s="63"/>
      <c r="J19" s="25"/>
      <c r="K19" s="25"/>
    </row>
    <row r="21" spans="1:11" s="619" customFormat="1">
      <c r="A21" s="702" t="s">
        <v>106</v>
      </c>
      <c r="B21" s="702"/>
      <c r="C21" s="703" t="s">
        <v>95</v>
      </c>
      <c r="D21" s="704"/>
      <c r="E21" s="704"/>
      <c r="F21" s="704"/>
      <c r="G21" s="704"/>
      <c r="H21" s="704"/>
      <c r="I21" s="704"/>
      <c r="J21" s="704"/>
      <c r="K21" s="620"/>
    </row>
    <row r="22" spans="1:11" ht="27.6">
      <c r="A22" s="8" t="s">
        <v>0</v>
      </c>
      <c r="B22" s="8" t="s">
        <v>1</v>
      </c>
      <c r="C22" s="10" t="s">
        <v>38</v>
      </c>
      <c r="D22" s="8" t="s">
        <v>2</v>
      </c>
      <c r="E22" s="8" t="s">
        <v>34</v>
      </c>
      <c r="F22" s="8" t="s">
        <v>3</v>
      </c>
      <c r="G22" s="8" t="s">
        <v>42</v>
      </c>
      <c r="H22" s="8" t="s">
        <v>4</v>
      </c>
      <c r="I22" s="35" t="s">
        <v>5</v>
      </c>
      <c r="J22" s="8" t="s">
        <v>9</v>
      </c>
      <c r="K22" s="8" t="s">
        <v>6</v>
      </c>
    </row>
    <row r="23" spans="1:11" ht="27.6">
      <c r="A23" s="12" t="s">
        <v>10</v>
      </c>
      <c r="B23" s="117" t="s">
        <v>96</v>
      </c>
      <c r="C23" s="118">
        <v>50</v>
      </c>
      <c r="D23" s="18" t="s">
        <v>37</v>
      </c>
      <c r="E23" s="9">
        <v>15.28</v>
      </c>
      <c r="F23" s="9">
        <f>E23+E23*I23</f>
        <v>16.502399999999998</v>
      </c>
      <c r="G23" s="9">
        <f>C23*E23</f>
        <v>764</v>
      </c>
      <c r="H23" s="112">
        <f>G23+G23*I23</f>
        <v>825.12</v>
      </c>
      <c r="I23" s="81">
        <v>0.08</v>
      </c>
      <c r="J23" s="119"/>
      <c r="K23" s="30"/>
    </row>
    <row r="24" spans="1:11" ht="27.6">
      <c r="A24" s="12" t="s">
        <v>11</v>
      </c>
      <c r="B24" s="120" t="s">
        <v>97</v>
      </c>
      <c r="C24" s="16">
        <v>150</v>
      </c>
      <c r="D24" s="18" t="s">
        <v>37</v>
      </c>
      <c r="E24" s="9">
        <v>22.22</v>
      </c>
      <c r="F24" s="9">
        <f>E24+E24*I24</f>
        <v>23.997599999999998</v>
      </c>
      <c r="G24" s="9">
        <f>C24*E24</f>
        <v>3333</v>
      </c>
      <c r="H24" s="112">
        <f>G24+G24*I24</f>
        <v>3599.64</v>
      </c>
      <c r="I24" s="81">
        <v>0.08</v>
      </c>
      <c r="J24" s="119"/>
      <c r="K24" s="30"/>
    </row>
    <row r="25" spans="1:11">
      <c r="A25" s="12" t="s">
        <v>12</v>
      </c>
      <c r="B25" s="120" t="s">
        <v>98</v>
      </c>
      <c r="C25" s="121">
        <v>400</v>
      </c>
      <c r="D25" s="18" t="s">
        <v>37</v>
      </c>
      <c r="E25" s="9">
        <v>5.55</v>
      </c>
      <c r="F25" s="9">
        <f>E25+E25*I25</f>
        <v>5.9939999999999998</v>
      </c>
      <c r="G25" s="9">
        <f>C25*E25</f>
        <v>2220</v>
      </c>
      <c r="H25" s="112">
        <f>G25+G25*I25</f>
        <v>2397.6</v>
      </c>
      <c r="I25" s="81">
        <v>0.08</v>
      </c>
      <c r="J25" s="119"/>
      <c r="K25" s="30"/>
    </row>
    <row r="26" spans="1:11">
      <c r="A26" s="74"/>
      <c r="B26" s="122"/>
      <c r="C26" s="19"/>
      <c r="D26" s="79"/>
      <c r="E26" s="123"/>
      <c r="F26" s="9" t="s">
        <v>8</v>
      </c>
      <c r="G26" s="9">
        <f>SUM(G23:G25)</f>
        <v>6317</v>
      </c>
      <c r="H26" s="112">
        <f>SUM(H23:H25)</f>
        <v>6822.3600000000006</v>
      </c>
      <c r="I26" s="124"/>
      <c r="J26" s="125"/>
      <c r="K26" s="32"/>
    </row>
    <row r="27" spans="1:11">
      <c r="E27"/>
      <c r="F27"/>
      <c r="H27"/>
      <c r="I27"/>
    </row>
    <row r="28" spans="1:11">
      <c r="A28" s="659" t="s">
        <v>107</v>
      </c>
      <c r="B28" s="659"/>
      <c r="C28" s="685" t="s">
        <v>619</v>
      </c>
      <c r="D28" s="697"/>
      <c r="E28" s="697"/>
      <c r="F28" s="697"/>
      <c r="G28" s="697"/>
      <c r="H28" s="697"/>
      <c r="I28" s="697"/>
      <c r="J28" s="697"/>
      <c r="K28" s="698"/>
    </row>
    <row r="29" spans="1:11" ht="27.6">
      <c r="A29" s="55" t="s">
        <v>31</v>
      </c>
      <c r="B29" s="110" t="s">
        <v>1</v>
      </c>
      <c r="C29" s="57" t="s">
        <v>36</v>
      </c>
      <c r="D29" s="57" t="s">
        <v>2</v>
      </c>
      <c r="E29" s="58" t="s">
        <v>34</v>
      </c>
      <c r="F29" s="65" t="s">
        <v>3</v>
      </c>
      <c r="G29" s="55" t="s">
        <v>35</v>
      </c>
      <c r="H29" s="65" t="s">
        <v>4</v>
      </c>
      <c r="I29" s="55" t="s">
        <v>5</v>
      </c>
      <c r="J29" s="55" t="s">
        <v>9</v>
      </c>
      <c r="K29" s="55" t="s">
        <v>6</v>
      </c>
    </row>
    <row r="30" spans="1:11" ht="69">
      <c r="A30" s="16" t="s">
        <v>10</v>
      </c>
      <c r="B30" s="84" t="s">
        <v>87</v>
      </c>
      <c r="C30" s="111">
        <v>4000</v>
      </c>
      <c r="D30" s="18" t="s">
        <v>37</v>
      </c>
      <c r="E30" s="9">
        <v>13</v>
      </c>
      <c r="F30" s="112">
        <f>E30+E30*I30</f>
        <v>14.04</v>
      </c>
      <c r="G30" s="18">
        <f>C30*E30</f>
        <v>52000</v>
      </c>
      <c r="H30" s="9">
        <f>G30+G30*I30</f>
        <v>56160</v>
      </c>
      <c r="I30" s="66">
        <v>0.08</v>
      </c>
      <c r="J30" s="30"/>
      <c r="K30" s="30"/>
    </row>
    <row r="31" spans="1:11" ht="41.4">
      <c r="A31" s="16" t="s">
        <v>11</v>
      </c>
      <c r="B31" s="16" t="s">
        <v>88</v>
      </c>
      <c r="C31" s="111">
        <v>1</v>
      </c>
      <c r="D31" s="18" t="s">
        <v>37</v>
      </c>
      <c r="E31" s="9">
        <v>3.5</v>
      </c>
      <c r="F31" s="112">
        <f>E31+E31*I31</f>
        <v>3.7800000000000002</v>
      </c>
      <c r="G31" s="18">
        <f>C31*E31</f>
        <v>3.5</v>
      </c>
      <c r="H31" s="9">
        <f>G31+G31*I31</f>
        <v>3.7800000000000002</v>
      </c>
      <c r="I31" s="66">
        <v>0.08</v>
      </c>
      <c r="J31" s="30"/>
      <c r="K31" s="30"/>
    </row>
    <row r="32" spans="1:11" ht="55.2">
      <c r="A32" s="16" t="s">
        <v>12</v>
      </c>
      <c r="B32" s="16" t="s">
        <v>89</v>
      </c>
      <c r="C32" s="16">
        <v>1</v>
      </c>
      <c r="D32" s="18" t="s">
        <v>37</v>
      </c>
      <c r="E32" s="9">
        <v>3.5</v>
      </c>
      <c r="F32" s="112">
        <f>E32+E32*I32</f>
        <v>3.7800000000000002</v>
      </c>
      <c r="G32" s="18">
        <f>C32*E32</f>
        <v>3.5</v>
      </c>
      <c r="H32" s="9">
        <f>G32+G32*I32</f>
        <v>3.7800000000000002</v>
      </c>
      <c r="I32" s="66">
        <v>0.08</v>
      </c>
      <c r="J32" s="30"/>
      <c r="K32" s="30"/>
    </row>
    <row r="33" spans="1:11" ht="30" customHeight="1">
      <c r="A33" s="16" t="s">
        <v>13</v>
      </c>
      <c r="B33" s="16" t="s">
        <v>90</v>
      </c>
      <c r="C33" s="16">
        <v>800</v>
      </c>
      <c r="D33" s="18" t="s">
        <v>37</v>
      </c>
      <c r="E33" s="9">
        <v>5</v>
      </c>
      <c r="F33" s="112">
        <f>E33+E33*I33</f>
        <v>5.4</v>
      </c>
      <c r="G33" s="18">
        <f>C33*E33</f>
        <v>4000</v>
      </c>
      <c r="H33" s="9">
        <f>G33+G33*I33</f>
        <v>4320</v>
      </c>
      <c r="I33" s="66">
        <v>0.08</v>
      </c>
      <c r="J33" s="30"/>
      <c r="K33" s="30"/>
    </row>
    <row r="34" spans="1:11" ht="124.2">
      <c r="A34" s="16" t="s">
        <v>14</v>
      </c>
      <c r="B34" s="16" t="s">
        <v>91</v>
      </c>
      <c r="C34" s="16">
        <v>250</v>
      </c>
      <c r="D34" s="18" t="s">
        <v>37</v>
      </c>
      <c r="E34" s="9">
        <v>17</v>
      </c>
      <c r="F34" s="112">
        <f>E34+E34*I34</f>
        <v>18.36</v>
      </c>
      <c r="G34" s="18">
        <f>C34*E34</f>
        <v>4250</v>
      </c>
      <c r="H34" s="9">
        <f>G34+G34*I34</f>
        <v>4590</v>
      </c>
      <c r="I34" s="66">
        <v>0.08</v>
      </c>
      <c r="J34" s="30"/>
      <c r="K34" s="30"/>
    </row>
    <row r="35" spans="1:11">
      <c r="F35" s="6" t="s">
        <v>8</v>
      </c>
      <c r="G35" s="113">
        <f>SUM(G30:G34)</f>
        <v>60257</v>
      </c>
      <c r="H35" s="6">
        <f>SUM(H30:H34)</f>
        <v>65077.56</v>
      </c>
    </row>
    <row r="37" spans="1:11">
      <c r="A37" s="677" t="s">
        <v>108</v>
      </c>
      <c r="B37" s="678"/>
      <c r="C37" s="728" t="s">
        <v>618</v>
      </c>
      <c r="D37" s="729"/>
      <c r="E37" s="729"/>
      <c r="F37" s="729"/>
      <c r="G37" s="729"/>
      <c r="H37" s="729"/>
      <c r="I37" s="729"/>
      <c r="J37" s="729"/>
      <c r="K37" s="730"/>
    </row>
    <row r="38" spans="1:11" ht="27.6">
      <c r="A38" s="55" t="s">
        <v>31</v>
      </c>
      <c r="B38" s="110" t="s">
        <v>1</v>
      </c>
      <c r="C38" s="57" t="s">
        <v>36</v>
      </c>
      <c r="D38" s="57" t="s">
        <v>2</v>
      </c>
      <c r="E38" s="58" t="s">
        <v>34</v>
      </c>
      <c r="F38" s="65" t="s">
        <v>3</v>
      </c>
      <c r="G38" s="55" t="s">
        <v>35</v>
      </c>
      <c r="H38" s="65" t="s">
        <v>4</v>
      </c>
      <c r="I38" s="55" t="s">
        <v>5</v>
      </c>
      <c r="J38" s="55" t="s">
        <v>9</v>
      </c>
      <c r="K38" s="55" t="s">
        <v>6</v>
      </c>
    </row>
    <row r="39" spans="1:11" ht="82.8">
      <c r="A39" s="1" t="s">
        <v>10</v>
      </c>
      <c r="B39" s="114" t="s">
        <v>92</v>
      </c>
      <c r="C39" s="1">
        <v>300</v>
      </c>
      <c r="D39" s="115" t="s">
        <v>37</v>
      </c>
      <c r="E39" s="27">
        <v>28</v>
      </c>
      <c r="F39" s="85">
        <f>E39+E39*I39</f>
        <v>30.240000000000002</v>
      </c>
      <c r="G39" s="4">
        <f>C39*E39</f>
        <v>8400</v>
      </c>
      <c r="H39" s="116">
        <f>G39+G39*I39</f>
        <v>9072</v>
      </c>
      <c r="I39" s="66">
        <v>0.08</v>
      </c>
      <c r="J39" s="30"/>
      <c r="K39" s="30"/>
    </row>
    <row r="40" spans="1:11">
      <c r="A40" s="1" t="s">
        <v>11</v>
      </c>
      <c r="B40" s="114" t="s">
        <v>93</v>
      </c>
      <c r="C40" s="1">
        <v>50</v>
      </c>
      <c r="D40" s="115" t="s">
        <v>37</v>
      </c>
      <c r="E40" s="27">
        <v>5.5</v>
      </c>
      <c r="F40" s="85">
        <f>E40+E40*I40</f>
        <v>5.94</v>
      </c>
      <c r="G40" s="4">
        <f>C40*E40</f>
        <v>275</v>
      </c>
      <c r="H40" s="116">
        <f>G40+G40*I40</f>
        <v>297</v>
      </c>
      <c r="I40" s="66">
        <v>0.08</v>
      </c>
      <c r="J40" s="30"/>
      <c r="K40" s="30"/>
    </row>
    <row r="41" spans="1:11" ht="165.6">
      <c r="A41" s="1" t="s">
        <v>12</v>
      </c>
      <c r="B41" s="114" t="s">
        <v>94</v>
      </c>
      <c r="C41" s="1">
        <v>1800</v>
      </c>
      <c r="D41" s="115" t="s">
        <v>37</v>
      </c>
      <c r="E41" s="27">
        <v>52</v>
      </c>
      <c r="F41" s="85">
        <f>E41+E41*I41</f>
        <v>56.16</v>
      </c>
      <c r="G41" s="4">
        <f>C41*E41</f>
        <v>93600</v>
      </c>
      <c r="H41" s="116">
        <f>G41+G41*I41</f>
        <v>101088</v>
      </c>
      <c r="I41" s="66">
        <v>0.08</v>
      </c>
      <c r="J41" s="30"/>
      <c r="K41" s="30"/>
    </row>
    <row r="42" spans="1:11">
      <c r="F42" s="6" t="s">
        <v>8</v>
      </c>
      <c r="G42" s="102">
        <f>SUM(G39:G41)</f>
        <v>102275</v>
      </c>
      <c r="H42" s="102">
        <f>SUM(H39:H41)</f>
        <v>110457</v>
      </c>
    </row>
    <row r="43" spans="1:11">
      <c r="E43"/>
      <c r="F43"/>
      <c r="H43"/>
      <c r="I43"/>
    </row>
    <row r="44" spans="1:11" ht="15" customHeight="1">
      <c r="A44" s="702" t="s">
        <v>109</v>
      </c>
      <c r="B44" s="702"/>
      <c r="C44" s="703" t="s">
        <v>110</v>
      </c>
      <c r="D44" s="704"/>
      <c r="E44" s="704"/>
      <c r="F44" s="704"/>
      <c r="G44" s="704"/>
      <c r="H44" s="704"/>
      <c r="I44" s="704"/>
      <c r="J44" s="704"/>
      <c r="K44" s="705"/>
    </row>
    <row r="45" spans="1:11" ht="27.6">
      <c r="A45" s="8" t="s">
        <v>0</v>
      </c>
      <c r="B45" s="8" t="s">
        <v>1</v>
      </c>
      <c r="C45" s="10" t="s">
        <v>38</v>
      </c>
      <c r="D45" s="8" t="s">
        <v>2</v>
      </c>
      <c r="E45" s="8" t="s">
        <v>34</v>
      </c>
      <c r="F45" s="8" t="s">
        <v>3</v>
      </c>
      <c r="G45" s="8" t="s">
        <v>42</v>
      </c>
      <c r="H45" s="8" t="s">
        <v>4</v>
      </c>
      <c r="I45" s="35" t="s">
        <v>5</v>
      </c>
      <c r="J45" s="8" t="s">
        <v>9</v>
      </c>
      <c r="K45" s="8" t="s">
        <v>6</v>
      </c>
    </row>
    <row r="46" spans="1:11" ht="27.6">
      <c r="A46" s="12" t="s">
        <v>10</v>
      </c>
      <c r="B46" s="89" t="s">
        <v>99</v>
      </c>
      <c r="C46" s="118">
        <v>100</v>
      </c>
      <c r="D46" s="18" t="s">
        <v>37</v>
      </c>
      <c r="E46" s="9">
        <v>25</v>
      </c>
      <c r="F46" s="9">
        <f>E46+E46*I46</f>
        <v>27</v>
      </c>
      <c r="G46" s="9">
        <f>C46*E46</f>
        <v>2500</v>
      </c>
      <c r="H46" s="112">
        <f>G46+G46*I46</f>
        <v>2700</v>
      </c>
      <c r="I46" s="81">
        <v>0.08</v>
      </c>
      <c r="J46" s="129"/>
      <c r="K46" s="30"/>
    </row>
    <row r="47" spans="1:11" ht="27.6">
      <c r="A47" s="12" t="s">
        <v>11</v>
      </c>
      <c r="B47" s="16" t="s">
        <v>100</v>
      </c>
      <c r="C47" s="16">
        <v>100</v>
      </c>
      <c r="D47" s="18" t="s">
        <v>37</v>
      </c>
      <c r="E47" s="9">
        <v>20</v>
      </c>
      <c r="F47" s="9">
        <f>E47+E47*I47</f>
        <v>21.6</v>
      </c>
      <c r="G47" s="9">
        <f>C47*E47</f>
        <v>2000</v>
      </c>
      <c r="H47" s="112">
        <f>G47+G47*I47</f>
        <v>2160</v>
      </c>
      <c r="I47" s="81">
        <v>0.08</v>
      </c>
      <c r="J47" s="129"/>
      <c r="K47" s="30"/>
    </row>
    <row r="48" spans="1:11" ht="27.6">
      <c r="A48" s="130" t="s">
        <v>12</v>
      </c>
      <c r="B48" s="131" t="s">
        <v>101</v>
      </c>
      <c r="C48" s="132">
        <v>10</v>
      </c>
      <c r="D48" s="18" t="s">
        <v>37</v>
      </c>
      <c r="E48" s="133">
        <v>58</v>
      </c>
      <c r="F48" s="9">
        <f>E48+E48*I48</f>
        <v>62.64</v>
      </c>
      <c r="G48" s="9">
        <f>C48*E48</f>
        <v>580</v>
      </c>
      <c r="H48" s="112">
        <f>G48+G48*I48</f>
        <v>626.4</v>
      </c>
      <c r="I48" s="81">
        <v>0.08</v>
      </c>
      <c r="J48" s="134"/>
      <c r="K48" s="30"/>
    </row>
    <row r="49" spans="1:11" ht="27.6">
      <c r="A49" s="15" t="s">
        <v>13</v>
      </c>
      <c r="B49" s="16" t="s">
        <v>102</v>
      </c>
      <c r="C49" s="16">
        <v>300</v>
      </c>
      <c r="D49" s="18" t="s">
        <v>37</v>
      </c>
      <c r="E49" s="9">
        <v>2</v>
      </c>
      <c r="F49" s="9">
        <f>E49+E49*I49</f>
        <v>2.16</v>
      </c>
      <c r="G49" s="9">
        <f>C49*E49</f>
        <v>600</v>
      </c>
      <c r="H49" s="112">
        <f>G49+G49*I49</f>
        <v>648</v>
      </c>
      <c r="I49" s="81">
        <v>0.08</v>
      </c>
      <c r="J49" s="129"/>
      <c r="K49" s="30"/>
    </row>
    <row r="50" spans="1:11">
      <c r="A50" s="74"/>
      <c r="B50" s="19"/>
      <c r="C50" s="19"/>
      <c r="D50" s="79"/>
      <c r="E50" s="123"/>
      <c r="F50" s="9" t="s">
        <v>8</v>
      </c>
      <c r="G50" s="9">
        <f>SUM(G46:G49)</f>
        <v>5680</v>
      </c>
      <c r="H50" s="112">
        <f>SUM(H46:H49)</f>
        <v>6134.4</v>
      </c>
      <c r="I50" s="124"/>
      <c r="J50" s="79"/>
      <c r="K50" s="32"/>
    </row>
    <row r="51" spans="1:11">
      <c r="E51"/>
      <c r="F51"/>
      <c r="H51"/>
      <c r="I51"/>
    </row>
    <row r="52" spans="1:11">
      <c r="A52" s="731" t="s">
        <v>123</v>
      </c>
      <c r="B52" s="732"/>
      <c r="C52" s="707" t="s">
        <v>617</v>
      </c>
      <c r="D52" s="708"/>
      <c r="E52" s="708"/>
      <c r="F52" s="708"/>
      <c r="G52" s="708"/>
      <c r="H52" s="708"/>
      <c r="I52" s="708"/>
      <c r="J52" s="708"/>
      <c r="K52" s="709"/>
    </row>
    <row r="53" spans="1:11" ht="27.6">
      <c r="A53" s="55" t="s">
        <v>31</v>
      </c>
      <c r="B53" s="110" t="s">
        <v>1</v>
      </c>
      <c r="C53" s="57" t="s">
        <v>36</v>
      </c>
      <c r="D53" s="57" t="s">
        <v>2</v>
      </c>
      <c r="E53" s="58" t="s">
        <v>34</v>
      </c>
      <c r="F53" s="65" t="s">
        <v>3</v>
      </c>
      <c r="G53" s="55" t="s">
        <v>35</v>
      </c>
      <c r="H53" s="65" t="s">
        <v>4</v>
      </c>
      <c r="I53" s="55" t="s">
        <v>5</v>
      </c>
      <c r="J53" s="55" t="s">
        <v>9</v>
      </c>
      <c r="K53" s="55" t="s">
        <v>6</v>
      </c>
    </row>
    <row r="54" spans="1:11">
      <c r="A54" s="135" t="s">
        <v>10</v>
      </c>
      <c r="B54" s="136" t="s">
        <v>111</v>
      </c>
      <c r="C54" s="136">
        <v>1</v>
      </c>
      <c r="D54" s="136" t="s">
        <v>37</v>
      </c>
      <c r="E54" s="137">
        <v>6</v>
      </c>
      <c r="F54" s="22">
        <f t="shared" ref="F54:F66" si="0">E54+E54*I54</f>
        <v>6.48</v>
      </c>
      <c r="G54" s="138">
        <f t="shared" ref="G54:G66" si="1">C54*E54</f>
        <v>6</v>
      </c>
      <c r="H54" s="137">
        <f t="shared" ref="H54:H66" si="2">G54+G54*I54</f>
        <v>6.48</v>
      </c>
      <c r="I54" s="23">
        <v>0.08</v>
      </c>
      <c r="J54" s="136"/>
      <c r="K54" s="136"/>
    </row>
    <row r="55" spans="1:11">
      <c r="A55" s="135" t="s">
        <v>11</v>
      </c>
      <c r="B55" s="136" t="s">
        <v>112</v>
      </c>
      <c r="C55" s="136">
        <v>200</v>
      </c>
      <c r="D55" s="136" t="s">
        <v>37</v>
      </c>
      <c r="E55" s="137">
        <v>31</v>
      </c>
      <c r="F55" s="22">
        <f t="shared" si="0"/>
        <v>33.479999999999997</v>
      </c>
      <c r="G55" s="138">
        <f t="shared" si="1"/>
        <v>6200</v>
      </c>
      <c r="H55" s="137">
        <f t="shared" si="2"/>
        <v>6696</v>
      </c>
      <c r="I55" s="23">
        <v>0.08</v>
      </c>
      <c r="J55" s="136"/>
      <c r="K55" s="136"/>
    </row>
    <row r="56" spans="1:11">
      <c r="A56" s="135" t="s">
        <v>12</v>
      </c>
      <c r="B56" s="136" t="s">
        <v>113</v>
      </c>
      <c r="C56" s="136">
        <v>30</v>
      </c>
      <c r="D56" s="136" t="s">
        <v>37</v>
      </c>
      <c r="E56" s="137">
        <v>2.8</v>
      </c>
      <c r="F56" s="22">
        <f t="shared" si="0"/>
        <v>3.024</v>
      </c>
      <c r="G56" s="138">
        <f t="shared" si="1"/>
        <v>84</v>
      </c>
      <c r="H56" s="137">
        <f t="shared" si="2"/>
        <v>90.72</v>
      </c>
      <c r="I56" s="23">
        <v>0.08</v>
      </c>
      <c r="J56" s="136"/>
      <c r="K56" s="136"/>
    </row>
    <row r="57" spans="1:11">
      <c r="A57" s="135" t="s">
        <v>13</v>
      </c>
      <c r="B57" s="136" t="s">
        <v>114</v>
      </c>
      <c r="C57" s="136">
        <v>10</v>
      </c>
      <c r="D57" s="136" t="s">
        <v>37</v>
      </c>
      <c r="E57" s="137">
        <v>5.5</v>
      </c>
      <c r="F57" s="22">
        <f t="shared" si="0"/>
        <v>5.94</v>
      </c>
      <c r="G57" s="138">
        <f t="shared" si="1"/>
        <v>55</v>
      </c>
      <c r="H57" s="137">
        <f t="shared" si="2"/>
        <v>59.4</v>
      </c>
      <c r="I57" s="23">
        <v>0.08</v>
      </c>
      <c r="J57" s="136"/>
      <c r="K57" s="136"/>
    </row>
    <row r="58" spans="1:11">
      <c r="A58" s="135" t="s">
        <v>14</v>
      </c>
      <c r="B58" s="136" t="s">
        <v>115</v>
      </c>
      <c r="C58" s="136">
        <v>150</v>
      </c>
      <c r="D58" s="136" t="s">
        <v>37</v>
      </c>
      <c r="E58" s="137">
        <v>2.5</v>
      </c>
      <c r="F58" s="22">
        <f t="shared" si="0"/>
        <v>2.7</v>
      </c>
      <c r="G58" s="138">
        <f t="shared" si="1"/>
        <v>375</v>
      </c>
      <c r="H58" s="137">
        <f t="shared" si="2"/>
        <v>405</v>
      </c>
      <c r="I58" s="23">
        <v>0.08</v>
      </c>
      <c r="J58" s="136"/>
      <c r="K58" s="136"/>
    </row>
    <row r="59" spans="1:11">
      <c r="A59" s="135" t="s">
        <v>15</v>
      </c>
      <c r="B59" s="136" t="s">
        <v>116</v>
      </c>
      <c r="C59" s="136">
        <v>1200</v>
      </c>
      <c r="D59" s="136" t="s">
        <v>37</v>
      </c>
      <c r="E59" s="137">
        <v>3</v>
      </c>
      <c r="F59" s="22">
        <f t="shared" si="0"/>
        <v>3.24</v>
      </c>
      <c r="G59" s="138">
        <f t="shared" si="1"/>
        <v>3600</v>
      </c>
      <c r="H59" s="137">
        <f t="shared" si="2"/>
        <v>3888</v>
      </c>
      <c r="I59" s="23">
        <v>0.08</v>
      </c>
      <c r="J59" s="136"/>
      <c r="K59" s="136"/>
    </row>
    <row r="60" spans="1:11">
      <c r="A60" s="135" t="s">
        <v>16</v>
      </c>
      <c r="B60" s="136" t="s">
        <v>117</v>
      </c>
      <c r="C60" s="136">
        <v>1</v>
      </c>
      <c r="D60" s="136" t="s">
        <v>37</v>
      </c>
      <c r="E60" s="137">
        <v>3.2</v>
      </c>
      <c r="F60" s="22">
        <f t="shared" si="0"/>
        <v>3.4560000000000004</v>
      </c>
      <c r="G60" s="138">
        <f t="shared" si="1"/>
        <v>3.2</v>
      </c>
      <c r="H60" s="137">
        <f t="shared" si="2"/>
        <v>3.4560000000000004</v>
      </c>
      <c r="I60" s="23">
        <v>0.08</v>
      </c>
      <c r="J60" s="136"/>
      <c r="K60" s="136"/>
    </row>
    <row r="61" spans="1:11">
      <c r="A61" s="135" t="s">
        <v>19</v>
      </c>
      <c r="B61" s="153" t="s">
        <v>118</v>
      </c>
      <c r="C61" s="136">
        <v>100</v>
      </c>
      <c r="D61" s="136" t="s">
        <v>37</v>
      </c>
      <c r="E61" s="137">
        <v>4</v>
      </c>
      <c r="F61" s="22">
        <f t="shared" si="0"/>
        <v>4.32</v>
      </c>
      <c r="G61" s="138">
        <f t="shared" si="1"/>
        <v>400</v>
      </c>
      <c r="H61" s="137">
        <f t="shared" si="2"/>
        <v>432</v>
      </c>
      <c r="I61" s="23">
        <v>0.08</v>
      </c>
      <c r="J61" s="136"/>
      <c r="K61" s="136"/>
    </row>
    <row r="62" spans="1:11">
      <c r="A62" s="135" t="s">
        <v>20</v>
      </c>
      <c r="B62" s="136" t="s">
        <v>119</v>
      </c>
      <c r="C62" s="136">
        <v>1</v>
      </c>
      <c r="D62" s="136" t="s">
        <v>37</v>
      </c>
      <c r="E62" s="137">
        <v>4</v>
      </c>
      <c r="F62" s="22">
        <f t="shared" si="0"/>
        <v>4.32</v>
      </c>
      <c r="G62" s="138">
        <f t="shared" si="1"/>
        <v>4</v>
      </c>
      <c r="H62" s="137">
        <f t="shared" si="2"/>
        <v>4.32</v>
      </c>
      <c r="I62" s="23">
        <v>0.08</v>
      </c>
      <c r="J62" s="136"/>
      <c r="K62" s="15"/>
    </row>
    <row r="63" spans="1:11">
      <c r="A63" s="135" t="s">
        <v>21</v>
      </c>
      <c r="B63" s="139" t="s">
        <v>120</v>
      </c>
      <c r="C63" s="139">
        <v>100</v>
      </c>
      <c r="D63" s="136" t="s">
        <v>37</v>
      </c>
      <c r="E63" s="140">
        <v>3</v>
      </c>
      <c r="F63" s="22">
        <f t="shared" si="0"/>
        <v>3.24</v>
      </c>
      <c r="G63" s="138">
        <f t="shared" si="1"/>
        <v>300</v>
      </c>
      <c r="H63" s="137">
        <f t="shared" si="2"/>
        <v>324</v>
      </c>
      <c r="I63" s="141">
        <v>0.08</v>
      </c>
      <c r="J63" s="139"/>
      <c r="K63" s="139"/>
    </row>
    <row r="64" spans="1:11">
      <c r="A64" s="135" t="s">
        <v>22</v>
      </c>
      <c r="B64" s="154" t="s">
        <v>121</v>
      </c>
      <c r="C64" s="15">
        <v>400</v>
      </c>
      <c r="D64" s="136" t="s">
        <v>37</v>
      </c>
      <c r="E64" s="24">
        <v>4.2</v>
      </c>
      <c r="F64" s="22">
        <f t="shared" si="0"/>
        <v>4.5360000000000005</v>
      </c>
      <c r="G64" s="138">
        <f t="shared" si="1"/>
        <v>1680</v>
      </c>
      <c r="H64" s="137">
        <f t="shared" si="2"/>
        <v>1814.4</v>
      </c>
      <c r="I64" s="141">
        <v>0.08</v>
      </c>
      <c r="J64" s="15"/>
      <c r="K64" s="15"/>
    </row>
    <row r="65" spans="1:11">
      <c r="A65" s="135" t="s">
        <v>23</v>
      </c>
      <c r="B65" s="145" t="s">
        <v>122</v>
      </c>
      <c r="C65" s="145">
        <v>70</v>
      </c>
      <c r="D65" s="145" t="s">
        <v>37</v>
      </c>
      <c r="E65" s="146">
        <v>7</v>
      </c>
      <c r="F65" s="24">
        <f t="shared" si="0"/>
        <v>7.5600000000000005</v>
      </c>
      <c r="G65" s="147">
        <f t="shared" si="1"/>
        <v>490</v>
      </c>
      <c r="H65" s="24">
        <f t="shared" si="2"/>
        <v>529.20000000000005</v>
      </c>
      <c r="I65" s="142">
        <v>0.08</v>
      </c>
      <c r="J65" s="145"/>
      <c r="K65" s="145"/>
    </row>
    <row r="66" spans="1:11">
      <c r="A66" s="135" t="s">
        <v>24</v>
      </c>
      <c r="B66" s="15" t="s">
        <v>124</v>
      </c>
      <c r="C66" s="15">
        <v>50</v>
      </c>
      <c r="D66" s="15" t="s">
        <v>37</v>
      </c>
      <c r="E66" s="24">
        <v>2.5</v>
      </c>
      <c r="F66" s="24">
        <f t="shared" si="0"/>
        <v>2.7</v>
      </c>
      <c r="G66" s="148">
        <f t="shared" si="1"/>
        <v>125</v>
      </c>
      <c r="H66" s="24">
        <f t="shared" si="2"/>
        <v>135</v>
      </c>
      <c r="I66" s="142">
        <v>0.08</v>
      </c>
      <c r="J66" s="15"/>
      <c r="K66" s="15"/>
    </row>
    <row r="67" spans="1:11" ht="16.5" customHeight="1">
      <c r="A67" s="733"/>
      <c r="B67" s="733"/>
      <c r="C67" s="733"/>
      <c r="D67" s="74"/>
      <c r="E67" s="140"/>
      <c r="F67" s="144" t="s">
        <v>8</v>
      </c>
      <c r="G67" s="59">
        <f>SUM(G54:G66)</f>
        <v>13322.2</v>
      </c>
      <c r="H67" s="59">
        <f>SUM(H54:H66)</f>
        <v>14387.975999999999</v>
      </c>
      <c r="I67" s="74"/>
      <c r="J67" s="74"/>
      <c r="K67" s="74"/>
    </row>
    <row r="68" spans="1:11">
      <c r="E68"/>
      <c r="F68"/>
      <c r="H68"/>
      <c r="I68"/>
    </row>
    <row r="69" spans="1:11">
      <c r="A69" s="690" t="s">
        <v>127</v>
      </c>
      <c r="B69" s="717"/>
      <c r="C69" s="688" t="s">
        <v>616</v>
      </c>
      <c r="D69" s="688"/>
      <c r="E69" s="688"/>
      <c r="F69" s="688"/>
      <c r="G69" s="688"/>
      <c r="H69" s="688"/>
      <c r="I69" s="688"/>
      <c r="J69" s="688"/>
      <c r="K69" s="688"/>
    </row>
    <row r="70" spans="1:11" ht="13.95" customHeight="1">
      <c r="A70" s="55" t="s">
        <v>31</v>
      </c>
      <c r="B70" s="55" t="s">
        <v>1</v>
      </c>
      <c r="C70" s="55" t="s">
        <v>36</v>
      </c>
      <c r="D70" s="55" t="s">
        <v>2</v>
      </c>
      <c r="E70" s="58" t="s">
        <v>34</v>
      </c>
      <c r="F70" s="155" t="s">
        <v>3</v>
      </c>
      <c r="G70" s="55" t="s">
        <v>35</v>
      </c>
      <c r="H70" s="65" t="s">
        <v>4</v>
      </c>
      <c r="I70" s="55" t="s">
        <v>5</v>
      </c>
      <c r="J70" s="55" t="s">
        <v>9</v>
      </c>
      <c r="K70" s="55" t="s">
        <v>6</v>
      </c>
    </row>
    <row r="71" spans="1:11" ht="27.6">
      <c r="A71" s="156" t="s">
        <v>10</v>
      </c>
      <c r="B71" s="157" t="s">
        <v>125</v>
      </c>
      <c r="C71" s="158">
        <v>140</v>
      </c>
      <c r="D71" s="19" t="s">
        <v>37</v>
      </c>
      <c r="E71" s="9">
        <v>40</v>
      </c>
      <c r="F71" s="18">
        <f>E71+E71*I71</f>
        <v>43.2</v>
      </c>
      <c r="G71" s="18">
        <f>C71*E71</f>
        <v>5600</v>
      </c>
      <c r="H71" s="18">
        <f>G71+G71*I71</f>
        <v>6048</v>
      </c>
      <c r="I71" s="159">
        <v>0.08</v>
      </c>
      <c r="J71" s="160" t="s">
        <v>33</v>
      </c>
      <c r="K71" s="160"/>
    </row>
    <row r="72" spans="1:11">
      <c r="A72" s="16" t="s">
        <v>11</v>
      </c>
      <c r="B72" s="161" t="s">
        <v>126</v>
      </c>
      <c r="C72" s="16">
        <v>650</v>
      </c>
      <c r="D72" s="162" t="s">
        <v>37</v>
      </c>
      <c r="E72" s="163">
        <v>12</v>
      </c>
      <c r="F72" s="18">
        <f>E72+E72*I72</f>
        <v>12.96</v>
      </c>
      <c r="G72" s="18">
        <f>C72*E72</f>
        <v>7800</v>
      </c>
      <c r="H72" s="18">
        <f>G72+G72*I72</f>
        <v>8424</v>
      </c>
      <c r="I72" s="164">
        <v>0.08</v>
      </c>
      <c r="J72" s="165"/>
      <c r="K72" s="165"/>
    </row>
    <row r="73" spans="1:11">
      <c r="F73" s="6" t="s">
        <v>8</v>
      </c>
      <c r="G73" s="113">
        <f>SUM(G71:G72)</f>
        <v>13400</v>
      </c>
      <c r="H73" s="6">
        <f>SUM(H71:H72)</f>
        <v>14472</v>
      </c>
    </row>
    <row r="74" spans="1:11">
      <c r="E74"/>
      <c r="F74"/>
      <c r="H74"/>
      <c r="I74"/>
    </row>
    <row r="75" spans="1:11">
      <c r="A75" s="690" t="s">
        <v>143</v>
      </c>
      <c r="B75" s="717"/>
      <c r="C75" s="688" t="s">
        <v>142</v>
      </c>
      <c r="D75" s="688"/>
      <c r="E75" s="688"/>
      <c r="F75" s="688"/>
      <c r="G75" s="688"/>
      <c r="H75" s="688"/>
      <c r="I75" s="688"/>
      <c r="J75" s="688"/>
      <c r="K75" s="688"/>
    </row>
    <row r="76" spans="1:11" ht="27.6">
      <c r="A76" s="55" t="s">
        <v>31</v>
      </c>
      <c r="B76" s="55" t="s">
        <v>1</v>
      </c>
      <c r="C76" s="57" t="s">
        <v>36</v>
      </c>
      <c r="D76" s="57" t="s">
        <v>2</v>
      </c>
      <c r="E76" s="58" t="s">
        <v>34</v>
      </c>
      <c r="F76" s="65" t="s">
        <v>3</v>
      </c>
      <c r="G76" s="55" t="s">
        <v>35</v>
      </c>
      <c r="H76" s="65" t="s">
        <v>4</v>
      </c>
      <c r="I76" s="55" t="s">
        <v>5</v>
      </c>
      <c r="J76" s="55" t="s">
        <v>9</v>
      </c>
      <c r="K76" s="55" t="s">
        <v>6</v>
      </c>
    </row>
    <row r="77" spans="1:11">
      <c r="A77" s="16" t="s">
        <v>10</v>
      </c>
      <c r="B77" s="89" t="s">
        <v>128</v>
      </c>
      <c r="C77" s="16">
        <v>40</v>
      </c>
      <c r="D77" s="16" t="s">
        <v>37</v>
      </c>
      <c r="E77" s="9">
        <v>100</v>
      </c>
      <c r="F77" s="18">
        <f>E77+E77*I77</f>
        <v>108</v>
      </c>
      <c r="G77" s="18">
        <f>C77*E77</f>
        <v>4000</v>
      </c>
      <c r="H77" s="18">
        <f>G77+G77*I77</f>
        <v>4320</v>
      </c>
      <c r="I77" s="81">
        <v>0.08</v>
      </c>
      <c r="J77" s="18"/>
      <c r="K77" s="16"/>
    </row>
    <row r="78" spans="1:11" ht="25.95" customHeight="1">
      <c r="A78" s="16" t="s">
        <v>11</v>
      </c>
      <c r="B78" s="16" t="s">
        <v>129</v>
      </c>
      <c r="C78" s="16">
        <v>200</v>
      </c>
      <c r="D78" s="16" t="s">
        <v>37</v>
      </c>
      <c r="E78" s="9">
        <v>70</v>
      </c>
      <c r="F78" s="18">
        <f>E78+E78*I78</f>
        <v>75.599999999999994</v>
      </c>
      <c r="G78" s="18">
        <f>C78*E78</f>
        <v>14000</v>
      </c>
      <c r="H78" s="18">
        <f>G78+G78*I78</f>
        <v>15120</v>
      </c>
      <c r="I78" s="81">
        <v>0.08</v>
      </c>
      <c r="J78" s="18"/>
      <c r="K78" s="16"/>
    </row>
    <row r="79" spans="1:11">
      <c r="F79" s="6" t="s">
        <v>8</v>
      </c>
      <c r="G79" s="113">
        <f>SUM(G77:G78)</f>
        <v>18000</v>
      </c>
      <c r="H79" s="6">
        <f>SUM(H77:H78)</f>
        <v>19440</v>
      </c>
    </row>
    <row r="80" spans="1:11">
      <c r="E80"/>
      <c r="F80"/>
      <c r="H80"/>
      <c r="I80"/>
    </row>
    <row r="81" spans="1:11">
      <c r="A81" s="659" t="s">
        <v>144</v>
      </c>
      <c r="B81" s="659"/>
      <c r="C81" s="688" t="s">
        <v>615</v>
      </c>
      <c r="D81" s="688"/>
      <c r="E81" s="688"/>
      <c r="F81" s="688"/>
      <c r="G81" s="688"/>
      <c r="H81" s="688"/>
      <c r="I81" s="688"/>
      <c r="J81" s="688"/>
      <c r="K81" s="688"/>
    </row>
    <row r="82" spans="1:11" ht="27.6">
      <c r="A82" s="3" t="s">
        <v>0</v>
      </c>
      <c r="B82" s="3" t="s">
        <v>1</v>
      </c>
      <c r="C82" s="3" t="s">
        <v>36</v>
      </c>
      <c r="D82" s="3" t="s">
        <v>2</v>
      </c>
      <c r="E82" s="8" t="s">
        <v>34</v>
      </c>
      <c r="F82" s="8" t="s">
        <v>3</v>
      </c>
      <c r="G82" s="8" t="s">
        <v>35</v>
      </c>
      <c r="H82" s="8" t="s">
        <v>4</v>
      </c>
      <c r="I82" s="3" t="s">
        <v>5</v>
      </c>
      <c r="J82" s="3" t="s">
        <v>9</v>
      </c>
      <c r="K82" s="3" t="s">
        <v>6</v>
      </c>
    </row>
    <row r="83" spans="1:11">
      <c r="A83" s="16" t="s">
        <v>10</v>
      </c>
      <c r="B83" s="16" t="s">
        <v>130</v>
      </c>
      <c r="C83" s="73">
        <v>150</v>
      </c>
      <c r="D83" s="73" t="s">
        <v>37</v>
      </c>
      <c r="E83" s="9">
        <v>4</v>
      </c>
      <c r="F83" s="166">
        <f>E83+E83*I83</f>
        <v>4.32</v>
      </c>
      <c r="G83" s="166">
        <f>C83*E83</f>
        <v>600</v>
      </c>
      <c r="H83" s="9">
        <f>G83+G83*I83</f>
        <v>648</v>
      </c>
      <c r="I83" s="17">
        <v>0.08</v>
      </c>
      <c r="J83" s="16"/>
      <c r="K83" s="16"/>
    </row>
    <row r="84" spans="1:11">
      <c r="A84" s="16" t="s">
        <v>11</v>
      </c>
      <c r="B84" s="16" t="s">
        <v>131</v>
      </c>
      <c r="C84" s="73">
        <v>150</v>
      </c>
      <c r="D84" s="73" t="s">
        <v>37</v>
      </c>
      <c r="E84" s="9">
        <v>4</v>
      </c>
      <c r="F84" s="166">
        <f t="shared" ref="F84:F92" si="3">E84+E84*I84</f>
        <v>4.32</v>
      </c>
      <c r="G84" s="166">
        <f t="shared" ref="G84:G92" si="4">C84*E84</f>
        <v>600</v>
      </c>
      <c r="H84" s="9">
        <f t="shared" ref="H84:H92" si="5">G84+G84*I84</f>
        <v>648</v>
      </c>
      <c r="I84" s="17">
        <v>0.08</v>
      </c>
      <c r="J84" s="16"/>
      <c r="K84" s="16"/>
    </row>
    <row r="85" spans="1:11">
      <c r="A85" s="16" t="s">
        <v>12</v>
      </c>
      <c r="B85" s="16" t="s">
        <v>132</v>
      </c>
      <c r="C85" s="73">
        <v>25</v>
      </c>
      <c r="D85" s="73" t="s">
        <v>37</v>
      </c>
      <c r="E85" s="9">
        <v>4</v>
      </c>
      <c r="F85" s="166">
        <f t="shared" si="3"/>
        <v>4.32</v>
      </c>
      <c r="G85" s="166">
        <f t="shared" si="4"/>
        <v>100</v>
      </c>
      <c r="H85" s="9">
        <f t="shared" si="5"/>
        <v>108</v>
      </c>
      <c r="I85" s="17">
        <v>0.08</v>
      </c>
      <c r="J85" s="16"/>
      <c r="K85" s="16"/>
    </row>
    <row r="86" spans="1:11">
      <c r="A86" s="16" t="s">
        <v>13</v>
      </c>
      <c r="B86" s="16" t="s">
        <v>133</v>
      </c>
      <c r="C86" s="73">
        <v>25</v>
      </c>
      <c r="D86" s="73" t="s">
        <v>37</v>
      </c>
      <c r="E86" s="9">
        <v>4</v>
      </c>
      <c r="F86" s="166">
        <f t="shared" si="3"/>
        <v>4.32</v>
      </c>
      <c r="G86" s="166">
        <f t="shared" si="4"/>
        <v>100</v>
      </c>
      <c r="H86" s="9">
        <f t="shared" si="5"/>
        <v>108</v>
      </c>
      <c r="I86" s="17">
        <v>0.08</v>
      </c>
      <c r="J86" s="16"/>
      <c r="K86" s="16"/>
    </row>
    <row r="87" spans="1:11">
      <c r="A87" s="16" t="s">
        <v>14</v>
      </c>
      <c r="B87" s="16" t="s">
        <v>134</v>
      </c>
      <c r="C87" s="73">
        <v>525</v>
      </c>
      <c r="D87" s="73" t="s">
        <v>37</v>
      </c>
      <c r="E87" s="9">
        <v>4</v>
      </c>
      <c r="F87" s="166">
        <f t="shared" si="3"/>
        <v>4.32</v>
      </c>
      <c r="G87" s="166">
        <f t="shared" si="4"/>
        <v>2100</v>
      </c>
      <c r="H87" s="9">
        <f t="shared" si="5"/>
        <v>2268</v>
      </c>
      <c r="I87" s="17">
        <v>0.08</v>
      </c>
      <c r="J87" s="16"/>
      <c r="K87" s="16"/>
    </row>
    <row r="88" spans="1:11" ht="13.95" customHeight="1">
      <c r="A88" s="16" t="s">
        <v>15</v>
      </c>
      <c r="B88" s="16" t="s">
        <v>135</v>
      </c>
      <c r="C88" s="73">
        <v>25</v>
      </c>
      <c r="D88" s="73" t="s">
        <v>37</v>
      </c>
      <c r="E88" s="9">
        <v>4</v>
      </c>
      <c r="F88" s="166">
        <f t="shared" si="3"/>
        <v>4.32</v>
      </c>
      <c r="G88" s="166">
        <f t="shared" si="4"/>
        <v>100</v>
      </c>
      <c r="H88" s="9">
        <f t="shared" si="5"/>
        <v>108</v>
      </c>
      <c r="I88" s="17">
        <v>0.08</v>
      </c>
      <c r="J88" s="16"/>
      <c r="K88" s="16"/>
    </row>
    <row r="89" spans="1:11">
      <c r="A89" s="16" t="s">
        <v>16</v>
      </c>
      <c r="B89" s="16" t="s">
        <v>136</v>
      </c>
      <c r="C89" s="73">
        <v>25</v>
      </c>
      <c r="D89" s="73" t="s">
        <v>37</v>
      </c>
      <c r="E89" s="9">
        <v>4</v>
      </c>
      <c r="F89" s="166">
        <f t="shared" si="3"/>
        <v>4.32</v>
      </c>
      <c r="G89" s="166">
        <f t="shared" si="4"/>
        <v>100</v>
      </c>
      <c r="H89" s="9">
        <f t="shared" si="5"/>
        <v>108</v>
      </c>
      <c r="I89" s="17">
        <v>0.08</v>
      </c>
      <c r="J89" s="16"/>
      <c r="K89" s="16"/>
    </row>
    <row r="90" spans="1:11">
      <c r="A90" s="16" t="s">
        <v>17</v>
      </c>
      <c r="B90" s="16" t="s">
        <v>137</v>
      </c>
      <c r="C90" s="73">
        <v>100</v>
      </c>
      <c r="D90" s="73" t="s">
        <v>37</v>
      </c>
      <c r="E90" s="9">
        <v>9</v>
      </c>
      <c r="F90" s="166">
        <f t="shared" si="3"/>
        <v>9.7200000000000006</v>
      </c>
      <c r="G90" s="166">
        <f t="shared" si="4"/>
        <v>900</v>
      </c>
      <c r="H90" s="9">
        <f t="shared" si="5"/>
        <v>972</v>
      </c>
      <c r="I90" s="17">
        <v>0.08</v>
      </c>
      <c r="J90" s="16"/>
      <c r="K90" s="16"/>
    </row>
    <row r="91" spans="1:11">
      <c r="A91" s="16" t="s">
        <v>18</v>
      </c>
      <c r="B91" s="16" t="s">
        <v>138</v>
      </c>
      <c r="C91" s="73">
        <v>100</v>
      </c>
      <c r="D91" s="73" t="s">
        <v>37</v>
      </c>
      <c r="E91" s="9">
        <v>11</v>
      </c>
      <c r="F91" s="166">
        <f t="shared" si="3"/>
        <v>11.88</v>
      </c>
      <c r="G91" s="166">
        <f t="shared" si="4"/>
        <v>1100</v>
      </c>
      <c r="H91" s="9">
        <f t="shared" si="5"/>
        <v>1188</v>
      </c>
      <c r="I91" s="17">
        <v>0.08</v>
      </c>
      <c r="J91" s="16"/>
      <c r="K91" s="16"/>
    </row>
    <row r="92" spans="1:11">
      <c r="A92" s="131" t="s">
        <v>19</v>
      </c>
      <c r="B92" s="131" t="s">
        <v>139</v>
      </c>
      <c r="C92" s="167">
        <v>25</v>
      </c>
      <c r="D92" s="73" t="s">
        <v>37</v>
      </c>
      <c r="E92" s="133">
        <v>4</v>
      </c>
      <c r="F92" s="166">
        <f t="shared" si="3"/>
        <v>4.32</v>
      </c>
      <c r="G92" s="166">
        <f t="shared" si="4"/>
        <v>100</v>
      </c>
      <c r="H92" s="9">
        <f t="shared" si="5"/>
        <v>108</v>
      </c>
      <c r="I92" s="168">
        <v>0.08</v>
      </c>
      <c r="J92" s="131"/>
      <c r="K92" s="131"/>
    </row>
    <row r="93" spans="1:11">
      <c r="A93" s="169"/>
      <c r="B93" s="169"/>
      <c r="C93" s="170"/>
      <c r="D93" s="170"/>
      <c r="E93" s="171"/>
      <c r="F93" s="172" t="s">
        <v>140</v>
      </c>
      <c r="G93" s="173">
        <f>SUM(G83:G92)</f>
        <v>5800</v>
      </c>
      <c r="H93" s="163">
        <f>SUM(H83:H92)</f>
        <v>6264</v>
      </c>
      <c r="I93" s="174"/>
      <c r="J93" s="169"/>
      <c r="K93" s="169"/>
    </row>
    <row r="94" spans="1:11" ht="15.6">
      <c r="A94" s="175"/>
      <c r="B94" s="176"/>
      <c r="C94" s="177"/>
      <c r="D94" s="178"/>
      <c r="E94" s="179"/>
      <c r="F94" s="175"/>
      <c r="G94" s="175"/>
      <c r="H94" s="175"/>
      <c r="I94" s="175"/>
    </row>
    <row r="95" spans="1:11">
      <c r="A95" s="721" t="s">
        <v>141</v>
      </c>
      <c r="B95" s="679"/>
      <c r="C95" s="679"/>
      <c r="D95" s="679"/>
      <c r="E95" s="679"/>
      <c r="F95" s="679"/>
      <c r="G95" s="679"/>
      <c r="H95" s="679"/>
      <c r="I95" s="679"/>
      <c r="J95" s="679"/>
      <c r="K95" s="679"/>
    </row>
    <row r="96" spans="1:11">
      <c r="E96"/>
      <c r="F96"/>
      <c r="H96"/>
      <c r="I96"/>
    </row>
    <row r="97" spans="1:11">
      <c r="A97" s="692" t="s">
        <v>155</v>
      </c>
      <c r="B97" s="712"/>
      <c r="C97" s="699" t="s">
        <v>614</v>
      </c>
      <c r="D97" s="699"/>
      <c r="E97" s="699"/>
      <c r="F97" s="699"/>
      <c r="G97" s="699"/>
      <c r="H97" s="699"/>
      <c r="I97" s="699"/>
      <c r="J97" s="699"/>
      <c r="K97" s="699"/>
    </row>
    <row r="98" spans="1:11" ht="27.6">
      <c r="A98" s="55" t="s">
        <v>31</v>
      </c>
      <c r="B98" s="55" t="s">
        <v>1</v>
      </c>
      <c r="C98" s="57" t="s">
        <v>36</v>
      </c>
      <c r="D98" s="57" t="s">
        <v>2</v>
      </c>
      <c r="E98" s="58" t="s">
        <v>34</v>
      </c>
      <c r="F98" s="65" t="s">
        <v>3</v>
      </c>
      <c r="G98" s="55" t="s">
        <v>35</v>
      </c>
      <c r="H98" s="65" t="s">
        <v>4</v>
      </c>
      <c r="I98" s="55" t="s">
        <v>5</v>
      </c>
      <c r="J98" s="55" t="s">
        <v>9</v>
      </c>
      <c r="K98" s="55" t="s">
        <v>6</v>
      </c>
    </row>
    <row r="99" spans="1:11" ht="41.4">
      <c r="A99" s="127" t="s">
        <v>10</v>
      </c>
      <c r="B99" s="1" t="s">
        <v>145</v>
      </c>
      <c r="C99" s="127">
        <v>1500</v>
      </c>
      <c r="D99" s="127" t="s">
        <v>37</v>
      </c>
      <c r="E99" s="126">
        <v>3.3</v>
      </c>
      <c r="F99" s="181">
        <f>E99+E99*I99</f>
        <v>3.5640000000000001</v>
      </c>
      <c r="G99" s="181">
        <f>C99*E99</f>
        <v>4950</v>
      </c>
      <c r="H99" s="181">
        <f t="shared" ref="H99:H108" si="6">C99*F99</f>
        <v>5346</v>
      </c>
      <c r="I99" s="182">
        <v>0.08</v>
      </c>
      <c r="J99" s="127"/>
      <c r="K99" s="127"/>
    </row>
    <row r="100" spans="1:11" ht="41.4">
      <c r="A100" s="127" t="s">
        <v>11</v>
      </c>
      <c r="B100" s="1" t="s">
        <v>146</v>
      </c>
      <c r="C100" s="127">
        <v>500</v>
      </c>
      <c r="D100" s="127" t="s">
        <v>37</v>
      </c>
      <c r="E100" s="126">
        <v>3.3</v>
      </c>
      <c r="F100" s="181">
        <f t="shared" ref="F100:F108" si="7">E100+E100*I100</f>
        <v>3.5640000000000001</v>
      </c>
      <c r="G100" s="181">
        <f t="shared" ref="G100:G108" si="8">C100*E100</f>
        <v>1650</v>
      </c>
      <c r="H100" s="181">
        <f t="shared" si="6"/>
        <v>1782</v>
      </c>
      <c r="I100" s="182">
        <v>0.08</v>
      </c>
      <c r="J100" s="127"/>
      <c r="K100" s="127"/>
    </row>
    <row r="101" spans="1:11" ht="55.2">
      <c r="A101" s="127" t="s">
        <v>12</v>
      </c>
      <c r="B101" s="11" t="s">
        <v>147</v>
      </c>
      <c r="C101" s="127">
        <v>5000</v>
      </c>
      <c r="D101" s="127" t="s">
        <v>37</v>
      </c>
      <c r="E101" s="126">
        <v>2.2000000000000002</v>
      </c>
      <c r="F101" s="181">
        <f t="shared" si="7"/>
        <v>2.3760000000000003</v>
      </c>
      <c r="G101" s="181">
        <f t="shared" si="8"/>
        <v>11000</v>
      </c>
      <c r="H101" s="181">
        <f t="shared" si="6"/>
        <v>11880.000000000002</v>
      </c>
      <c r="I101" s="182">
        <v>0.08</v>
      </c>
      <c r="J101" s="183"/>
      <c r="K101" s="183"/>
    </row>
    <row r="102" spans="1:11" ht="55.2">
      <c r="A102" s="127" t="s">
        <v>13</v>
      </c>
      <c r="B102" s="11" t="s">
        <v>148</v>
      </c>
      <c r="C102" s="127">
        <v>10000</v>
      </c>
      <c r="D102" s="127" t="s">
        <v>37</v>
      </c>
      <c r="E102" s="126">
        <v>2.2000000000000002</v>
      </c>
      <c r="F102" s="181">
        <f t="shared" si="7"/>
        <v>2.3760000000000003</v>
      </c>
      <c r="G102" s="181">
        <f t="shared" si="8"/>
        <v>22000</v>
      </c>
      <c r="H102" s="181">
        <f t="shared" si="6"/>
        <v>23760.000000000004</v>
      </c>
      <c r="I102" s="182">
        <v>0.08</v>
      </c>
      <c r="J102" s="183"/>
      <c r="K102" s="183"/>
    </row>
    <row r="103" spans="1:11" ht="55.2">
      <c r="A103" s="127" t="s">
        <v>14</v>
      </c>
      <c r="B103" s="11" t="s">
        <v>149</v>
      </c>
      <c r="C103" s="127">
        <v>4000</v>
      </c>
      <c r="D103" s="127" t="s">
        <v>37</v>
      </c>
      <c r="E103" s="126">
        <v>2.2000000000000002</v>
      </c>
      <c r="F103" s="181">
        <f t="shared" si="7"/>
        <v>2.3760000000000003</v>
      </c>
      <c r="G103" s="181">
        <f t="shared" si="8"/>
        <v>8800</v>
      </c>
      <c r="H103" s="181">
        <f t="shared" si="6"/>
        <v>9504.0000000000018</v>
      </c>
      <c r="I103" s="182">
        <v>0.08</v>
      </c>
      <c r="J103" s="183"/>
      <c r="K103" s="183"/>
    </row>
    <row r="104" spans="1:11" ht="55.2">
      <c r="A104" s="127" t="s">
        <v>15</v>
      </c>
      <c r="B104" s="11" t="s">
        <v>150</v>
      </c>
      <c r="C104" s="127">
        <v>2000</v>
      </c>
      <c r="D104" s="127" t="s">
        <v>37</v>
      </c>
      <c r="E104" s="126">
        <v>2.2000000000000002</v>
      </c>
      <c r="F104" s="181">
        <f t="shared" si="7"/>
        <v>2.3760000000000003</v>
      </c>
      <c r="G104" s="181">
        <f t="shared" si="8"/>
        <v>4400</v>
      </c>
      <c r="H104" s="181">
        <f t="shared" si="6"/>
        <v>4752.0000000000009</v>
      </c>
      <c r="I104" s="182">
        <v>0.08</v>
      </c>
      <c r="J104" s="183"/>
      <c r="K104" s="183"/>
    </row>
    <row r="105" spans="1:11" ht="55.2">
      <c r="A105" s="127" t="s">
        <v>16</v>
      </c>
      <c r="B105" s="11" t="s">
        <v>151</v>
      </c>
      <c r="C105" s="127">
        <v>200</v>
      </c>
      <c r="D105" s="127" t="s">
        <v>37</v>
      </c>
      <c r="E105" s="126">
        <v>2.2000000000000002</v>
      </c>
      <c r="F105" s="181">
        <f t="shared" si="7"/>
        <v>2.3760000000000003</v>
      </c>
      <c r="G105" s="181">
        <f t="shared" si="8"/>
        <v>440.00000000000006</v>
      </c>
      <c r="H105" s="181">
        <f t="shared" si="6"/>
        <v>475.20000000000005</v>
      </c>
      <c r="I105" s="182">
        <v>0.08</v>
      </c>
      <c r="J105" s="183"/>
      <c r="K105" s="183"/>
    </row>
    <row r="106" spans="1:11" ht="55.2">
      <c r="A106" s="127" t="s">
        <v>17</v>
      </c>
      <c r="B106" s="11" t="s">
        <v>152</v>
      </c>
      <c r="C106" s="127">
        <v>200</v>
      </c>
      <c r="D106" s="127" t="s">
        <v>37</v>
      </c>
      <c r="E106" s="126">
        <v>2.2000000000000002</v>
      </c>
      <c r="F106" s="181">
        <f t="shared" si="7"/>
        <v>2.3760000000000003</v>
      </c>
      <c r="G106" s="181">
        <f t="shared" si="8"/>
        <v>440.00000000000006</v>
      </c>
      <c r="H106" s="181">
        <f t="shared" si="6"/>
        <v>475.20000000000005</v>
      </c>
      <c r="I106" s="182">
        <v>0.08</v>
      </c>
      <c r="J106" s="183"/>
      <c r="K106" s="183"/>
    </row>
    <row r="107" spans="1:11" ht="55.2">
      <c r="A107" s="127" t="s">
        <v>18</v>
      </c>
      <c r="B107" s="11" t="s">
        <v>153</v>
      </c>
      <c r="C107" s="127">
        <v>200</v>
      </c>
      <c r="D107" s="127" t="s">
        <v>37</v>
      </c>
      <c r="E107" s="126">
        <v>2.2000000000000002</v>
      </c>
      <c r="F107" s="181">
        <f t="shared" si="7"/>
        <v>2.3760000000000003</v>
      </c>
      <c r="G107" s="181">
        <f t="shared" si="8"/>
        <v>440.00000000000006</v>
      </c>
      <c r="H107" s="181">
        <f t="shared" si="6"/>
        <v>475.20000000000005</v>
      </c>
      <c r="I107" s="182">
        <v>0.08</v>
      </c>
      <c r="J107" s="183"/>
      <c r="K107" s="183"/>
    </row>
    <row r="108" spans="1:11" ht="27.6">
      <c r="A108" s="127" t="s">
        <v>19</v>
      </c>
      <c r="B108" s="11" t="s">
        <v>154</v>
      </c>
      <c r="C108" s="127">
        <v>7000</v>
      </c>
      <c r="D108" s="127" t="s">
        <v>37</v>
      </c>
      <c r="E108" s="126">
        <v>3.8</v>
      </c>
      <c r="F108" s="181">
        <f t="shared" si="7"/>
        <v>4.1040000000000001</v>
      </c>
      <c r="G108" s="181">
        <f t="shared" si="8"/>
        <v>26600</v>
      </c>
      <c r="H108" s="181">
        <f t="shared" si="6"/>
        <v>28728</v>
      </c>
      <c r="I108" s="182">
        <v>0.08</v>
      </c>
      <c r="J108" s="183"/>
      <c r="K108" s="183"/>
    </row>
    <row r="109" spans="1:11">
      <c r="F109" s="99" t="s">
        <v>8</v>
      </c>
      <c r="G109" s="100">
        <f>SUM(G99:G108)</f>
        <v>80720</v>
      </c>
      <c r="H109" s="184">
        <f>SUM(H99:H108)</f>
        <v>87177.599999999991</v>
      </c>
    </row>
    <row r="110" spans="1:11">
      <c r="E110"/>
      <c r="F110"/>
      <c r="H110"/>
      <c r="I110"/>
    </row>
    <row r="111" spans="1:11" s="619" customFormat="1">
      <c r="A111" s="725" t="s">
        <v>590</v>
      </c>
      <c r="B111" s="725"/>
      <c r="C111" s="726" t="s">
        <v>589</v>
      </c>
      <c r="D111" s="727"/>
      <c r="E111" s="727"/>
      <c r="F111" s="727"/>
      <c r="G111" s="727"/>
      <c r="H111" s="727"/>
      <c r="I111" s="727"/>
      <c r="J111" s="727"/>
      <c r="K111" s="727"/>
    </row>
    <row r="112" spans="1:11" ht="27.6">
      <c r="A112" s="3" t="s">
        <v>0</v>
      </c>
      <c r="B112" s="3" t="s">
        <v>1</v>
      </c>
      <c r="C112" s="3" t="s">
        <v>36</v>
      </c>
      <c r="D112" s="3" t="s">
        <v>2</v>
      </c>
      <c r="E112" s="8" t="s">
        <v>34</v>
      </c>
      <c r="F112" s="8" t="s">
        <v>3</v>
      </c>
      <c r="G112" s="8" t="s">
        <v>35</v>
      </c>
      <c r="H112" s="8" t="s">
        <v>4</v>
      </c>
      <c r="I112" s="3" t="s">
        <v>5</v>
      </c>
      <c r="J112" s="3" t="s">
        <v>9</v>
      </c>
      <c r="K112" s="3" t="s">
        <v>6</v>
      </c>
    </row>
    <row r="113" spans="1:11" ht="55.2">
      <c r="A113" s="1" t="s">
        <v>10</v>
      </c>
      <c r="B113" s="1" t="s">
        <v>156</v>
      </c>
      <c r="C113" s="1">
        <v>2</v>
      </c>
      <c r="D113" s="1" t="s">
        <v>37</v>
      </c>
      <c r="E113" s="4">
        <v>11</v>
      </c>
      <c r="F113" s="4">
        <f t="shared" ref="F113:F121" si="9">E113+E113*I113</f>
        <v>11.88</v>
      </c>
      <c r="G113" s="4">
        <f t="shared" ref="G113:G121" si="10">C113*E113</f>
        <v>22</v>
      </c>
      <c r="H113" s="4">
        <f t="shared" ref="H113:H121" si="11">G113+G113*I113</f>
        <v>23.76</v>
      </c>
      <c r="I113" s="5">
        <v>0.08</v>
      </c>
      <c r="J113" s="1"/>
      <c r="K113" s="1"/>
    </row>
    <row r="114" spans="1:11" ht="55.2">
      <c r="A114" s="1" t="s">
        <v>11</v>
      </c>
      <c r="B114" s="1" t="s">
        <v>157</v>
      </c>
      <c r="C114" s="1">
        <v>2</v>
      </c>
      <c r="D114" s="1" t="s">
        <v>37</v>
      </c>
      <c r="E114" s="4">
        <v>11</v>
      </c>
      <c r="F114" s="4">
        <f t="shared" si="9"/>
        <v>11.88</v>
      </c>
      <c r="G114" s="4">
        <f t="shared" si="10"/>
        <v>22</v>
      </c>
      <c r="H114" s="4">
        <f t="shared" si="11"/>
        <v>23.76</v>
      </c>
      <c r="I114" s="5">
        <v>0.08</v>
      </c>
      <c r="J114" s="1"/>
      <c r="K114" s="1"/>
    </row>
    <row r="115" spans="1:11" ht="55.2">
      <c r="A115" s="1" t="s">
        <v>12</v>
      </c>
      <c r="B115" s="1" t="s">
        <v>158</v>
      </c>
      <c r="C115" s="1">
        <v>2</v>
      </c>
      <c r="D115" s="1" t="s">
        <v>37</v>
      </c>
      <c r="E115" s="4">
        <v>11</v>
      </c>
      <c r="F115" s="4">
        <f t="shared" si="9"/>
        <v>11.88</v>
      </c>
      <c r="G115" s="4">
        <f t="shared" si="10"/>
        <v>22</v>
      </c>
      <c r="H115" s="4">
        <f t="shared" si="11"/>
        <v>23.76</v>
      </c>
      <c r="I115" s="5">
        <v>0.08</v>
      </c>
      <c r="J115" s="1"/>
      <c r="K115" s="1"/>
    </row>
    <row r="116" spans="1:11" ht="55.2">
      <c r="A116" s="1" t="s">
        <v>13</v>
      </c>
      <c r="B116" s="1" t="s">
        <v>159</v>
      </c>
      <c r="C116" s="1">
        <v>2</v>
      </c>
      <c r="D116" s="1" t="s">
        <v>37</v>
      </c>
      <c r="E116" s="4">
        <v>11</v>
      </c>
      <c r="F116" s="4">
        <f t="shared" si="9"/>
        <v>11.88</v>
      </c>
      <c r="G116" s="4">
        <f t="shared" si="10"/>
        <v>22</v>
      </c>
      <c r="H116" s="4">
        <f t="shared" si="11"/>
        <v>23.76</v>
      </c>
      <c r="I116" s="5">
        <v>0.08</v>
      </c>
      <c r="J116" s="1"/>
      <c r="K116" s="1"/>
    </row>
    <row r="117" spans="1:11" ht="55.2">
      <c r="A117" s="1" t="s">
        <v>14</v>
      </c>
      <c r="B117" s="1" t="s">
        <v>160</v>
      </c>
      <c r="C117" s="1">
        <v>2</v>
      </c>
      <c r="D117" s="1" t="s">
        <v>37</v>
      </c>
      <c r="E117" s="4">
        <v>11</v>
      </c>
      <c r="F117" s="4">
        <f t="shared" si="9"/>
        <v>11.88</v>
      </c>
      <c r="G117" s="4">
        <f t="shared" si="10"/>
        <v>22</v>
      </c>
      <c r="H117" s="4">
        <f t="shared" si="11"/>
        <v>23.76</v>
      </c>
      <c r="I117" s="5">
        <v>0.08</v>
      </c>
      <c r="J117" s="1"/>
      <c r="K117" s="1"/>
    </row>
    <row r="118" spans="1:11">
      <c r="A118" s="1" t="s">
        <v>15</v>
      </c>
      <c r="B118" s="4" t="s">
        <v>161</v>
      </c>
      <c r="C118" s="11">
        <v>150</v>
      </c>
      <c r="D118" s="4" t="s">
        <v>37</v>
      </c>
      <c r="E118" s="4">
        <v>26</v>
      </c>
      <c r="F118" s="4">
        <f t="shared" si="9"/>
        <v>28.08</v>
      </c>
      <c r="G118" s="4">
        <f t="shared" si="10"/>
        <v>3900</v>
      </c>
      <c r="H118" s="4">
        <f t="shared" si="11"/>
        <v>4212</v>
      </c>
      <c r="I118" s="36">
        <v>0.08</v>
      </c>
      <c r="J118" s="4"/>
      <c r="K118" s="4"/>
    </row>
    <row r="119" spans="1:11">
      <c r="A119" s="1" t="s">
        <v>16</v>
      </c>
      <c r="B119" s="4" t="s">
        <v>162</v>
      </c>
      <c r="C119" s="11">
        <v>150</v>
      </c>
      <c r="D119" s="4" t="s">
        <v>37</v>
      </c>
      <c r="E119" s="4">
        <v>26</v>
      </c>
      <c r="F119" s="4">
        <f t="shared" si="9"/>
        <v>28.08</v>
      </c>
      <c r="G119" s="4">
        <f t="shared" si="10"/>
        <v>3900</v>
      </c>
      <c r="H119" s="4">
        <f t="shared" si="11"/>
        <v>4212</v>
      </c>
      <c r="I119" s="36">
        <v>0.08</v>
      </c>
      <c r="J119" s="4"/>
      <c r="K119" s="4"/>
    </row>
    <row r="120" spans="1:11">
      <c r="A120" s="1" t="s">
        <v>17</v>
      </c>
      <c r="B120" s="4" t="s">
        <v>163</v>
      </c>
      <c r="C120" s="11">
        <v>50</v>
      </c>
      <c r="D120" s="4" t="s">
        <v>37</v>
      </c>
      <c r="E120" s="4">
        <v>3.5</v>
      </c>
      <c r="F120" s="4">
        <f t="shared" si="9"/>
        <v>3.7800000000000002</v>
      </c>
      <c r="G120" s="4">
        <f t="shared" si="10"/>
        <v>175</v>
      </c>
      <c r="H120" s="4">
        <f t="shared" si="11"/>
        <v>189</v>
      </c>
      <c r="I120" s="36">
        <v>0.08</v>
      </c>
      <c r="J120" s="4"/>
      <c r="K120" s="4"/>
    </row>
    <row r="121" spans="1:11">
      <c r="A121" s="1" t="s">
        <v>18</v>
      </c>
      <c r="B121" s="4" t="s">
        <v>164</v>
      </c>
      <c r="C121" s="11">
        <v>50</v>
      </c>
      <c r="D121" s="4" t="s">
        <v>37</v>
      </c>
      <c r="E121" s="4">
        <v>3.5</v>
      </c>
      <c r="F121" s="4">
        <f t="shared" si="9"/>
        <v>3.7800000000000002</v>
      </c>
      <c r="G121" s="4">
        <f t="shared" si="10"/>
        <v>175</v>
      </c>
      <c r="H121" s="4">
        <f t="shared" si="11"/>
        <v>189</v>
      </c>
      <c r="I121" s="36">
        <v>0.08</v>
      </c>
      <c r="J121" s="4"/>
      <c r="K121" s="4"/>
    </row>
    <row r="122" spans="1:11">
      <c r="A122" s="185"/>
      <c r="B122" s="185"/>
      <c r="C122" s="185"/>
      <c r="D122" s="185"/>
      <c r="E122" s="185"/>
      <c r="F122" s="4" t="s">
        <v>8</v>
      </c>
      <c r="G122" s="4">
        <f>SUM(G113:G121)</f>
        <v>8260</v>
      </c>
      <c r="H122" s="4">
        <f>SUM(H113:H121)</f>
        <v>8920.7999999999993</v>
      </c>
      <c r="I122" s="186"/>
      <c r="J122" s="185"/>
      <c r="K122" s="185"/>
    </row>
    <row r="124" spans="1:11" s="619" customFormat="1">
      <c r="A124" s="722" t="s">
        <v>591</v>
      </c>
      <c r="B124" s="722"/>
      <c r="C124" s="723" t="s">
        <v>167</v>
      </c>
      <c r="D124" s="724"/>
      <c r="E124" s="724"/>
      <c r="F124" s="724"/>
      <c r="G124" s="724"/>
      <c r="H124" s="724"/>
      <c r="I124" s="724"/>
      <c r="J124" s="724"/>
      <c r="K124" s="724"/>
    </row>
    <row r="125" spans="1:11" ht="27.6">
      <c r="A125" s="8" t="s">
        <v>0</v>
      </c>
      <c r="B125" s="8" t="s">
        <v>1</v>
      </c>
      <c r="C125" s="10" t="s">
        <v>38</v>
      </c>
      <c r="D125" s="8" t="s">
        <v>2</v>
      </c>
      <c r="E125" s="8" t="s">
        <v>34</v>
      </c>
      <c r="F125" s="8" t="s">
        <v>3</v>
      </c>
      <c r="G125" s="8" t="s">
        <v>42</v>
      </c>
      <c r="H125" s="8" t="s">
        <v>4</v>
      </c>
      <c r="I125" s="35" t="s">
        <v>5</v>
      </c>
      <c r="J125" s="8" t="s">
        <v>9</v>
      </c>
      <c r="K125" s="8" t="s">
        <v>6</v>
      </c>
    </row>
    <row r="126" spans="1:11" ht="27.6">
      <c r="A126" s="4" t="s">
        <v>10</v>
      </c>
      <c r="B126" s="4" t="s">
        <v>165</v>
      </c>
      <c r="C126" s="11">
        <v>10</v>
      </c>
      <c r="D126" s="4" t="s">
        <v>37</v>
      </c>
      <c r="E126" s="4">
        <v>70</v>
      </c>
      <c r="F126" s="4">
        <f>E126+E126*I126</f>
        <v>75.599999999999994</v>
      </c>
      <c r="G126" s="4">
        <f>C126*E126</f>
        <v>700</v>
      </c>
      <c r="H126" s="4">
        <f>G126+G126*I126</f>
        <v>756</v>
      </c>
      <c r="I126" s="36">
        <v>0.08</v>
      </c>
      <c r="J126" s="4"/>
      <c r="K126" s="4"/>
    </row>
    <row r="127" spans="1:11">
      <c r="A127" s="7"/>
      <c r="B127" s="7"/>
      <c r="C127" s="7"/>
      <c r="D127" s="7"/>
      <c r="F127" s="126" t="s">
        <v>8</v>
      </c>
      <c r="G127" s="126">
        <f>G126</f>
        <v>700</v>
      </c>
      <c r="H127" s="6">
        <f>H126</f>
        <v>756</v>
      </c>
      <c r="J127" s="7"/>
      <c r="K127" s="7"/>
    </row>
    <row r="128" spans="1:11">
      <c r="A128" s="7"/>
      <c r="B128" s="7"/>
      <c r="C128" s="7"/>
      <c r="D128" s="7"/>
      <c r="G128" s="7"/>
      <c r="J128" s="7"/>
      <c r="K128" s="7"/>
    </row>
    <row r="129" spans="1:11" s="619" customFormat="1">
      <c r="A129" s="722" t="s">
        <v>592</v>
      </c>
      <c r="B129" s="722"/>
      <c r="C129" s="723" t="s">
        <v>588</v>
      </c>
      <c r="D129" s="724"/>
      <c r="E129" s="724"/>
      <c r="F129" s="724"/>
      <c r="G129" s="724"/>
      <c r="H129" s="724"/>
      <c r="I129" s="724"/>
      <c r="J129" s="724"/>
      <c r="K129" s="724"/>
    </row>
    <row r="130" spans="1:11" ht="27.6">
      <c r="A130" s="8" t="s">
        <v>0</v>
      </c>
      <c r="B130" s="8" t="s">
        <v>1</v>
      </c>
      <c r="C130" s="10" t="s">
        <v>38</v>
      </c>
      <c r="D130" s="8" t="s">
        <v>2</v>
      </c>
      <c r="E130" s="8" t="s">
        <v>34</v>
      </c>
      <c r="F130" s="8" t="s">
        <v>3</v>
      </c>
      <c r="G130" s="8" t="s">
        <v>42</v>
      </c>
      <c r="H130" s="8" t="s">
        <v>4</v>
      </c>
      <c r="I130" s="35" t="s">
        <v>5</v>
      </c>
      <c r="J130" s="8" t="s">
        <v>9</v>
      </c>
      <c r="K130" s="8" t="s">
        <v>6</v>
      </c>
    </row>
    <row r="131" spans="1:11" ht="27.6">
      <c r="A131" s="4" t="s">
        <v>10</v>
      </c>
      <c r="B131" s="4" t="s">
        <v>166</v>
      </c>
      <c r="C131" s="11">
        <v>20</v>
      </c>
      <c r="D131" s="4" t="s">
        <v>37</v>
      </c>
      <c r="E131" s="4">
        <v>100</v>
      </c>
      <c r="F131" s="4">
        <f>E131+E131*I131</f>
        <v>108</v>
      </c>
      <c r="G131" s="4">
        <f>C131*E131</f>
        <v>2000</v>
      </c>
      <c r="H131" s="4">
        <f>G131+G131*I131</f>
        <v>2160</v>
      </c>
      <c r="I131" s="36">
        <v>0.08</v>
      </c>
      <c r="J131" s="4"/>
      <c r="K131" s="4"/>
    </row>
    <row r="132" spans="1:11">
      <c r="A132" s="7"/>
      <c r="B132" s="7"/>
      <c r="C132" s="7"/>
      <c r="D132" s="7"/>
      <c r="F132" s="126" t="s">
        <v>8</v>
      </c>
      <c r="G132" s="126">
        <f>G131</f>
        <v>2000</v>
      </c>
      <c r="H132" s="6">
        <f>H131</f>
        <v>2160</v>
      </c>
      <c r="J132" s="7"/>
      <c r="K132" s="7"/>
    </row>
    <row r="134" spans="1:11">
      <c r="A134" s="690" t="s">
        <v>593</v>
      </c>
      <c r="B134" s="717"/>
      <c r="C134" s="685" t="s">
        <v>587</v>
      </c>
      <c r="D134" s="697"/>
      <c r="E134" s="697"/>
      <c r="F134" s="697"/>
      <c r="G134" s="697"/>
      <c r="H134" s="697"/>
      <c r="I134" s="697"/>
      <c r="J134" s="697"/>
      <c r="K134" s="698"/>
    </row>
    <row r="135" spans="1:11" ht="27.6">
      <c r="A135" s="55" t="s">
        <v>31</v>
      </c>
      <c r="B135" s="110" t="s">
        <v>1</v>
      </c>
      <c r="C135" s="57" t="s">
        <v>36</v>
      </c>
      <c r="D135" s="57" t="s">
        <v>2</v>
      </c>
      <c r="E135" s="58" t="s">
        <v>34</v>
      </c>
      <c r="F135" s="65" t="s">
        <v>3</v>
      </c>
      <c r="G135" s="55" t="s">
        <v>35</v>
      </c>
      <c r="H135" s="65" t="s">
        <v>4</v>
      </c>
      <c r="I135" s="55" t="s">
        <v>5</v>
      </c>
      <c r="J135" s="55" t="s">
        <v>9</v>
      </c>
      <c r="K135" s="55" t="s">
        <v>6</v>
      </c>
    </row>
    <row r="136" spans="1:11">
      <c r="A136" s="77" t="s">
        <v>10</v>
      </c>
      <c r="B136" s="89" t="s">
        <v>170</v>
      </c>
      <c r="C136" s="187">
        <v>4500</v>
      </c>
      <c r="D136" s="88" t="s">
        <v>37</v>
      </c>
      <c r="E136" s="188">
        <v>0.16</v>
      </c>
      <c r="F136" s="189">
        <f t="shared" ref="F136:F181" si="12">E136+E136*I136</f>
        <v>0.17280000000000001</v>
      </c>
      <c r="G136" s="190">
        <f t="shared" ref="G136:G181" si="13">C136*E136</f>
        <v>720</v>
      </c>
      <c r="H136" s="190">
        <f t="shared" ref="H136:H181" si="14">G136+G136*I136</f>
        <v>777.6</v>
      </c>
      <c r="I136" s="66">
        <v>0.08</v>
      </c>
      <c r="J136" s="30"/>
      <c r="K136" s="30"/>
    </row>
    <row r="137" spans="1:11" ht="27.6">
      <c r="A137" s="77" t="s">
        <v>11</v>
      </c>
      <c r="B137" s="89" t="s">
        <v>171</v>
      </c>
      <c r="C137" s="187">
        <v>80000</v>
      </c>
      <c r="D137" s="88" t="s">
        <v>37</v>
      </c>
      <c r="E137" s="188">
        <v>0.1</v>
      </c>
      <c r="F137" s="189">
        <f t="shared" si="12"/>
        <v>0.10800000000000001</v>
      </c>
      <c r="G137" s="190">
        <f t="shared" si="13"/>
        <v>8000</v>
      </c>
      <c r="H137" s="190">
        <f t="shared" si="14"/>
        <v>8640</v>
      </c>
      <c r="I137" s="66">
        <v>0.08</v>
      </c>
      <c r="J137" s="30"/>
      <c r="K137" s="30"/>
    </row>
    <row r="138" spans="1:11" ht="27.6">
      <c r="A138" s="77" t="s">
        <v>12</v>
      </c>
      <c r="B138" s="89" t="s">
        <v>172</v>
      </c>
      <c r="C138" s="187">
        <v>95000</v>
      </c>
      <c r="D138" s="88" t="s">
        <v>37</v>
      </c>
      <c r="E138" s="188">
        <v>0.12</v>
      </c>
      <c r="F138" s="189">
        <f t="shared" si="12"/>
        <v>0.12959999999999999</v>
      </c>
      <c r="G138" s="190">
        <f t="shared" si="13"/>
        <v>11400</v>
      </c>
      <c r="H138" s="190">
        <f t="shared" si="14"/>
        <v>12312</v>
      </c>
      <c r="I138" s="66">
        <v>0.08</v>
      </c>
      <c r="J138" s="30"/>
      <c r="K138" s="30"/>
    </row>
    <row r="139" spans="1:11" ht="27.6">
      <c r="A139" s="77" t="s">
        <v>13</v>
      </c>
      <c r="B139" s="89" t="s">
        <v>173</v>
      </c>
      <c r="C139" s="187">
        <v>82000</v>
      </c>
      <c r="D139" s="88" t="s">
        <v>37</v>
      </c>
      <c r="E139" s="188">
        <v>0.16</v>
      </c>
      <c r="F139" s="189">
        <f t="shared" si="12"/>
        <v>0.17280000000000001</v>
      </c>
      <c r="G139" s="190">
        <f t="shared" si="13"/>
        <v>13120</v>
      </c>
      <c r="H139" s="190">
        <f t="shared" si="14"/>
        <v>14169.6</v>
      </c>
      <c r="I139" s="66">
        <v>0.08</v>
      </c>
      <c r="J139" s="30"/>
      <c r="K139" s="30"/>
    </row>
    <row r="140" spans="1:11" ht="27.6">
      <c r="A140" s="77" t="s">
        <v>14</v>
      </c>
      <c r="B140" s="89" t="s">
        <v>174</v>
      </c>
      <c r="C140" s="187">
        <v>120000</v>
      </c>
      <c r="D140" s="88" t="s">
        <v>37</v>
      </c>
      <c r="E140" s="188">
        <v>0.24</v>
      </c>
      <c r="F140" s="189">
        <f t="shared" si="12"/>
        <v>0.25919999999999999</v>
      </c>
      <c r="G140" s="190">
        <f t="shared" si="13"/>
        <v>28800</v>
      </c>
      <c r="H140" s="190">
        <f t="shared" si="14"/>
        <v>31104</v>
      </c>
      <c r="I140" s="66">
        <v>0.08</v>
      </c>
      <c r="J140" s="30"/>
      <c r="K140" s="30"/>
    </row>
    <row r="141" spans="1:11" ht="27.6">
      <c r="A141" s="77" t="s">
        <v>15</v>
      </c>
      <c r="B141" s="89" t="s">
        <v>175</v>
      </c>
      <c r="C141" s="187">
        <v>10000</v>
      </c>
      <c r="D141" s="88" t="s">
        <v>37</v>
      </c>
      <c r="E141" s="188">
        <v>1.1000000000000001</v>
      </c>
      <c r="F141" s="189">
        <f t="shared" si="12"/>
        <v>1.1880000000000002</v>
      </c>
      <c r="G141" s="190">
        <f t="shared" si="13"/>
        <v>11000</v>
      </c>
      <c r="H141" s="190">
        <f t="shared" si="14"/>
        <v>11880</v>
      </c>
      <c r="I141" s="66">
        <v>0.08</v>
      </c>
      <c r="J141" s="30"/>
      <c r="K141" s="30"/>
    </row>
    <row r="142" spans="1:11" ht="41.4">
      <c r="A142" s="77" t="s">
        <v>16</v>
      </c>
      <c r="B142" s="89" t="s">
        <v>176</v>
      </c>
      <c r="C142" s="187">
        <v>12000</v>
      </c>
      <c r="D142" s="88" t="s">
        <v>37</v>
      </c>
      <c r="E142" s="188">
        <v>1.3</v>
      </c>
      <c r="F142" s="189">
        <f t="shared" si="12"/>
        <v>1.4040000000000001</v>
      </c>
      <c r="G142" s="190">
        <f t="shared" si="13"/>
        <v>15600</v>
      </c>
      <c r="H142" s="190">
        <f t="shared" si="14"/>
        <v>16848</v>
      </c>
      <c r="I142" s="66">
        <v>0.08</v>
      </c>
      <c r="J142" s="30"/>
      <c r="K142" s="30"/>
    </row>
    <row r="143" spans="1:11" ht="41.4">
      <c r="A143" s="77" t="s">
        <v>17</v>
      </c>
      <c r="B143" s="89" t="s">
        <v>177</v>
      </c>
      <c r="C143" s="187">
        <v>9000</v>
      </c>
      <c r="D143" s="88" t="s">
        <v>37</v>
      </c>
      <c r="E143" s="188">
        <v>1.4</v>
      </c>
      <c r="F143" s="189">
        <f t="shared" si="12"/>
        <v>1.512</v>
      </c>
      <c r="G143" s="190">
        <f t="shared" si="13"/>
        <v>12600</v>
      </c>
      <c r="H143" s="190">
        <f t="shared" si="14"/>
        <v>13608</v>
      </c>
      <c r="I143" s="66">
        <v>0.08</v>
      </c>
      <c r="J143" s="30"/>
      <c r="K143" s="30"/>
    </row>
    <row r="144" spans="1:11">
      <c r="A144" s="77" t="s">
        <v>18</v>
      </c>
      <c r="B144" s="89" t="s">
        <v>178</v>
      </c>
      <c r="C144" s="187">
        <v>1</v>
      </c>
      <c r="D144" s="88" t="s">
        <v>37</v>
      </c>
      <c r="E144" s="188">
        <v>0.21</v>
      </c>
      <c r="F144" s="189">
        <f t="shared" si="12"/>
        <v>0.2268</v>
      </c>
      <c r="G144" s="190">
        <f t="shared" si="13"/>
        <v>0.21</v>
      </c>
      <c r="H144" s="190">
        <f t="shared" si="14"/>
        <v>0.2268</v>
      </c>
      <c r="I144" s="66">
        <v>0.08</v>
      </c>
      <c r="J144" s="30"/>
      <c r="K144" s="30"/>
    </row>
    <row r="145" spans="1:11">
      <c r="A145" s="77" t="s">
        <v>19</v>
      </c>
      <c r="B145" s="89" t="s">
        <v>179</v>
      </c>
      <c r="C145" s="187">
        <v>1</v>
      </c>
      <c r="D145" s="88" t="s">
        <v>37</v>
      </c>
      <c r="E145" s="188">
        <v>0.32</v>
      </c>
      <c r="F145" s="189">
        <f t="shared" si="12"/>
        <v>0.34560000000000002</v>
      </c>
      <c r="G145" s="190">
        <f t="shared" si="13"/>
        <v>0.32</v>
      </c>
      <c r="H145" s="190">
        <f t="shared" si="14"/>
        <v>0.34560000000000002</v>
      </c>
      <c r="I145" s="66">
        <v>0.08</v>
      </c>
      <c r="J145" s="30"/>
      <c r="K145" s="30"/>
    </row>
    <row r="146" spans="1:11" ht="27.6">
      <c r="A146" s="77" t="s">
        <v>20</v>
      </c>
      <c r="B146" s="89" t="s">
        <v>180</v>
      </c>
      <c r="C146" s="187">
        <v>50</v>
      </c>
      <c r="D146" s="88" t="s">
        <v>37</v>
      </c>
      <c r="E146" s="191">
        <v>0.41</v>
      </c>
      <c r="F146" s="189">
        <f t="shared" si="12"/>
        <v>0.44279999999999997</v>
      </c>
      <c r="G146" s="190">
        <f t="shared" si="13"/>
        <v>20.5</v>
      </c>
      <c r="H146" s="190">
        <f t="shared" si="14"/>
        <v>22.14</v>
      </c>
      <c r="I146" s="66">
        <v>0.08</v>
      </c>
      <c r="J146" s="30"/>
      <c r="K146" s="30"/>
    </row>
    <row r="147" spans="1:11" ht="27.6">
      <c r="A147" s="77" t="s">
        <v>21</v>
      </c>
      <c r="B147" s="89" t="s">
        <v>181</v>
      </c>
      <c r="C147" s="187">
        <v>100</v>
      </c>
      <c r="D147" s="88" t="s">
        <v>37</v>
      </c>
      <c r="E147" s="191">
        <v>0.41</v>
      </c>
      <c r="F147" s="189">
        <f t="shared" si="12"/>
        <v>0.44279999999999997</v>
      </c>
      <c r="G147" s="190">
        <f t="shared" si="13"/>
        <v>41</v>
      </c>
      <c r="H147" s="190">
        <f t="shared" si="14"/>
        <v>44.28</v>
      </c>
      <c r="I147" s="66">
        <v>0.08</v>
      </c>
      <c r="J147" s="30"/>
      <c r="K147" s="30"/>
    </row>
    <row r="148" spans="1:11" ht="27.6">
      <c r="A148" s="77" t="s">
        <v>22</v>
      </c>
      <c r="B148" s="89" t="s">
        <v>182</v>
      </c>
      <c r="C148" s="187">
        <v>200</v>
      </c>
      <c r="D148" s="88" t="s">
        <v>37</v>
      </c>
      <c r="E148" s="191">
        <v>0.41</v>
      </c>
      <c r="F148" s="189">
        <f t="shared" si="12"/>
        <v>0.44279999999999997</v>
      </c>
      <c r="G148" s="190">
        <f t="shared" si="13"/>
        <v>82</v>
      </c>
      <c r="H148" s="190">
        <f t="shared" si="14"/>
        <v>88.56</v>
      </c>
      <c r="I148" s="66">
        <v>0.08</v>
      </c>
      <c r="J148" s="30"/>
      <c r="K148" s="30"/>
    </row>
    <row r="149" spans="1:11" ht="27.6">
      <c r="A149" s="77" t="s">
        <v>23</v>
      </c>
      <c r="B149" s="89" t="s">
        <v>183</v>
      </c>
      <c r="C149" s="187">
        <v>700</v>
      </c>
      <c r="D149" s="88" t="s">
        <v>37</v>
      </c>
      <c r="E149" s="191">
        <v>0.41</v>
      </c>
      <c r="F149" s="189">
        <f t="shared" si="12"/>
        <v>0.44279999999999997</v>
      </c>
      <c r="G149" s="190">
        <f t="shared" si="13"/>
        <v>287</v>
      </c>
      <c r="H149" s="190">
        <f t="shared" si="14"/>
        <v>309.95999999999998</v>
      </c>
      <c r="I149" s="66">
        <v>0.08</v>
      </c>
      <c r="J149" s="30"/>
      <c r="K149" s="30"/>
    </row>
    <row r="150" spans="1:11" ht="27.6">
      <c r="A150" s="77" t="s">
        <v>24</v>
      </c>
      <c r="B150" s="89" t="s">
        <v>184</v>
      </c>
      <c r="C150" s="187">
        <v>800</v>
      </c>
      <c r="D150" s="88" t="s">
        <v>37</v>
      </c>
      <c r="E150" s="191">
        <v>0.41</v>
      </c>
      <c r="F150" s="189">
        <f t="shared" si="12"/>
        <v>0.44279999999999997</v>
      </c>
      <c r="G150" s="190">
        <f t="shared" si="13"/>
        <v>328</v>
      </c>
      <c r="H150" s="190">
        <f t="shared" si="14"/>
        <v>354.24</v>
      </c>
      <c r="I150" s="66">
        <v>0.08</v>
      </c>
      <c r="J150" s="30"/>
      <c r="K150" s="30"/>
    </row>
    <row r="151" spans="1:11" ht="27.6">
      <c r="A151" s="77" t="s">
        <v>25</v>
      </c>
      <c r="B151" s="89" t="s">
        <v>185</v>
      </c>
      <c r="C151" s="187">
        <v>7000</v>
      </c>
      <c r="D151" s="88" t="s">
        <v>37</v>
      </c>
      <c r="E151" s="191">
        <v>0.41</v>
      </c>
      <c r="F151" s="189">
        <f t="shared" si="12"/>
        <v>0.44279999999999997</v>
      </c>
      <c r="G151" s="190">
        <f t="shared" si="13"/>
        <v>2870</v>
      </c>
      <c r="H151" s="190">
        <f t="shared" si="14"/>
        <v>3099.6</v>
      </c>
      <c r="I151" s="66">
        <v>0.08</v>
      </c>
      <c r="J151" s="30"/>
      <c r="K151" s="30"/>
    </row>
    <row r="152" spans="1:11" ht="27.6">
      <c r="A152" s="77" t="s">
        <v>26</v>
      </c>
      <c r="B152" s="89" t="s">
        <v>186</v>
      </c>
      <c r="C152" s="187">
        <v>7000</v>
      </c>
      <c r="D152" s="88" t="s">
        <v>37</v>
      </c>
      <c r="E152" s="191">
        <v>0.41</v>
      </c>
      <c r="F152" s="189">
        <f t="shared" si="12"/>
        <v>0.44279999999999997</v>
      </c>
      <c r="G152" s="190">
        <f t="shared" si="13"/>
        <v>2870</v>
      </c>
      <c r="H152" s="190">
        <f t="shared" si="14"/>
        <v>3099.6</v>
      </c>
      <c r="I152" s="66">
        <v>0.08</v>
      </c>
      <c r="J152" s="30"/>
      <c r="K152" s="30"/>
    </row>
    <row r="153" spans="1:11" ht="27.6">
      <c r="A153" s="77" t="s">
        <v>27</v>
      </c>
      <c r="B153" s="89" t="s">
        <v>187</v>
      </c>
      <c r="C153" s="187">
        <v>5000</v>
      </c>
      <c r="D153" s="88" t="s">
        <v>37</v>
      </c>
      <c r="E153" s="191">
        <v>0.41</v>
      </c>
      <c r="F153" s="189">
        <f t="shared" si="12"/>
        <v>0.44279999999999997</v>
      </c>
      <c r="G153" s="190">
        <f t="shared" si="13"/>
        <v>2050</v>
      </c>
      <c r="H153" s="190">
        <f t="shared" si="14"/>
        <v>2214</v>
      </c>
      <c r="I153" s="66">
        <v>0.08</v>
      </c>
      <c r="J153" s="30"/>
      <c r="K153" s="30"/>
    </row>
    <row r="154" spans="1:11" ht="27.6">
      <c r="A154" s="77" t="s">
        <v>71</v>
      </c>
      <c r="B154" s="89" t="s">
        <v>188</v>
      </c>
      <c r="C154" s="187">
        <v>200</v>
      </c>
      <c r="D154" s="88" t="s">
        <v>37</v>
      </c>
      <c r="E154" s="191">
        <v>0.41</v>
      </c>
      <c r="F154" s="189">
        <f t="shared" si="12"/>
        <v>0.44279999999999997</v>
      </c>
      <c r="G154" s="190">
        <f t="shared" si="13"/>
        <v>82</v>
      </c>
      <c r="H154" s="190">
        <f t="shared" si="14"/>
        <v>88.56</v>
      </c>
      <c r="I154" s="66">
        <v>0.08</v>
      </c>
      <c r="J154" s="30"/>
      <c r="K154" s="30"/>
    </row>
    <row r="155" spans="1:11">
      <c r="A155" s="77" t="s">
        <v>72</v>
      </c>
      <c r="B155" s="89" t="s">
        <v>189</v>
      </c>
      <c r="C155" s="187">
        <v>1</v>
      </c>
      <c r="D155" s="88" t="s">
        <v>37</v>
      </c>
      <c r="E155" s="191">
        <v>0.82</v>
      </c>
      <c r="F155" s="189">
        <f t="shared" si="12"/>
        <v>0.88559999999999994</v>
      </c>
      <c r="G155" s="190">
        <f t="shared" si="13"/>
        <v>0.82</v>
      </c>
      <c r="H155" s="190">
        <f t="shared" si="14"/>
        <v>0.88559999999999994</v>
      </c>
      <c r="I155" s="66">
        <v>0.08</v>
      </c>
      <c r="J155" s="30"/>
      <c r="K155" s="30"/>
    </row>
    <row r="156" spans="1:11">
      <c r="A156" s="77" t="s">
        <v>73</v>
      </c>
      <c r="B156" s="89" t="s">
        <v>190</v>
      </c>
      <c r="C156" s="187">
        <v>1</v>
      </c>
      <c r="D156" s="88" t="s">
        <v>37</v>
      </c>
      <c r="E156" s="191">
        <v>0.82</v>
      </c>
      <c r="F156" s="189">
        <f t="shared" si="12"/>
        <v>0.88559999999999994</v>
      </c>
      <c r="G156" s="190">
        <f t="shared" si="13"/>
        <v>0.82</v>
      </c>
      <c r="H156" s="190">
        <f t="shared" si="14"/>
        <v>0.88559999999999994</v>
      </c>
      <c r="I156" s="66">
        <v>0.08</v>
      </c>
      <c r="J156" s="30"/>
      <c r="K156" s="30"/>
    </row>
    <row r="157" spans="1:11">
      <c r="A157" s="77" t="s">
        <v>74</v>
      </c>
      <c r="B157" s="89" t="s">
        <v>191</v>
      </c>
      <c r="C157" s="187">
        <v>100</v>
      </c>
      <c r="D157" s="88" t="s">
        <v>37</v>
      </c>
      <c r="E157" s="191">
        <v>0.9</v>
      </c>
      <c r="F157" s="189">
        <f t="shared" si="12"/>
        <v>0.97199999999999998</v>
      </c>
      <c r="G157" s="190">
        <f t="shared" si="13"/>
        <v>90</v>
      </c>
      <c r="H157" s="190">
        <f t="shared" si="14"/>
        <v>97.2</v>
      </c>
      <c r="I157" s="66">
        <v>0.08</v>
      </c>
      <c r="J157" s="30"/>
      <c r="K157" s="30"/>
    </row>
    <row r="158" spans="1:11" ht="27.6">
      <c r="A158" s="77" t="s">
        <v>75</v>
      </c>
      <c r="B158" s="89" t="s">
        <v>192</v>
      </c>
      <c r="C158" s="187">
        <v>6000</v>
      </c>
      <c r="D158" s="88" t="s">
        <v>37</v>
      </c>
      <c r="E158" s="191">
        <v>1.35</v>
      </c>
      <c r="F158" s="189">
        <f t="shared" si="12"/>
        <v>1.4580000000000002</v>
      </c>
      <c r="G158" s="190">
        <f t="shared" si="13"/>
        <v>8100.0000000000009</v>
      </c>
      <c r="H158" s="190">
        <f t="shared" si="14"/>
        <v>8748.0000000000018</v>
      </c>
      <c r="I158" s="66">
        <v>0.08</v>
      </c>
      <c r="J158" s="30"/>
      <c r="K158" s="30"/>
    </row>
    <row r="159" spans="1:11" ht="27.6">
      <c r="A159" s="77" t="s">
        <v>76</v>
      </c>
      <c r="B159" s="89" t="s">
        <v>238</v>
      </c>
      <c r="C159" s="187">
        <v>500</v>
      </c>
      <c r="D159" s="88" t="s">
        <v>37</v>
      </c>
      <c r="E159" s="191">
        <v>2.5</v>
      </c>
      <c r="F159" s="189">
        <f t="shared" si="12"/>
        <v>2.7</v>
      </c>
      <c r="G159" s="190">
        <f t="shared" si="13"/>
        <v>1250</v>
      </c>
      <c r="H159" s="190">
        <f t="shared" si="14"/>
        <v>1350</v>
      </c>
      <c r="I159" s="66">
        <v>0.08</v>
      </c>
      <c r="J159" s="30"/>
      <c r="K159" s="30"/>
    </row>
    <row r="160" spans="1:11" ht="41.4">
      <c r="A160" s="77" t="s">
        <v>194</v>
      </c>
      <c r="B160" s="89" t="s">
        <v>193</v>
      </c>
      <c r="C160" s="187">
        <v>700</v>
      </c>
      <c r="D160" s="88" t="s">
        <v>37</v>
      </c>
      <c r="E160" s="191">
        <v>1.8</v>
      </c>
      <c r="F160" s="189">
        <f t="shared" si="12"/>
        <v>1.944</v>
      </c>
      <c r="G160" s="190">
        <f t="shared" si="13"/>
        <v>1260</v>
      </c>
      <c r="H160" s="190">
        <f t="shared" si="14"/>
        <v>1360.8</v>
      </c>
      <c r="I160" s="66">
        <v>0.08</v>
      </c>
      <c r="J160" s="30"/>
      <c r="K160" s="30"/>
    </row>
    <row r="161" spans="1:11" ht="41.4">
      <c r="A161" s="77" t="s">
        <v>196</v>
      </c>
      <c r="B161" s="89" t="s">
        <v>195</v>
      </c>
      <c r="C161" s="187">
        <v>500</v>
      </c>
      <c r="D161" s="88" t="s">
        <v>37</v>
      </c>
      <c r="E161" s="191">
        <v>1.8</v>
      </c>
      <c r="F161" s="189">
        <f t="shared" si="12"/>
        <v>1.944</v>
      </c>
      <c r="G161" s="190">
        <f t="shared" si="13"/>
        <v>900</v>
      </c>
      <c r="H161" s="190">
        <f t="shared" si="14"/>
        <v>972</v>
      </c>
      <c r="I161" s="66">
        <v>0.08</v>
      </c>
      <c r="J161" s="30"/>
      <c r="K161" s="30"/>
    </row>
    <row r="162" spans="1:11" ht="41.4">
      <c r="A162" s="77" t="s">
        <v>198</v>
      </c>
      <c r="B162" s="89" t="s">
        <v>197</v>
      </c>
      <c r="C162" s="187">
        <v>50</v>
      </c>
      <c r="D162" s="88" t="s">
        <v>37</v>
      </c>
      <c r="E162" s="191">
        <v>1.8</v>
      </c>
      <c r="F162" s="189">
        <f t="shared" si="12"/>
        <v>1.944</v>
      </c>
      <c r="G162" s="190">
        <f t="shared" si="13"/>
        <v>90</v>
      </c>
      <c r="H162" s="190">
        <f t="shared" si="14"/>
        <v>97.2</v>
      </c>
      <c r="I162" s="66">
        <v>0.08</v>
      </c>
      <c r="J162" s="30"/>
      <c r="K162" s="30"/>
    </row>
    <row r="163" spans="1:11" ht="41.4">
      <c r="A163" s="77" t="s">
        <v>200</v>
      </c>
      <c r="B163" s="89" t="s">
        <v>199</v>
      </c>
      <c r="C163" s="187">
        <v>100</v>
      </c>
      <c r="D163" s="88" t="s">
        <v>37</v>
      </c>
      <c r="E163" s="191">
        <v>2.4</v>
      </c>
      <c r="F163" s="189">
        <f t="shared" si="12"/>
        <v>2.5920000000000001</v>
      </c>
      <c r="G163" s="190">
        <f t="shared" si="13"/>
        <v>240</v>
      </c>
      <c r="H163" s="190">
        <f t="shared" si="14"/>
        <v>259.2</v>
      </c>
      <c r="I163" s="66">
        <v>0.08</v>
      </c>
      <c r="J163" s="30"/>
      <c r="K163" s="30"/>
    </row>
    <row r="164" spans="1:11" ht="27.6">
      <c r="A164" s="77" t="s">
        <v>202</v>
      </c>
      <c r="B164" s="89" t="s">
        <v>201</v>
      </c>
      <c r="C164" s="187">
        <v>3500</v>
      </c>
      <c r="D164" s="88" t="s">
        <v>37</v>
      </c>
      <c r="E164" s="191">
        <v>7.3</v>
      </c>
      <c r="F164" s="189">
        <f t="shared" si="12"/>
        <v>7.8839999999999995</v>
      </c>
      <c r="G164" s="190">
        <f t="shared" si="13"/>
        <v>25550</v>
      </c>
      <c r="H164" s="190">
        <f t="shared" si="14"/>
        <v>27594</v>
      </c>
      <c r="I164" s="66">
        <v>0.08</v>
      </c>
      <c r="J164" s="30"/>
      <c r="K164" s="30"/>
    </row>
    <row r="165" spans="1:11" ht="27.6">
      <c r="A165" s="77" t="s">
        <v>204</v>
      </c>
      <c r="B165" s="89" t="s">
        <v>203</v>
      </c>
      <c r="C165" s="187">
        <v>100</v>
      </c>
      <c r="D165" s="88" t="s">
        <v>37</v>
      </c>
      <c r="E165" s="191">
        <v>7.3</v>
      </c>
      <c r="F165" s="189">
        <f t="shared" si="12"/>
        <v>7.8839999999999995</v>
      </c>
      <c r="G165" s="190">
        <f t="shared" si="13"/>
        <v>730</v>
      </c>
      <c r="H165" s="190">
        <f t="shared" si="14"/>
        <v>788.4</v>
      </c>
      <c r="I165" s="66">
        <v>0.08</v>
      </c>
      <c r="J165" s="30"/>
      <c r="K165" s="30"/>
    </row>
    <row r="166" spans="1:11">
      <c r="A166" s="77" t="s">
        <v>206</v>
      </c>
      <c r="B166" s="192" t="s">
        <v>205</v>
      </c>
      <c r="C166" s="193">
        <v>550</v>
      </c>
      <c r="D166" s="88" t="s">
        <v>37</v>
      </c>
      <c r="E166" s="194">
        <v>4</v>
      </c>
      <c r="F166" s="189">
        <f t="shared" si="12"/>
        <v>4.32</v>
      </c>
      <c r="G166" s="190">
        <f t="shared" si="13"/>
        <v>2200</v>
      </c>
      <c r="H166" s="190">
        <f t="shared" si="14"/>
        <v>2376</v>
      </c>
      <c r="I166" s="66">
        <v>0.08</v>
      </c>
      <c r="J166" s="30"/>
      <c r="K166" s="30"/>
    </row>
    <row r="167" spans="1:11">
      <c r="A167" s="77" t="s">
        <v>208</v>
      </c>
      <c r="B167" s="16" t="s">
        <v>207</v>
      </c>
      <c r="C167" s="195">
        <v>1000</v>
      </c>
      <c r="D167" s="88" t="s">
        <v>37</v>
      </c>
      <c r="E167" s="18">
        <v>0.9</v>
      </c>
      <c r="F167" s="189">
        <f t="shared" si="12"/>
        <v>0.97199999999999998</v>
      </c>
      <c r="G167" s="190">
        <f t="shared" si="13"/>
        <v>900</v>
      </c>
      <c r="H167" s="190">
        <f t="shared" si="14"/>
        <v>972</v>
      </c>
      <c r="I167" s="66">
        <v>0.08</v>
      </c>
      <c r="J167" s="30"/>
      <c r="K167" s="30"/>
    </row>
    <row r="168" spans="1:11" ht="27.6">
      <c r="A168" s="77" t="s">
        <v>210</v>
      </c>
      <c r="B168" s="16" t="s">
        <v>209</v>
      </c>
      <c r="C168" s="196">
        <v>50</v>
      </c>
      <c r="D168" s="88" t="s">
        <v>37</v>
      </c>
      <c r="E168" s="197">
        <v>1.8</v>
      </c>
      <c r="F168" s="112">
        <f t="shared" si="12"/>
        <v>1.944</v>
      </c>
      <c r="G168" s="198">
        <f t="shared" si="13"/>
        <v>90</v>
      </c>
      <c r="H168" s="198">
        <f t="shared" si="14"/>
        <v>97.2</v>
      </c>
      <c r="I168" s="66">
        <v>0.08</v>
      </c>
      <c r="J168" s="30"/>
      <c r="K168" s="30"/>
    </row>
    <row r="169" spans="1:11" ht="27.6">
      <c r="A169" s="77" t="s">
        <v>212</v>
      </c>
      <c r="B169" s="16" t="s">
        <v>211</v>
      </c>
      <c r="C169" s="196">
        <v>50</v>
      </c>
      <c r="D169" s="88" t="s">
        <v>37</v>
      </c>
      <c r="E169" s="197">
        <v>1.8</v>
      </c>
      <c r="F169" s="112">
        <f t="shared" si="12"/>
        <v>1.944</v>
      </c>
      <c r="G169" s="198">
        <f t="shared" si="13"/>
        <v>90</v>
      </c>
      <c r="H169" s="198">
        <f t="shared" si="14"/>
        <v>97.2</v>
      </c>
      <c r="I169" s="66">
        <v>0.08</v>
      </c>
      <c r="J169" s="30"/>
      <c r="K169" s="30"/>
    </row>
    <row r="170" spans="1:11" ht="27.6">
      <c r="A170" s="77" t="s">
        <v>214</v>
      </c>
      <c r="B170" s="16" t="s">
        <v>213</v>
      </c>
      <c r="C170" s="196">
        <v>50</v>
      </c>
      <c r="D170" s="88" t="s">
        <v>37</v>
      </c>
      <c r="E170" s="197">
        <v>1.8</v>
      </c>
      <c r="F170" s="112">
        <f t="shared" si="12"/>
        <v>1.944</v>
      </c>
      <c r="G170" s="198">
        <f t="shared" si="13"/>
        <v>90</v>
      </c>
      <c r="H170" s="198">
        <f t="shared" si="14"/>
        <v>97.2</v>
      </c>
      <c r="I170" s="66">
        <v>0.08</v>
      </c>
      <c r="J170" s="30"/>
      <c r="K170" s="30"/>
    </row>
    <row r="171" spans="1:11" ht="27.6">
      <c r="A171" s="77" t="s">
        <v>216</v>
      </c>
      <c r="B171" s="77" t="s">
        <v>215</v>
      </c>
      <c r="C171" s="196">
        <v>100</v>
      </c>
      <c r="D171" s="88" t="s">
        <v>37</v>
      </c>
      <c r="E171" s="197">
        <v>1.8</v>
      </c>
      <c r="F171" s="112">
        <f t="shared" si="12"/>
        <v>1.944</v>
      </c>
      <c r="G171" s="198">
        <f t="shared" si="13"/>
        <v>180</v>
      </c>
      <c r="H171" s="198">
        <f t="shared" si="14"/>
        <v>194.4</v>
      </c>
      <c r="I171" s="66">
        <v>0.08</v>
      </c>
      <c r="J171" s="30"/>
      <c r="K171" s="30"/>
    </row>
    <row r="172" spans="1:11" ht="27.6">
      <c r="A172" s="77" t="s">
        <v>218</v>
      </c>
      <c r="B172" s="16" t="s">
        <v>217</v>
      </c>
      <c r="C172" s="195">
        <v>250</v>
      </c>
      <c r="D172" s="88" t="s">
        <v>37</v>
      </c>
      <c r="E172" s="197">
        <v>1.8</v>
      </c>
      <c r="F172" s="112">
        <f t="shared" si="12"/>
        <v>1.944</v>
      </c>
      <c r="G172" s="198">
        <f t="shared" si="13"/>
        <v>450</v>
      </c>
      <c r="H172" s="198">
        <f t="shared" si="14"/>
        <v>486</v>
      </c>
      <c r="I172" s="66">
        <v>0.08</v>
      </c>
      <c r="J172" s="30"/>
      <c r="K172" s="30"/>
    </row>
    <row r="173" spans="1:11" ht="27.6">
      <c r="A173" s="77" t="s">
        <v>220</v>
      </c>
      <c r="B173" s="16" t="s">
        <v>219</v>
      </c>
      <c r="C173" s="195">
        <v>2500</v>
      </c>
      <c r="D173" s="88" t="s">
        <v>37</v>
      </c>
      <c r="E173" s="197">
        <v>1.8</v>
      </c>
      <c r="F173" s="112">
        <f t="shared" si="12"/>
        <v>1.944</v>
      </c>
      <c r="G173" s="198">
        <f t="shared" si="13"/>
        <v>4500</v>
      </c>
      <c r="H173" s="198">
        <f t="shared" si="14"/>
        <v>4860</v>
      </c>
      <c r="I173" s="66">
        <v>0.08</v>
      </c>
      <c r="J173" s="30"/>
      <c r="K173" s="30"/>
    </row>
    <row r="174" spans="1:11" ht="27.6">
      <c r="A174" s="77" t="s">
        <v>222</v>
      </c>
      <c r="B174" s="16" t="s">
        <v>221</v>
      </c>
      <c r="C174" s="195">
        <v>2000</v>
      </c>
      <c r="D174" s="88" t="s">
        <v>37</v>
      </c>
      <c r="E174" s="197">
        <v>1.8</v>
      </c>
      <c r="F174" s="112">
        <f t="shared" si="12"/>
        <v>1.944</v>
      </c>
      <c r="G174" s="198">
        <f t="shared" si="13"/>
        <v>3600</v>
      </c>
      <c r="H174" s="198">
        <f t="shared" si="14"/>
        <v>3888</v>
      </c>
      <c r="I174" s="66">
        <v>0.08</v>
      </c>
      <c r="J174" s="30"/>
      <c r="K174" s="30"/>
    </row>
    <row r="175" spans="1:11" ht="27.6">
      <c r="A175" s="77" t="s">
        <v>224</v>
      </c>
      <c r="B175" s="16" t="s">
        <v>223</v>
      </c>
      <c r="C175" s="195">
        <v>500</v>
      </c>
      <c r="D175" s="88" t="s">
        <v>37</v>
      </c>
      <c r="E175" s="197">
        <v>1.8</v>
      </c>
      <c r="F175" s="112">
        <f t="shared" si="12"/>
        <v>1.944</v>
      </c>
      <c r="G175" s="198">
        <f t="shared" si="13"/>
        <v>900</v>
      </c>
      <c r="H175" s="198">
        <f t="shared" si="14"/>
        <v>972</v>
      </c>
      <c r="I175" s="66">
        <v>0.08</v>
      </c>
      <c r="J175" s="30"/>
      <c r="K175" s="30"/>
    </row>
    <row r="176" spans="1:11" ht="27.6">
      <c r="A176" s="77" t="s">
        <v>226</v>
      </c>
      <c r="B176" s="16" t="s">
        <v>225</v>
      </c>
      <c r="C176" s="195">
        <v>150</v>
      </c>
      <c r="D176" s="88" t="s">
        <v>37</v>
      </c>
      <c r="E176" s="197">
        <v>1.8</v>
      </c>
      <c r="F176" s="112">
        <f t="shared" si="12"/>
        <v>1.944</v>
      </c>
      <c r="G176" s="198">
        <f t="shared" si="13"/>
        <v>270</v>
      </c>
      <c r="H176" s="198">
        <f t="shared" si="14"/>
        <v>291.60000000000002</v>
      </c>
      <c r="I176" s="66">
        <v>0.08</v>
      </c>
      <c r="J176" s="30"/>
      <c r="K176" s="30"/>
    </row>
    <row r="177" spans="1:11" ht="27.6">
      <c r="A177" s="77" t="s">
        <v>228</v>
      </c>
      <c r="B177" s="16" t="s">
        <v>227</v>
      </c>
      <c r="C177" s="195">
        <v>50</v>
      </c>
      <c r="D177" s="88" t="s">
        <v>37</v>
      </c>
      <c r="E177" s="197">
        <v>1.8</v>
      </c>
      <c r="F177" s="112">
        <f t="shared" si="12"/>
        <v>1.944</v>
      </c>
      <c r="G177" s="198">
        <f t="shared" si="13"/>
        <v>90</v>
      </c>
      <c r="H177" s="198">
        <f t="shared" si="14"/>
        <v>97.2</v>
      </c>
      <c r="I177" s="66">
        <v>0.08</v>
      </c>
      <c r="J177" s="30"/>
      <c r="K177" s="30"/>
    </row>
    <row r="178" spans="1:11">
      <c r="A178" s="77" t="s">
        <v>230</v>
      </c>
      <c r="B178" s="16" t="s">
        <v>229</v>
      </c>
      <c r="C178" s="195">
        <v>300</v>
      </c>
      <c r="D178" s="88" t="s">
        <v>37</v>
      </c>
      <c r="E178" s="199">
        <v>0.35</v>
      </c>
      <c r="F178" s="112">
        <f t="shared" si="12"/>
        <v>0.378</v>
      </c>
      <c r="G178" s="198">
        <f t="shared" si="13"/>
        <v>105</v>
      </c>
      <c r="H178" s="198">
        <f t="shared" si="14"/>
        <v>113.4</v>
      </c>
      <c r="I178" s="66">
        <v>0.08</v>
      </c>
      <c r="J178" s="30"/>
      <c r="K178" s="30"/>
    </row>
    <row r="179" spans="1:11">
      <c r="A179" s="77" t="s">
        <v>232</v>
      </c>
      <c r="B179" s="200" t="s">
        <v>231</v>
      </c>
      <c r="C179" s="201">
        <v>100</v>
      </c>
      <c r="D179" s="88" t="s">
        <v>37</v>
      </c>
      <c r="E179" s="129">
        <v>0.6</v>
      </c>
      <c r="F179" s="112">
        <f t="shared" si="12"/>
        <v>0.64800000000000002</v>
      </c>
      <c r="G179" s="198">
        <f t="shared" si="13"/>
        <v>60</v>
      </c>
      <c r="H179" s="198">
        <f t="shared" si="14"/>
        <v>64.8</v>
      </c>
      <c r="I179" s="66">
        <v>0.08</v>
      </c>
      <c r="J179" s="30"/>
      <c r="K179" s="30"/>
    </row>
    <row r="180" spans="1:11">
      <c r="A180" s="77" t="s">
        <v>234</v>
      </c>
      <c r="B180" s="200" t="s">
        <v>233</v>
      </c>
      <c r="C180" s="201">
        <v>700</v>
      </c>
      <c r="D180" s="88" t="s">
        <v>37</v>
      </c>
      <c r="E180" s="202">
        <v>1</v>
      </c>
      <c r="F180" s="112">
        <f t="shared" si="12"/>
        <v>1.08</v>
      </c>
      <c r="G180" s="190">
        <f t="shared" si="13"/>
        <v>700</v>
      </c>
      <c r="H180" s="190">
        <f t="shared" si="14"/>
        <v>756</v>
      </c>
      <c r="I180" s="66">
        <v>0.08</v>
      </c>
      <c r="J180" s="30"/>
      <c r="K180" s="30"/>
    </row>
    <row r="181" spans="1:11" ht="27.6">
      <c r="A181" s="77" t="s">
        <v>239</v>
      </c>
      <c r="B181" s="89" t="s">
        <v>235</v>
      </c>
      <c r="C181" s="187">
        <v>1000</v>
      </c>
      <c r="D181" s="88" t="s">
        <v>37</v>
      </c>
      <c r="E181" s="202">
        <v>4.3</v>
      </c>
      <c r="F181" s="112">
        <f t="shared" si="12"/>
        <v>4.6440000000000001</v>
      </c>
      <c r="G181" s="190">
        <f t="shared" si="13"/>
        <v>4300</v>
      </c>
      <c r="H181" s="190">
        <f t="shared" si="14"/>
        <v>4644</v>
      </c>
      <c r="I181" s="66">
        <v>0.08</v>
      </c>
      <c r="J181" s="30"/>
      <c r="K181" s="30"/>
    </row>
    <row r="182" spans="1:11" ht="55.2">
      <c r="A182" s="77" t="s">
        <v>241</v>
      </c>
      <c r="B182" s="4" t="s">
        <v>168</v>
      </c>
      <c r="C182" s="11">
        <v>50</v>
      </c>
      <c r="D182" s="4" t="s">
        <v>37</v>
      </c>
      <c r="E182" s="4">
        <v>6.5</v>
      </c>
      <c r="F182" s="4">
        <f>E182+E182*I182</f>
        <v>7.02</v>
      </c>
      <c r="G182" s="4">
        <f>C182*E182</f>
        <v>325</v>
      </c>
      <c r="H182" s="4">
        <f>G182+G182*I182</f>
        <v>351</v>
      </c>
      <c r="I182" s="36">
        <v>0.08</v>
      </c>
      <c r="J182" s="4"/>
      <c r="K182" s="4"/>
    </row>
    <row r="183" spans="1:11" ht="55.2">
      <c r="A183" s="77" t="s">
        <v>242</v>
      </c>
      <c r="B183" s="4" t="s">
        <v>169</v>
      </c>
      <c r="C183" s="11">
        <v>50</v>
      </c>
      <c r="D183" s="4" t="s">
        <v>37</v>
      </c>
      <c r="E183" s="4">
        <v>8.5</v>
      </c>
      <c r="F183" s="4">
        <f>E183+E183*I183</f>
        <v>9.18</v>
      </c>
      <c r="G183" s="4">
        <f>C183*E183</f>
        <v>425</v>
      </c>
      <c r="H183" s="4">
        <f>G183+G183*I183</f>
        <v>459</v>
      </c>
      <c r="I183" s="36">
        <v>0.08</v>
      </c>
      <c r="J183" s="4"/>
      <c r="K183" s="4"/>
    </row>
    <row r="184" spans="1:11">
      <c r="A184" s="19"/>
      <c r="B184" s="19"/>
      <c r="C184" s="19"/>
      <c r="D184" s="79"/>
      <c r="E184" s="79"/>
      <c r="F184" s="112" t="s">
        <v>8</v>
      </c>
      <c r="G184" s="9">
        <f>SUM(G136:G183)</f>
        <v>167357.67000000004</v>
      </c>
      <c r="H184" s="9">
        <f>SUM(H136:H183)</f>
        <v>180746.28360000005</v>
      </c>
      <c r="I184" s="203"/>
      <c r="J184" s="32"/>
      <c r="K184" s="32"/>
    </row>
    <row r="185" spans="1:11" ht="15.6">
      <c r="A185" s="204"/>
      <c r="B185" s="205"/>
      <c r="C185" s="205"/>
      <c r="D185" s="205"/>
      <c r="E185" s="205"/>
      <c r="F185" s="205"/>
      <c r="G185" s="205"/>
      <c r="H185" s="205"/>
    </row>
    <row r="186" spans="1:11">
      <c r="A186" s="718" t="s">
        <v>240</v>
      </c>
      <c r="B186" s="718"/>
      <c r="C186" s="718"/>
      <c r="D186" s="718"/>
      <c r="E186" s="718"/>
      <c r="F186" s="718"/>
      <c r="G186" s="718"/>
      <c r="H186" s="718"/>
      <c r="I186" s="718"/>
      <c r="J186" s="718"/>
      <c r="K186" s="718"/>
    </row>
    <row r="188" spans="1:11">
      <c r="A188" s="719" t="s">
        <v>594</v>
      </c>
      <c r="B188" s="719"/>
      <c r="C188" s="720" t="s">
        <v>586</v>
      </c>
      <c r="D188" s="720"/>
      <c r="E188" s="720"/>
      <c r="F188" s="720"/>
      <c r="G188" s="720"/>
      <c r="H188" s="720"/>
      <c r="I188" s="720"/>
      <c r="J188" s="720"/>
      <c r="K188" s="720"/>
    </row>
    <row r="189" spans="1:11" ht="27.6">
      <c r="A189" s="55" t="s">
        <v>31</v>
      </c>
      <c r="B189" s="55" t="s">
        <v>1</v>
      </c>
      <c r="C189" s="57" t="s">
        <v>36</v>
      </c>
      <c r="D189" s="57" t="s">
        <v>2</v>
      </c>
      <c r="E189" s="58" t="s">
        <v>34</v>
      </c>
      <c r="F189" s="65" t="s">
        <v>3</v>
      </c>
      <c r="G189" s="55" t="s">
        <v>35</v>
      </c>
      <c r="H189" s="65" t="s">
        <v>4</v>
      </c>
      <c r="I189" s="55" t="s">
        <v>5</v>
      </c>
      <c r="J189" s="55" t="s">
        <v>9</v>
      </c>
      <c r="K189" s="55" t="s">
        <v>6</v>
      </c>
    </row>
    <row r="190" spans="1:11" ht="27.6">
      <c r="A190" s="12" t="s">
        <v>10</v>
      </c>
      <c r="B190" s="12" t="s">
        <v>236</v>
      </c>
      <c r="C190" s="12">
        <v>12000</v>
      </c>
      <c r="D190" s="12" t="s">
        <v>37</v>
      </c>
      <c r="E190" s="14">
        <v>1.5</v>
      </c>
      <c r="F190" s="14">
        <f>E190+E190*I190</f>
        <v>1.62</v>
      </c>
      <c r="G190" s="14">
        <f>C190*E190</f>
        <v>18000</v>
      </c>
      <c r="H190" s="14">
        <f>G190+G190*I190</f>
        <v>19440</v>
      </c>
      <c r="I190" s="33">
        <v>0.08</v>
      </c>
      <c r="J190" s="12"/>
      <c r="K190" s="12"/>
    </row>
    <row r="191" spans="1:11">
      <c r="A191" s="12" t="s">
        <v>11</v>
      </c>
      <c r="B191" s="12" t="s">
        <v>237</v>
      </c>
      <c r="C191" s="12">
        <v>1</v>
      </c>
      <c r="D191" s="12" t="s">
        <v>37</v>
      </c>
      <c r="E191" s="14">
        <v>2</v>
      </c>
      <c r="F191" s="14">
        <f>E191+E191*I191</f>
        <v>2.16</v>
      </c>
      <c r="G191" s="14">
        <f>C191*E191</f>
        <v>2</v>
      </c>
      <c r="H191" s="14">
        <f>G191+G191*I191</f>
        <v>2.16</v>
      </c>
      <c r="I191" s="33">
        <v>0.08</v>
      </c>
      <c r="J191" s="12"/>
      <c r="K191" s="12"/>
    </row>
    <row r="192" spans="1:11">
      <c r="F192" s="99" t="s">
        <v>8</v>
      </c>
      <c r="G192" s="100">
        <f>SUM(G190:G191)</f>
        <v>18002</v>
      </c>
      <c r="H192" s="184">
        <f>SUM(H190:H191)</f>
        <v>19442.16</v>
      </c>
    </row>
    <row r="194" spans="1:11" ht="15" customHeight="1">
      <c r="A194" s="702" t="s">
        <v>595</v>
      </c>
      <c r="B194" s="702"/>
      <c r="C194" s="703" t="s">
        <v>585</v>
      </c>
      <c r="D194" s="704"/>
      <c r="E194" s="704"/>
      <c r="F194" s="704"/>
      <c r="G194" s="704"/>
      <c r="H194" s="704"/>
      <c r="I194" s="704"/>
      <c r="J194" s="704"/>
      <c r="K194" s="705"/>
    </row>
    <row r="195" spans="1:11" ht="27.6">
      <c r="A195" s="8" t="s">
        <v>0</v>
      </c>
      <c r="B195" s="8" t="s">
        <v>1</v>
      </c>
      <c r="C195" s="10" t="s">
        <v>38</v>
      </c>
      <c r="D195" s="8" t="s">
        <v>2</v>
      </c>
      <c r="E195" s="8" t="s">
        <v>34</v>
      </c>
      <c r="F195" s="8" t="s">
        <v>3</v>
      </c>
      <c r="G195" s="8" t="s">
        <v>42</v>
      </c>
      <c r="H195" s="8" t="s">
        <v>4</v>
      </c>
      <c r="I195" s="35" t="s">
        <v>5</v>
      </c>
      <c r="J195" s="8" t="s">
        <v>9</v>
      </c>
      <c r="K195" s="8" t="s">
        <v>6</v>
      </c>
    </row>
    <row r="196" spans="1:11" ht="69">
      <c r="A196" s="12" t="s">
        <v>10</v>
      </c>
      <c r="B196" s="12" t="s">
        <v>243</v>
      </c>
      <c r="C196" s="13">
        <v>1000</v>
      </c>
      <c r="D196" s="206" t="s">
        <v>37</v>
      </c>
      <c r="E196" s="52">
        <v>3.2</v>
      </c>
      <c r="F196" s="14">
        <f>E196+E196*I196</f>
        <v>3.4560000000000004</v>
      </c>
      <c r="G196" s="207">
        <f>C196*E196</f>
        <v>3200</v>
      </c>
      <c r="H196" s="208">
        <f>G196+G196*I196</f>
        <v>3456</v>
      </c>
      <c r="I196" s="142">
        <v>0.08</v>
      </c>
      <c r="J196" s="209"/>
      <c r="K196" s="30"/>
    </row>
    <row r="197" spans="1:11">
      <c r="A197" s="210"/>
      <c r="B197" s="211"/>
      <c r="C197" s="84"/>
      <c r="F197" s="9" t="s">
        <v>8</v>
      </c>
      <c r="G197" s="76">
        <f>G196</f>
        <v>3200</v>
      </c>
      <c r="H197" s="76">
        <f>H196</f>
        <v>3456</v>
      </c>
      <c r="I197" s="212"/>
      <c r="J197" s="213"/>
    </row>
    <row r="199" spans="1:11" ht="15" customHeight="1">
      <c r="A199" s="702" t="s">
        <v>596</v>
      </c>
      <c r="B199" s="702"/>
      <c r="C199" s="703" t="s">
        <v>584</v>
      </c>
      <c r="D199" s="704"/>
      <c r="E199" s="704"/>
      <c r="F199" s="704"/>
      <c r="G199" s="704"/>
      <c r="H199" s="704"/>
      <c r="I199" s="704"/>
      <c r="J199" s="704"/>
      <c r="K199" s="705"/>
    </row>
    <row r="200" spans="1:11" ht="27.6">
      <c r="A200" s="8" t="s">
        <v>0</v>
      </c>
      <c r="B200" s="8" t="s">
        <v>1</v>
      </c>
      <c r="C200" s="10" t="s">
        <v>38</v>
      </c>
      <c r="D200" s="8" t="s">
        <v>2</v>
      </c>
      <c r="E200" s="8" t="s">
        <v>34</v>
      </c>
      <c r="F200" s="8" t="s">
        <v>3</v>
      </c>
      <c r="G200" s="8" t="s">
        <v>42</v>
      </c>
      <c r="H200" s="8" t="s">
        <v>4</v>
      </c>
      <c r="I200" s="35" t="s">
        <v>5</v>
      </c>
      <c r="J200" s="8" t="s">
        <v>9</v>
      </c>
      <c r="K200" s="8" t="s">
        <v>6</v>
      </c>
    </row>
    <row r="201" spans="1:11" ht="69">
      <c r="A201" s="12" t="s">
        <v>10</v>
      </c>
      <c r="B201" s="117" t="s">
        <v>244</v>
      </c>
      <c r="C201" s="118">
        <v>130</v>
      </c>
      <c r="D201" s="18" t="s">
        <v>37</v>
      </c>
      <c r="E201" s="9">
        <v>60</v>
      </c>
      <c r="F201" s="9">
        <f>E201+E201*I201</f>
        <v>64.8</v>
      </c>
      <c r="G201" s="9">
        <f>C201*E201</f>
        <v>7800</v>
      </c>
      <c r="H201" s="112">
        <f>G201+G201*I201</f>
        <v>8424</v>
      </c>
      <c r="I201" s="81">
        <v>0.08</v>
      </c>
      <c r="J201" s="119"/>
      <c r="K201" s="30"/>
    </row>
    <row r="202" spans="1:11" ht="69">
      <c r="A202" s="12" t="s">
        <v>11</v>
      </c>
      <c r="B202" s="120" t="s">
        <v>245</v>
      </c>
      <c r="C202" s="16">
        <v>400</v>
      </c>
      <c r="D202" s="18" t="s">
        <v>37</v>
      </c>
      <c r="E202" s="9">
        <v>52</v>
      </c>
      <c r="F202" s="9">
        <f>E202+E202*I202</f>
        <v>56.16</v>
      </c>
      <c r="G202" s="9">
        <f>C202*E202</f>
        <v>20800</v>
      </c>
      <c r="H202" s="112">
        <f>G202+G202*I202</f>
        <v>22464</v>
      </c>
      <c r="I202" s="81">
        <v>0.08</v>
      </c>
      <c r="J202" s="119"/>
      <c r="K202" s="30"/>
    </row>
    <row r="203" spans="1:11">
      <c r="A203" s="143"/>
      <c r="B203" s="122"/>
      <c r="C203" s="19"/>
      <c r="D203" s="79"/>
      <c r="E203" s="123"/>
      <c r="F203" s="9" t="s">
        <v>8</v>
      </c>
      <c r="G203" s="9">
        <f>SUM(G201:G202)</f>
        <v>28600</v>
      </c>
      <c r="H203" s="112">
        <f>SUM(H201:H202)</f>
        <v>30888</v>
      </c>
      <c r="I203" s="124"/>
      <c r="J203" s="125"/>
      <c r="K203" s="32"/>
    </row>
    <row r="205" spans="1:11">
      <c r="A205" s="706" t="s">
        <v>597</v>
      </c>
      <c r="B205" s="706"/>
      <c r="C205" s="707" t="s">
        <v>247</v>
      </c>
      <c r="D205" s="708"/>
      <c r="E205" s="708"/>
      <c r="F205" s="708"/>
      <c r="G205" s="708"/>
      <c r="H205" s="708"/>
      <c r="I205" s="708"/>
      <c r="J205" s="708"/>
      <c r="K205" s="709"/>
    </row>
    <row r="206" spans="1:11" ht="27.6">
      <c r="A206" s="55" t="s">
        <v>31</v>
      </c>
      <c r="B206" s="83" t="s">
        <v>1</v>
      </c>
      <c r="C206" s="57" t="s">
        <v>36</v>
      </c>
      <c r="D206" s="57" t="s">
        <v>2</v>
      </c>
      <c r="E206" s="58" t="s">
        <v>34</v>
      </c>
      <c r="F206" s="65" t="s">
        <v>3</v>
      </c>
      <c r="G206" s="55" t="s">
        <v>35</v>
      </c>
      <c r="H206" s="65" t="s">
        <v>4</v>
      </c>
      <c r="I206" s="55" t="s">
        <v>5</v>
      </c>
      <c r="J206" s="55" t="s">
        <v>9</v>
      </c>
      <c r="K206" s="55" t="s">
        <v>6</v>
      </c>
    </row>
    <row r="207" spans="1:11">
      <c r="A207" s="15" t="s">
        <v>10</v>
      </c>
      <c r="B207" s="15" t="s">
        <v>246</v>
      </c>
      <c r="C207" s="60">
        <v>4000</v>
      </c>
      <c r="D207" s="60" t="s">
        <v>37</v>
      </c>
      <c r="E207" s="24">
        <v>0.4</v>
      </c>
      <c r="F207" s="27">
        <f>E207+E207*I207</f>
        <v>0.43200000000000005</v>
      </c>
      <c r="G207" s="59">
        <f>C207*E207</f>
        <v>1600</v>
      </c>
      <c r="H207" s="22">
        <f>G207+G207*I207</f>
        <v>1728</v>
      </c>
      <c r="I207" s="23">
        <v>0.08</v>
      </c>
      <c r="J207" s="21"/>
      <c r="K207" s="21"/>
    </row>
    <row r="208" spans="1:11">
      <c r="A208" s="710"/>
      <c r="B208" s="710"/>
      <c r="C208" s="711"/>
      <c r="D208" s="143"/>
      <c r="E208" s="62"/>
      <c r="F208" s="27" t="s">
        <v>8</v>
      </c>
      <c r="G208" s="61">
        <f>G207</f>
        <v>1600</v>
      </c>
      <c r="H208" s="24">
        <f>SUM(H207:H207)</f>
        <v>1728</v>
      </c>
      <c r="I208" s="143"/>
      <c r="J208" s="143"/>
      <c r="K208" s="143"/>
    </row>
    <row r="210" spans="1:11">
      <c r="A210" s="692" t="s">
        <v>598</v>
      </c>
      <c r="B210" s="712"/>
      <c r="C210" s="699" t="s">
        <v>583</v>
      </c>
      <c r="D210" s="699"/>
      <c r="E210" s="699"/>
      <c r="F210" s="699"/>
      <c r="G210" s="699"/>
      <c r="H210" s="699"/>
      <c r="I210" s="699"/>
      <c r="J210" s="699"/>
      <c r="K210" s="699"/>
    </row>
    <row r="211" spans="1:11" ht="27.6">
      <c r="A211" s="55" t="s">
        <v>31</v>
      </c>
      <c r="B211" s="83" t="s">
        <v>1</v>
      </c>
      <c r="C211" s="57" t="s">
        <v>36</v>
      </c>
      <c r="D211" s="57" t="s">
        <v>2</v>
      </c>
      <c r="E211" s="58" t="s">
        <v>34</v>
      </c>
      <c r="F211" s="65" t="s">
        <v>3</v>
      </c>
      <c r="G211" s="55" t="s">
        <v>35</v>
      </c>
      <c r="H211" s="65" t="s">
        <v>4</v>
      </c>
      <c r="I211" s="55" t="s">
        <v>5</v>
      </c>
      <c r="J211" s="55" t="s">
        <v>9</v>
      </c>
      <c r="K211" s="55" t="s">
        <v>6</v>
      </c>
    </row>
    <row r="212" spans="1:11" ht="41.4">
      <c r="A212" s="618" t="s">
        <v>10</v>
      </c>
      <c r="B212" s="214" t="s">
        <v>248</v>
      </c>
      <c r="C212" s="215">
        <v>800</v>
      </c>
      <c r="D212" s="215" t="s">
        <v>37</v>
      </c>
      <c r="E212" s="216">
        <v>16</v>
      </c>
      <c r="F212" s="216">
        <f>E212+E212*I212</f>
        <v>17.28</v>
      </c>
      <c r="G212" s="216">
        <f>C212*E212</f>
        <v>12800</v>
      </c>
      <c r="H212" s="217">
        <f>G212+G212*I212</f>
        <v>13824</v>
      </c>
      <c r="I212" s="218">
        <v>0.08</v>
      </c>
      <c r="J212" s="219"/>
      <c r="K212" s="220"/>
    </row>
    <row r="213" spans="1:11" ht="41.4">
      <c r="A213" s="618" t="s">
        <v>11</v>
      </c>
      <c r="B213" s="214" t="s">
        <v>249</v>
      </c>
      <c r="C213" s="221">
        <v>350</v>
      </c>
      <c r="D213" s="215" t="s">
        <v>37</v>
      </c>
      <c r="E213" s="222">
        <v>4</v>
      </c>
      <c r="F213" s="216">
        <f>E213+E213*I213</f>
        <v>4.32</v>
      </c>
      <c r="G213" s="216">
        <f>C213*E213</f>
        <v>1400</v>
      </c>
      <c r="H213" s="217">
        <f>G213+G213*I213</f>
        <v>1512</v>
      </c>
      <c r="I213" s="218">
        <v>0.08</v>
      </c>
      <c r="J213" s="219"/>
      <c r="K213" s="220"/>
    </row>
    <row r="214" spans="1:11" ht="41.4">
      <c r="A214" s="618" t="s">
        <v>12</v>
      </c>
      <c r="B214" s="214" t="s">
        <v>251</v>
      </c>
      <c r="C214" s="223">
        <v>50</v>
      </c>
      <c r="D214" s="215" t="s">
        <v>37</v>
      </c>
      <c r="E214" s="224">
        <v>3</v>
      </c>
      <c r="F214" s="216">
        <f>E214+E214*I214</f>
        <v>3.24</v>
      </c>
      <c r="G214" s="216">
        <f>C214*E214</f>
        <v>150</v>
      </c>
      <c r="H214" s="217">
        <f>G214+G214*I214</f>
        <v>162</v>
      </c>
      <c r="I214" s="218">
        <v>0.08</v>
      </c>
      <c r="J214" s="226"/>
      <c r="K214" s="227"/>
    </row>
    <row r="215" spans="1:11" ht="31.5" customHeight="1">
      <c r="A215" s="618" t="s">
        <v>13</v>
      </c>
      <c r="B215" s="214" t="s">
        <v>250</v>
      </c>
      <c r="C215" s="223">
        <v>4000</v>
      </c>
      <c r="D215" s="215" t="s">
        <v>37</v>
      </c>
      <c r="E215" s="224">
        <v>1.6</v>
      </c>
      <c r="F215" s="216">
        <f>E215+E215*I215</f>
        <v>1.7280000000000002</v>
      </c>
      <c r="G215" s="216">
        <f>C215*E215</f>
        <v>6400</v>
      </c>
      <c r="H215" s="217">
        <f>G215+G215*I215</f>
        <v>6912</v>
      </c>
      <c r="I215" s="218">
        <v>0.08</v>
      </c>
      <c r="J215" s="219"/>
      <c r="K215" s="220"/>
    </row>
    <row r="216" spans="1:11">
      <c r="F216" s="6" t="s">
        <v>8</v>
      </c>
      <c r="G216" s="6">
        <f>SUM(G212:G215)</f>
        <v>20750</v>
      </c>
      <c r="H216" s="6">
        <f>SUM(H212:H215)</f>
        <v>22410</v>
      </c>
    </row>
    <row r="218" spans="1:11">
      <c r="A218" s="713" t="s">
        <v>599</v>
      </c>
      <c r="B218" s="714"/>
      <c r="C218" s="688" t="s">
        <v>582</v>
      </c>
      <c r="D218" s="688"/>
      <c r="E218" s="688"/>
      <c r="F218" s="688"/>
      <c r="G218" s="688"/>
      <c r="H218" s="688"/>
      <c r="I218" s="688"/>
      <c r="J218" s="688"/>
      <c r="K218" s="688"/>
    </row>
    <row r="219" spans="1:11" ht="27.6">
      <c r="A219" s="55" t="s">
        <v>31</v>
      </c>
      <c r="B219" s="55" t="s">
        <v>1</v>
      </c>
      <c r="C219" s="55" t="s">
        <v>36</v>
      </c>
      <c r="D219" s="55" t="s">
        <v>2</v>
      </c>
      <c r="E219" s="65" t="s">
        <v>34</v>
      </c>
      <c r="F219" s="65" t="s">
        <v>3</v>
      </c>
      <c r="G219" s="55" t="s">
        <v>35</v>
      </c>
      <c r="H219" s="65" t="s">
        <v>4</v>
      </c>
      <c r="I219" s="55" t="s">
        <v>5</v>
      </c>
      <c r="J219" s="55" t="s">
        <v>9</v>
      </c>
      <c r="K219" s="55" t="s">
        <v>6</v>
      </c>
    </row>
    <row r="220" spans="1:11" ht="27.6">
      <c r="A220" s="228" t="s">
        <v>10</v>
      </c>
      <c r="B220" s="229" t="s">
        <v>252</v>
      </c>
      <c r="C220" s="223">
        <v>1000</v>
      </c>
      <c r="D220" s="223" t="s">
        <v>37</v>
      </c>
      <c r="E220" s="224">
        <v>4</v>
      </c>
      <c r="F220" s="230">
        <f>E220+E220*I220</f>
        <v>4.32</v>
      </c>
      <c r="G220" s="230">
        <f>E220*C220</f>
        <v>4000</v>
      </c>
      <c r="H220" s="230">
        <f>G220+G220*I220</f>
        <v>4320</v>
      </c>
      <c r="I220" s="231">
        <v>0.08</v>
      </c>
      <c r="J220" s="232"/>
      <c r="K220" s="232"/>
    </row>
    <row r="221" spans="1:11" ht="27.6">
      <c r="A221" s="228" t="s">
        <v>11</v>
      </c>
      <c r="B221" s="229" t="s">
        <v>253</v>
      </c>
      <c r="C221" s="223">
        <v>1700</v>
      </c>
      <c r="D221" s="223" t="s">
        <v>37</v>
      </c>
      <c r="E221" s="224">
        <v>4.5</v>
      </c>
      <c r="F221" s="230">
        <f>E221+E221*I221</f>
        <v>4.8600000000000003</v>
      </c>
      <c r="G221" s="230">
        <f>E221*C221</f>
        <v>7650</v>
      </c>
      <c r="H221" s="230">
        <f>G221+G221*I221</f>
        <v>8262</v>
      </c>
      <c r="I221" s="231">
        <v>0.08</v>
      </c>
      <c r="J221" s="232"/>
      <c r="K221" s="232"/>
    </row>
    <row r="222" spans="1:11">
      <c r="A222" s="715"/>
      <c r="B222" s="715"/>
      <c r="C222" s="715"/>
      <c r="D222" s="233"/>
      <c r="E222" s="233"/>
      <c r="F222" s="234" t="s">
        <v>8</v>
      </c>
      <c r="G222" s="235">
        <f>SUM(G220:G221)</f>
        <v>11650</v>
      </c>
      <c r="H222" s="236">
        <f>SUM(H220:H221)</f>
        <v>12582</v>
      </c>
      <c r="I222" s="237"/>
      <c r="K222" s="237"/>
    </row>
    <row r="223" spans="1:11">
      <c r="E223"/>
      <c r="F223"/>
      <c r="H223"/>
    </row>
    <row r="224" spans="1:11">
      <c r="A224" s="716" t="s">
        <v>600</v>
      </c>
      <c r="B224" s="716"/>
      <c r="C224" s="699" t="s">
        <v>581</v>
      </c>
      <c r="D224" s="699"/>
      <c r="E224" s="699"/>
      <c r="F224" s="699"/>
      <c r="G224" s="699"/>
      <c r="H224" s="699"/>
      <c r="I224" s="699"/>
      <c r="J224" s="699"/>
      <c r="K224" s="699"/>
    </row>
    <row r="225" spans="1:11" ht="27.6">
      <c r="A225" s="55" t="s">
        <v>31</v>
      </c>
      <c r="B225" s="55" t="s">
        <v>1</v>
      </c>
      <c r="C225" s="55" t="s">
        <v>36</v>
      </c>
      <c r="D225" s="55" t="s">
        <v>2</v>
      </c>
      <c r="E225" s="65" t="s">
        <v>34</v>
      </c>
      <c r="F225" s="65" t="s">
        <v>3</v>
      </c>
      <c r="G225" s="55" t="s">
        <v>35</v>
      </c>
      <c r="H225" s="65" t="s">
        <v>4</v>
      </c>
      <c r="I225" s="55" t="s">
        <v>5</v>
      </c>
      <c r="J225" s="55" t="s">
        <v>9</v>
      </c>
      <c r="K225" s="55" t="s">
        <v>6</v>
      </c>
    </row>
    <row r="226" spans="1:11" ht="55.2">
      <c r="A226" s="228" t="s">
        <v>10</v>
      </c>
      <c r="B226" s="238" t="s">
        <v>254</v>
      </c>
      <c r="C226" s="238">
        <v>40</v>
      </c>
      <c r="D226" s="239" t="s">
        <v>37</v>
      </c>
      <c r="E226" s="224">
        <v>35</v>
      </c>
      <c r="F226" s="230">
        <f>E226+E226*I226</f>
        <v>37.799999999999997</v>
      </c>
      <c r="G226" s="230">
        <f>C226*E226</f>
        <v>1400</v>
      </c>
      <c r="H226" s="230">
        <f>G226+G226*I226</f>
        <v>1512</v>
      </c>
      <c r="I226" s="231">
        <v>0.08</v>
      </c>
      <c r="J226" s="232"/>
      <c r="K226" s="232"/>
    </row>
    <row r="227" spans="1:11" ht="55.2">
      <c r="A227" s="228" t="s">
        <v>11</v>
      </c>
      <c r="B227" s="238" t="s">
        <v>255</v>
      </c>
      <c r="C227" s="240">
        <v>80</v>
      </c>
      <c r="D227" s="1" t="s">
        <v>37</v>
      </c>
      <c r="E227" s="224">
        <v>35</v>
      </c>
      <c r="F227" s="230">
        <f>E227+E227*I227</f>
        <v>37.799999999999997</v>
      </c>
      <c r="G227" s="230">
        <f>C227*E227</f>
        <v>2800</v>
      </c>
      <c r="H227" s="230">
        <f>G227+G227*I227</f>
        <v>3024</v>
      </c>
      <c r="I227" s="231">
        <v>0.08</v>
      </c>
      <c r="J227" s="232"/>
      <c r="K227" s="232"/>
    </row>
    <row r="228" spans="1:11" ht="55.2">
      <c r="A228" s="241" t="s">
        <v>12</v>
      </c>
      <c r="B228" s="242" t="s">
        <v>256</v>
      </c>
      <c r="C228" s="243">
        <v>10</v>
      </c>
      <c r="D228" s="1" t="s">
        <v>37</v>
      </c>
      <c r="E228" s="224">
        <v>35</v>
      </c>
      <c r="F228" s="230">
        <f>E228+E228*I228</f>
        <v>37.799999999999997</v>
      </c>
      <c r="G228" s="230">
        <f>C228*E228</f>
        <v>350</v>
      </c>
      <c r="H228" s="230">
        <f>G228+G228*I228</f>
        <v>378</v>
      </c>
      <c r="I228" s="244">
        <v>0.08</v>
      </c>
      <c r="J228" s="245"/>
      <c r="K228" s="245"/>
    </row>
    <row r="229" spans="1:11" ht="55.2">
      <c r="A229" s="214" t="s">
        <v>13</v>
      </c>
      <c r="B229" s="214" t="s">
        <v>257</v>
      </c>
      <c r="C229" s="225">
        <v>10</v>
      </c>
      <c r="D229" s="1" t="s">
        <v>37</v>
      </c>
      <c r="E229" s="224">
        <v>35</v>
      </c>
      <c r="F229" s="230">
        <f>E229+E229*I229</f>
        <v>37.799999999999997</v>
      </c>
      <c r="G229" s="230">
        <f>C229*E229</f>
        <v>350</v>
      </c>
      <c r="H229" s="230">
        <f>G229+G229*I229</f>
        <v>378</v>
      </c>
      <c r="I229" s="218">
        <v>0.08</v>
      </c>
      <c r="J229" s="246"/>
      <c r="K229" s="246"/>
    </row>
    <row r="230" spans="1:11">
      <c r="A230" s="247"/>
      <c r="B230" s="237"/>
      <c r="C230" s="20"/>
      <c r="D230" s="20"/>
      <c r="E230" s="20"/>
      <c r="F230" s="234" t="s">
        <v>8</v>
      </c>
      <c r="G230" s="235">
        <f>SUM(G226:G229)</f>
        <v>4900</v>
      </c>
      <c r="H230" s="236">
        <f>SUM(H226:H229)</f>
        <v>5292</v>
      </c>
      <c r="I230" s="237"/>
      <c r="J230" s="237"/>
      <c r="K230" s="237"/>
    </row>
    <row r="232" spans="1:11">
      <c r="A232" s="683" t="s">
        <v>601</v>
      </c>
      <c r="B232" s="700"/>
      <c r="C232" s="699" t="s">
        <v>580</v>
      </c>
      <c r="D232" s="699"/>
      <c r="E232" s="699"/>
      <c r="F232" s="699"/>
      <c r="G232" s="699"/>
      <c r="H232" s="699"/>
      <c r="I232" s="699"/>
      <c r="J232" s="699"/>
      <c r="K232" s="699"/>
    </row>
    <row r="233" spans="1:11" ht="27.6">
      <c r="A233" s="55" t="s">
        <v>31</v>
      </c>
      <c r="B233" s="55" t="s">
        <v>1</v>
      </c>
      <c r="C233" s="55" t="s">
        <v>36</v>
      </c>
      <c r="D233" s="55" t="s">
        <v>2</v>
      </c>
      <c r="E233" s="65" t="s">
        <v>34</v>
      </c>
      <c r="F233" s="65" t="s">
        <v>3</v>
      </c>
      <c r="G233" s="55" t="s">
        <v>35</v>
      </c>
      <c r="H233" s="65" t="s">
        <v>4</v>
      </c>
      <c r="I233" s="55" t="s">
        <v>5</v>
      </c>
      <c r="J233" s="55" t="s">
        <v>9</v>
      </c>
      <c r="K233" s="55" t="s">
        <v>6</v>
      </c>
    </row>
    <row r="234" spans="1:11">
      <c r="A234" s="248">
        <v>1</v>
      </c>
      <c r="B234" s="249" t="s">
        <v>258</v>
      </c>
      <c r="C234" s="249">
        <v>23000</v>
      </c>
      <c r="D234" s="250" t="s">
        <v>37</v>
      </c>
      <c r="E234" s="251">
        <v>0.2</v>
      </c>
      <c r="F234" s="9">
        <f>E234+E234*I234</f>
        <v>0.21600000000000003</v>
      </c>
      <c r="G234" s="9">
        <f>C234*E234</f>
        <v>4600</v>
      </c>
      <c r="H234" s="9">
        <f>G234+G234*I234</f>
        <v>4968</v>
      </c>
      <c r="I234" s="252">
        <v>0.08</v>
      </c>
      <c r="J234" s="253"/>
      <c r="K234" s="253"/>
    </row>
    <row r="235" spans="1:11" ht="27.6">
      <c r="A235" s="16" t="s">
        <v>11</v>
      </c>
      <c r="B235" s="254" t="s">
        <v>259</v>
      </c>
      <c r="C235" s="250">
        <v>1000</v>
      </c>
      <c r="D235" s="250" t="s">
        <v>37</v>
      </c>
      <c r="E235" s="166">
        <v>1.6</v>
      </c>
      <c r="F235" s="9">
        <f t="shared" ref="F235:F240" si="15">E235+E235*I235</f>
        <v>1.7280000000000002</v>
      </c>
      <c r="G235" s="9">
        <f t="shared" ref="G235:G240" si="16">C235*E235</f>
        <v>1600</v>
      </c>
      <c r="H235" s="9">
        <f t="shared" ref="H235:H240" si="17">G235+G235*I235</f>
        <v>1728</v>
      </c>
      <c r="I235" s="17">
        <v>0.08</v>
      </c>
      <c r="J235" s="165"/>
      <c r="K235" s="165"/>
    </row>
    <row r="236" spans="1:11">
      <c r="A236" s="156" t="s">
        <v>12</v>
      </c>
      <c r="B236" s="249" t="s">
        <v>260</v>
      </c>
      <c r="C236" s="249">
        <v>12000</v>
      </c>
      <c r="D236" s="250" t="s">
        <v>37</v>
      </c>
      <c r="E236" s="251">
        <v>0.6</v>
      </c>
      <c r="F236" s="9">
        <f t="shared" si="15"/>
        <v>0.64800000000000002</v>
      </c>
      <c r="G236" s="9">
        <f t="shared" si="16"/>
        <v>7200</v>
      </c>
      <c r="H236" s="9">
        <f t="shared" si="17"/>
        <v>7776</v>
      </c>
      <c r="I236" s="252">
        <v>0.08</v>
      </c>
      <c r="J236" s="253"/>
      <c r="K236" s="253"/>
    </row>
    <row r="237" spans="1:11">
      <c r="A237" s="234" t="s">
        <v>13</v>
      </c>
      <c r="B237" s="250" t="s">
        <v>261</v>
      </c>
      <c r="C237" s="195">
        <v>1000</v>
      </c>
      <c r="D237" s="250" t="s">
        <v>37</v>
      </c>
      <c r="E237" s="255">
        <v>0.55000000000000004</v>
      </c>
      <c r="F237" s="9">
        <f t="shared" si="15"/>
        <v>0.59400000000000008</v>
      </c>
      <c r="G237" s="9">
        <f t="shared" si="16"/>
        <v>550</v>
      </c>
      <c r="H237" s="9">
        <f t="shared" si="17"/>
        <v>594</v>
      </c>
      <c r="I237" s="256">
        <v>0.08</v>
      </c>
      <c r="J237" s="257"/>
      <c r="K237" s="257"/>
    </row>
    <row r="238" spans="1:11">
      <c r="A238" s="248" t="s">
        <v>14</v>
      </c>
      <c r="B238" s="250" t="s">
        <v>262</v>
      </c>
      <c r="C238" s="250">
        <v>15000</v>
      </c>
      <c r="D238" s="250" t="s">
        <v>37</v>
      </c>
      <c r="E238" s="166">
        <v>1.1000000000000001</v>
      </c>
      <c r="F238" s="9">
        <f t="shared" si="15"/>
        <v>1.1880000000000002</v>
      </c>
      <c r="G238" s="9">
        <f t="shared" si="16"/>
        <v>16500</v>
      </c>
      <c r="H238" s="9">
        <f t="shared" si="17"/>
        <v>17820</v>
      </c>
      <c r="I238" s="256">
        <v>0.08</v>
      </c>
      <c r="J238" s="258"/>
      <c r="K238" s="258"/>
    </row>
    <row r="239" spans="1:11">
      <c r="A239" s="248" t="s">
        <v>15</v>
      </c>
      <c r="B239" s="250" t="s">
        <v>263</v>
      </c>
      <c r="C239" s="250">
        <v>1000</v>
      </c>
      <c r="D239" s="250" t="s">
        <v>37</v>
      </c>
      <c r="E239" s="166">
        <v>0.5</v>
      </c>
      <c r="F239" s="9">
        <f t="shared" si="15"/>
        <v>0.54</v>
      </c>
      <c r="G239" s="9">
        <f t="shared" si="16"/>
        <v>500</v>
      </c>
      <c r="H239" s="9">
        <f t="shared" si="17"/>
        <v>540</v>
      </c>
      <c r="I239" s="256">
        <v>0.08</v>
      </c>
      <c r="J239" s="258"/>
      <c r="K239" s="258"/>
    </row>
    <row r="240" spans="1:11">
      <c r="A240" s="16" t="s">
        <v>16</v>
      </c>
      <c r="B240" s="250" t="s">
        <v>264</v>
      </c>
      <c r="C240" s="250">
        <v>10</v>
      </c>
      <c r="D240" s="250" t="s">
        <v>37</v>
      </c>
      <c r="E240" s="166">
        <v>11</v>
      </c>
      <c r="F240" s="9">
        <f t="shared" si="15"/>
        <v>11.88</v>
      </c>
      <c r="G240" s="9">
        <f t="shared" si="16"/>
        <v>110</v>
      </c>
      <c r="H240" s="9">
        <f t="shared" si="17"/>
        <v>118.8</v>
      </c>
      <c r="I240" s="256">
        <v>0.08</v>
      </c>
      <c r="J240" s="258"/>
      <c r="K240" s="258"/>
    </row>
    <row r="241" spans="1:11">
      <c r="A241" s="701"/>
      <c r="B241" s="701"/>
      <c r="C241" s="701"/>
      <c r="D241" s="263"/>
      <c r="E241" s="262"/>
      <c r="F241" s="259" t="s">
        <v>8</v>
      </c>
      <c r="G241" s="259">
        <f>SUM(G234:G240)</f>
        <v>31060</v>
      </c>
      <c r="H241" s="260">
        <f>SUM(H234:H240)</f>
        <v>33544.800000000003</v>
      </c>
      <c r="I241" s="261"/>
      <c r="J241" s="261"/>
      <c r="K241" s="261"/>
    </row>
    <row r="243" spans="1:11">
      <c r="A243" s="683" t="s">
        <v>602</v>
      </c>
      <c r="B243" s="700"/>
      <c r="C243" s="688" t="s">
        <v>579</v>
      </c>
      <c r="D243" s="688"/>
      <c r="E243" s="688"/>
      <c r="F243" s="688"/>
      <c r="G243" s="688"/>
      <c r="H243" s="688"/>
      <c r="I243" s="688"/>
      <c r="J243" s="688"/>
      <c r="K243" s="688"/>
    </row>
    <row r="244" spans="1:11" ht="27.6">
      <c r="A244" s="55" t="s">
        <v>31</v>
      </c>
      <c r="B244" s="55" t="s">
        <v>1</v>
      </c>
      <c r="C244" s="264" t="s">
        <v>36</v>
      </c>
      <c r="D244" s="264" t="s">
        <v>2</v>
      </c>
      <c r="E244" s="265" t="s">
        <v>34</v>
      </c>
      <c r="F244" s="65" t="s">
        <v>3</v>
      </c>
      <c r="G244" s="55" t="s">
        <v>35</v>
      </c>
      <c r="H244" s="65" t="s">
        <v>4</v>
      </c>
      <c r="I244" s="55" t="s">
        <v>5</v>
      </c>
      <c r="J244" s="55" t="s">
        <v>9</v>
      </c>
      <c r="K244" s="55" t="s">
        <v>6</v>
      </c>
    </row>
    <row r="245" spans="1:11">
      <c r="A245" s="234" t="s">
        <v>10</v>
      </c>
      <c r="B245" s="266" t="s">
        <v>265</v>
      </c>
      <c r="C245" s="234">
        <v>65000</v>
      </c>
      <c r="D245" s="234" t="s">
        <v>37</v>
      </c>
      <c r="E245" s="267">
        <v>0.09</v>
      </c>
      <c r="F245" s="267">
        <f>E245+E245*I245</f>
        <v>9.7199999999999995E-2</v>
      </c>
      <c r="G245" s="267">
        <f>C245*E245</f>
        <v>5850</v>
      </c>
      <c r="H245" s="267">
        <f>G245+G245*I245</f>
        <v>6318</v>
      </c>
      <c r="I245" s="268">
        <v>0.08</v>
      </c>
      <c r="J245" s="235"/>
      <c r="K245" s="235"/>
    </row>
    <row r="246" spans="1:11">
      <c r="A246" s="269" t="s">
        <v>11</v>
      </c>
      <c r="B246" s="270" t="s">
        <v>266</v>
      </c>
      <c r="C246" s="269">
        <v>100</v>
      </c>
      <c r="D246" s="234" t="s">
        <v>37</v>
      </c>
      <c r="E246" s="71">
        <v>0.19</v>
      </c>
      <c r="F246" s="267">
        <f>E246+E246*I246</f>
        <v>0.20519999999999999</v>
      </c>
      <c r="G246" s="267">
        <f>C246*E246</f>
        <v>19</v>
      </c>
      <c r="H246" s="267">
        <f>G246+G246*I246</f>
        <v>20.52</v>
      </c>
      <c r="I246" s="271">
        <v>0.08</v>
      </c>
      <c r="J246" s="158"/>
      <c r="K246" s="158"/>
    </row>
    <row r="247" spans="1:11">
      <c r="A247" s="269" t="s">
        <v>12</v>
      </c>
      <c r="B247" s="270" t="s">
        <v>267</v>
      </c>
      <c r="C247" s="269">
        <v>100</v>
      </c>
      <c r="D247" s="234" t="s">
        <v>37</v>
      </c>
      <c r="E247" s="71">
        <v>0.19</v>
      </c>
      <c r="F247" s="267">
        <f>E247+E247*I247</f>
        <v>0.20519999999999999</v>
      </c>
      <c r="G247" s="267">
        <f>C247*E247</f>
        <v>19</v>
      </c>
      <c r="H247" s="267">
        <f>G247+G247*I247</f>
        <v>20.52</v>
      </c>
      <c r="I247" s="272">
        <v>0.08</v>
      </c>
      <c r="J247" s="16"/>
      <c r="K247" s="16"/>
    </row>
    <row r="248" spans="1:11">
      <c r="F248" s="234" t="s">
        <v>8</v>
      </c>
      <c r="G248" s="267">
        <f>SUM(G245:G247)</f>
        <v>5888</v>
      </c>
      <c r="H248" s="236">
        <f>SUM(H245:H247)</f>
        <v>6359.0400000000009</v>
      </c>
    </row>
    <row r="250" spans="1:11">
      <c r="A250" s="692" t="s">
        <v>603</v>
      </c>
      <c r="B250" s="693"/>
      <c r="C250" s="699" t="s">
        <v>578</v>
      </c>
      <c r="D250" s="699"/>
      <c r="E250" s="699"/>
      <c r="F250" s="699"/>
      <c r="G250" s="699"/>
      <c r="H250" s="699"/>
      <c r="I250" s="699"/>
      <c r="J250" s="699"/>
      <c r="K250" s="699"/>
    </row>
    <row r="251" spans="1:11" ht="27.6">
      <c r="A251" s="55" t="s">
        <v>31</v>
      </c>
      <c r="B251" s="55" t="s">
        <v>1</v>
      </c>
      <c r="C251" s="264" t="s">
        <v>36</v>
      </c>
      <c r="D251" s="264" t="s">
        <v>2</v>
      </c>
      <c r="E251" s="265" t="s">
        <v>34</v>
      </c>
      <c r="F251" s="65" t="s">
        <v>3</v>
      </c>
      <c r="G251" s="55" t="s">
        <v>35</v>
      </c>
      <c r="H251" s="65" t="s">
        <v>4</v>
      </c>
      <c r="I251" s="55" t="s">
        <v>5</v>
      </c>
      <c r="J251" s="55" t="s">
        <v>9</v>
      </c>
      <c r="K251" s="55" t="s">
        <v>6</v>
      </c>
    </row>
    <row r="252" spans="1:11" ht="27.6">
      <c r="A252" s="395" t="s">
        <v>10</v>
      </c>
      <c r="B252" s="136" t="s">
        <v>404</v>
      </c>
      <c r="C252" s="396">
        <v>1000</v>
      </c>
      <c r="D252" s="397" t="s">
        <v>37</v>
      </c>
      <c r="E252" s="137">
        <v>12</v>
      </c>
      <c r="F252" s="6">
        <f>E252+E252*I252</f>
        <v>14.76</v>
      </c>
      <c r="G252" s="137">
        <f>E252*C252</f>
        <v>12000</v>
      </c>
      <c r="H252" s="137">
        <f>G252+G252*I252</f>
        <v>14760</v>
      </c>
      <c r="I252" s="23">
        <v>0.23</v>
      </c>
      <c r="J252" s="96"/>
      <c r="K252" s="96"/>
    </row>
    <row r="253" spans="1:11" ht="27.6">
      <c r="A253" s="395" t="s">
        <v>11</v>
      </c>
      <c r="B253" s="1" t="s">
        <v>405</v>
      </c>
      <c r="C253" s="391">
        <v>10</v>
      </c>
      <c r="D253" s="397" t="s">
        <v>37</v>
      </c>
      <c r="E253" s="137">
        <v>10</v>
      </c>
      <c r="F253" s="6">
        <f>E253+E253*I253</f>
        <v>12.3</v>
      </c>
      <c r="G253" s="137">
        <f>E253*C253</f>
        <v>100</v>
      </c>
      <c r="H253" s="137">
        <f>G253+G253*I253</f>
        <v>123</v>
      </c>
      <c r="I253" s="23">
        <v>0.23</v>
      </c>
      <c r="J253" s="96"/>
      <c r="K253" s="96"/>
    </row>
    <row r="254" spans="1:11" ht="27.6">
      <c r="A254" s="395" t="s">
        <v>12</v>
      </c>
      <c r="B254" s="15" t="s">
        <v>406</v>
      </c>
      <c r="C254" s="391">
        <v>10</v>
      </c>
      <c r="D254" s="397" t="s">
        <v>37</v>
      </c>
      <c r="E254" s="137">
        <v>9</v>
      </c>
      <c r="F254" s="6">
        <f>E254+E254*I254</f>
        <v>11.07</v>
      </c>
      <c r="G254" s="137">
        <f>E254*C254</f>
        <v>90</v>
      </c>
      <c r="H254" s="137">
        <f>G254+G254*I254</f>
        <v>110.7</v>
      </c>
      <c r="I254" s="23">
        <v>0.23</v>
      </c>
      <c r="J254" s="96"/>
      <c r="K254" s="96"/>
    </row>
    <row r="255" spans="1:11">
      <c r="A255" s="75"/>
      <c r="B255" s="75"/>
      <c r="C255" s="75"/>
      <c r="D255" s="75"/>
      <c r="E255" s="403"/>
      <c r="F255" s="234" t="s">
        <v>8</v>
      </c>
      <c r="G255" s="267">
        <f>SUM(G252:G254)</f>
        <v>12190</v>
      </c>
      <c r="H255" s="267">
        <f>SUM(H252:H254)</f>
        <v>14993.7</v>
      </c>
      <c r="J255" s="75"/>
      <c r="K255" s="75"/>
    </row>
    <row r="256" spans="1:11">
      <c r="A256" s="75"/>
      <c r="B256" s="75"/>
      <c r="C256" s="75"/>
      <c r="D256" s="75"/>
      <c r="E256" s="75"/>
      <c r="F256" s="75"/>
      <c r="G256" s="75"/>
      <c r="H256" s="75"/>
      <c r="J256" s="75"/>
      <c r="K256" s="75"/>
    </row>
    <row r="257" spans="1:11" ht="46.5" customHeight="1">
      <c r="A257" s="689" t="s">
        <v>407</v>
      </c>
      <c r="B257" s="689"/>
      <c r="C257" s="689"/>
      <c r="D257" s="689"/>
      <c r="E257" s="689"/>
      <c r="F257" s="689"/>
      <c r="G257" s="689"/>
      <c r="H257" s="689"/>
      <c r="I257" s="689"/>
      <c r="J257" s="689"/>
      <c r="K257" s="689"/>
    </row>
    <row r="258" spans="1:11">
      <c r="A258" s="390"/>
      <c r="B258" s="389"/>
      <c r="C258" s="389"/>
      <c r="D258" s="389"/>
      <c r="E258" s="389"/>
      <c r="F258" s="389"/>
      <c r="G258" s="389"/>
      <c r="H258" s="389"/>
      <c r="J258" s="75"/>
      <c r="K258" s="75"/>
    </row>
    <row r="259" spans="1:11">
      <c r="A259" s="692" t="s">
        <v>604</v>
      </c>
      <c r="B259" s="693"/>
      <c r="C259" s="699" t="s">
        <v>61</v>
      </c>
      <c r="D259" s="699"/>
      <c r="E259" s="699"/>
      <c r="F259" s="699"/>
      <c r="G259" s="699"/>
      <c r="H259" s="699"/>
      <c r="I259" s="699"/>
      <c r="J259" s="699"/>
      <c r="K259" s="699"/>
    </row>
    <row r="260" spans="1:11" ht="27.6">
      <c r="A260" s="55" t="s">
        <v>31</v>
      </c>
      <c r="B260" s="55" t="s">
        <v>1</v>
      </c>
      <c r="C260" s="264" t="s">
        <v>36</v>
      </c>
      <c r="D260" s="264" t="s">
        <v>2</v>
      </c>
      <c r="E260" s="265" t="s">
        <v>34</v>
      </c>
      <c r="F260" s="65" t="s">
        <v>3</v>
      </c>
      <c r="G260" s="55" t="s">
        <v>35</v>
      </c>
      <c r="H260" s="65" t="s">
        <v>4</v>
      </c>
      <c r="I260" s="55" t="s">
        <v>5</v>
      </c>
      <c r="J260" s="55" t="s">
        <v>9</v>
      </c>
      <c r="K260" s="55" t="s">
        <v>6</v>
      </c>
    </row>
    <row r="261" spans="1:11" ht="27.6">
      <c r="A261" s="395" t="s">
        <v>10</v>
      </c>
      <c r="B261" s="15" t="s">
        <v>408</v>
      </c>
      <c r="C261" s="391">
        <v>2000</v>
      </c>
      <c r="D261" s="388" t="s">
        <v>415</v>
      </c>
      <c r="E261" s="388">
        <v>5</v>
      </c>
      <c r="F261" s="388">
        <f>E261+E261*I261</f>
        <v>6.15</v>
      </c>
      <c r="G261" s="388">
        <f>E261*C261</f>
        <v>10000</v>
      </c>
      <c r="H261" s="388">
        <f>G261+G261*I261</f>
        <v>12300</v>
      </c>
      <c r="I261" s="66">
        <v>0.23</v>
      </c>
      <c r="J261" s="96"/>
      <c r="K261" s="96"/>
    </row>
    <row r="262" spans="1:11">
      <c r="A262" s="75"/>
      <c r="B262" s="75"/>
      <c r="C262" s="75"/>
      <c r="D262" s="75"/>
      <c r="E262" s="403"/>
      <c r="F262" s="234" t="s">
        <v>8</v>
      </c>
      <c r="G262" s="388">
        <v>10000</v>
      </c>
      <c r="H262" s="236">
        <v>12300</v>
      </c>
      <c r="J262" s="75"/>
      <c r="K262" s="75"/>
    </row>
    <row r="263" spans="1:11">
      <c r="A263" s="390"/>
      <c r="B263" s="389"/>
      <c r="C263" s="389"/>
      <c r="D263" s="398"/>
      <c r="E263" s="398"/>
      <c r="F263" s="389"/>
      <c r="G263" s="389"/>
      <c r="H263" s="389"/>
      <c r="J263" s="75"/>
      <c r="K263" s="75"/>
    </row>
    <row r="264" spans="1:11" ht="73.95" customHeight="1">
      <c r="A264" s="689" t="s">
        <v>409</v>
      </c>
      <c r="B264" s="689"/>
      <c r="C264" s="689"/>
      <c r="D264" s="689"/>
      <c r="E264" s="689"/>
      <c r="F264" s="689"/>
      <c r="G264" s="689"/>
      <c r="H264" s="689"/>
      <c r="I264" s="689"/>
      <c r="J264" s="689"/>
      <c r="K264" s="689"/>
    </row>
    <row r="265" spans="1:11">
      <c r="A265" s="390"/>
      <c r="B265" s="390"/>
      <c r="C265" s="390"/>
      <c r="D265" s="390"/>
      <c r="E265" s="390"/>
      <c r="F265" s="390"/>
      <c r="G265" s="390"/>
      <c r="H265" s="390"/>
      <c r="J265" s="75"/>
      <c r="K265" s="75"/>
    </row>
    <row r="266" spans="1:11">
      <c r="A266" s="692" t="s">
        <v>605</v>
      </c>
      <c r="B266" s="693"/>
      <c r="C266" s="699" t="s">
        <v>577</v>
      </c>
      <c r="D266" s="699"/>
      <c r="E266" s="699"/>
      <c r="F266" s="699"/>
      <c r="G266" s="699"/>
      <c r="H266" s="699"/>
      <c r="I266" s="699"/>
      <c r="J266" s="699"/>
      <c r="K266" s="699"/>
    </row>
    <row r="267" spans="1:11" ht="27.6">
      <c r="A267" s="55" t="s">
        <v>31</v>
      </c>
      <c r="B267" s="55" t="s">
        <v>1</v>
      </c>
      <c r="C267" s="264" t="s">
        <v>36</v>
      </c>
      <c r="D267" s="264" t="s">
        <v>2</v>
      </c>
      <c r="E267" s="265" t="s">
        <v>34</v>
      </c>
      <c r="F267" s="65" t="s">
        <v>3</v>
      </c>
      <c r="G267" s="55" t="s">
        <v>35</v>
      </c>
      <c r="H267" s="65" t="s">
        <v>4</v>
      </c>
      <c r="I267" s="55" t="s">
        <v>5</v>
      </c>
      <c r="J267" s="55" t="s">
        <v>9</v>
      </c>
      <c r="K267" s="55" t="s">
        <v>6</v>
      </c>
    </row>
    <row r="268" spans="1:11">
      <c r="A268" s="395">
        <v>1</v>
      </c>
      <c r="B268" s="399" t="s">
        <v>410</v>
      </c>
      <c r="C268" s="1">
        <v>3000</v>
      </c>
      <c r="D268" s="400" t="s">
        <v>37</v>
      </c>
      <c r="E268" s="388">
        <v>1.7</v>
      </c>
      <c r="F268" s="6">
        <f>E268+E268*I268</f>
        <v>2.0910000000000002</v>
      </c>
      <c r="G268" s="388">
        <f>E268*C268</f>
        <v>5100</v>
      </c>
      <c r="H268" s="388">
        <f>G268+G268*I268</f>
        <v>6273</v>
      </c>
      <c r="I268" s="401">
        <v>0.23</v>
      </c>
      <c r="J268" s="96"/>
      <c r="K268" s="96"/>
    </row>
    <row r="269" spans="1:11">
      <c r="A269" s="395">
        <v>1</v>
      </c>
      <c r="B269" s="1" t="s">
        <v>411</v>
      </c>
      <c r="C269" s="1">
        <v>1000</v>
      </c>
      <c r="D269" s="400" t="s">
        <v>37</v>
      </c>
      <c r="E269" s="388">
        <v>1</v>
      </c>
      <c r="F269" s="6">
        <f>E269+E269*I269</f>
        <v>1.23</v>
      </c>
      <c r="G269" s="388">
        <f>E269*C269</f>
        <v>1000</v>
      </c>
      <c r="H269" s="388">
        <f>G269+G269*I269</f>
        <v>1230</v>
      </c>
      <c r="I269" s="401">
        <v>0.23</v>
      </c>
      <c r="J269" s="96"/>
      <c r="K269" s="96"/>
    </row>
    <row r="270" spans="1:11" ht="27.6">
      <c r="A270" s="395">
        <v>1</v>
      </c>
      <c r="B270" s="1" t="s">
        <v>412</v>
      </c>
      <c r="C270" s="1">
        <v>500</v>
      </c>
      <c r="D270" s="400" t="s">
        <v>37</v>
      </c>
      <c r="E270" s="388">
        <v>0.5</v>
      </c>
      <c r="F270" s="6">
        <f>E270+E270*I270</f>
        <v>0.61499999999999999</v>
      </c>
      <c r="G270" s="388">
        <f>E270*C270</f>
        <v>250</v>
      </c>
      <c r="H270" s="388">
        <f>G270+G270*I270</f>
        <v>307.5</v>
      </c>
      <c r="I270" s="401">
        <v>0.23</v>
      </c>
      <c r="J270" s="96"/>
      <c r="K270" s="96"/>
    </row>
    <row r="271" spans="1:11" ht="27.6">
      <c r="A271" s="395">
        <v>1</v>
      </c>
      <c r="B271" s="1" t="s">
        <v>413</v>
      </c>
      <c r="C271" s="1">
        <v>300</v>
      </c>
      <c r="D271" s="400" t="s">
        <v>37</v>
      </c>
      <c r="E271" s="388">
        <v>0.3</v>
      </c>
      <c r="F271" s="6">
        <f>E271+E271*I271</f>
        <v>0.36899999999999999</v>
      </c>
      <c r="G271" s="388">
        <f>E271*C271</f>
        <v>90</v>
      </c>
      <c r="H271" s="388">
        <f>G271+G271*I271</f>
        <v>110.7</v>
      </c>
      <c r="I271" s="401">
        <v>0.23</v>
      </c>
      <c r="J271" s="96"/>
      <c r="K271" s="96"/>
    </row>
    <row r="272" spans="1:11">
      <c r="A272" s="75"/>
      <c r="B272" s="75"/>
      <c r="C272" s="75"/>
      <c r="D272" s="75"/>
      <c r="E272" s="402"/>
      <c r="F272" s="234" t="s">
        <v>8</v>
      </c>
      <c r="G272" s="267">
        <f>SUM(G268:G271)</f>
        <v>6440</v>
      </c>
      <c r="H272" s="267">
        <f>SUM(H268:H271)</f>
        <v>7921.2</v>
      </c>
      <c r="J272" s="75"/>
      <c r="K272" s="75"/>
    </row>
    <row r="273" spans="1:11">
      <c r="A273" s="390"/>
      <c r="B273" s="390"/>
      <c r="C273" s="390"/>
      <c r="D273" s="390"/>
      <c r="E273" s="390"/>
      <c r="F273" s="390"/>
      <c r="G273" s="390"/>
      <c r="H273" s="390"/>
      <c r="J273" s="75"/>
      <c r="K273" s="75"/>
    </row>
    <row r="274" spans="1:11" ht="63.75" customHeight="1">
      <c r="A274" s="689" t="s">
        <v>414</v>
      </c>
      <c r="B274" s="689"/>
      <c r="C274" s="689"/>
      <c r="D274" s="689"/>
      <c r="E274" s="689"/>
      <c r="F274" s="689"/>
      <c r="G274" s="689"/>
      <c r="H274" s="689"/>
      <c r="I274" s="689"/>
      <c r="J274" s="689"/>
      <c r="K274" s="689"/>
    </row>
    <row r="276" spans="1:11" ht="15" customHeight="1">
      <c r="A276" s="695" t="s">
        <v>606</v>
      </c>
      <c r="B276" s="696"/>
      <c r="C276" s="685" t="s">
        <v>576</v>
      </c>
      <c r="D276" s="697"/>
      <c r="E276" s="697"/>
      <c r="F276" s="697"/>
      <c r="G276" s="697"/>
      <c r="H276" s="697"/>
      <c r="I276" s="697"/>
      <c r="J276" s="697"/>
      <c r="K276" s="698"/>
    </row>
    <row r="277" spans="1:11" ht="27.6">
      <c r="A277" s="55" t="s">
        <v>31</v>
      </c>
      <c r="B277" s="55" t="s">
        <v>1</v>
      </c>
      <c r="C277" s="264" t="s">
        <v>36</v>
      </c>
      <c r="D277" s="264" t="s">
        <v>2</v>
      </c>
      <c r="E277" s="265" t="s">
        <v>34</v>
      </c>
      <c r="F277" s="65" t="s">
        <v>3</v>
      </c>
      <c r="G277" s="55" t="s">
        <v>35</v>
      </c>
      <c r="H277" s="65" t="s">
        <v>4</v>
      </c>
      <c r="I277" s="55" t="s">
        <v>5</v>
      </c>
      <c r="J277" s="55" t="s">
        <v>9</v>
      </c>
      <c r="K277" s="55" t="s">
        <v>6</v>
      </c>
    </row>
    <row r="278" spans="1:11">
      <c r="A278" s="404" t="s">
        <v>10</v>
      </c>
      <c r="B278" s="1" t="s">
        <v>416</v>
      </c>
      <c r="C278" s="405">
        <v>50</v>
      </c>
      <c r="D278" s="12" t="s">
        <v>37</v>
      </c>
      <c r="E278" s="14">
        <v>32</v>
      </c>
      <c r="F278" s="14">
        <f>E278+E278*I278</f>
        <v>34.56</v>
      </c>
      <c r="G278" s="14">
        <f>E278*C278</f>
        <v>1600</v>
      </c>
      <c r="H278" s="54">
        <f>G278+G278*I278</f>
        <v>1728</v>
      </c>
      <c r="I278" s="401">
        <v>0.08</v>
      </c>
      <c r="J278" s="406"/>
      <c r="K278" s="29"/>
    </row>
    <row r="279" spans="1:11">
      <c r="A279" s="404" t="s">
        <v>11</v>
      </c>
      <c r="B279" s="391" t="s">
        <v>417</v>
      </c>
      <c r="C279" s="405">
        <v>50</v>
      </c>
      <c r="D279" s="12" t="s">
        <v>37</v>
      </c>
      <c r="E279" s="14">
        <v>18</v>
      </c>
      <c r="F279" s="14">
        <f>E279+E279*I279</f>
        <v>19.440000000000001</v>
      </c>
      <c r="G279" s="14">
        <f>E279*C279</f>
        <v>900</v>
      </c>
      <c r="H279" s="54">
        <f>G279+G279*I279</f>
        <v>972</v>
      </c>
      <c r="I279" s="401">
        <v>0.08</v>
      </c>
      <c r="J279" s="406"/>
      <c r="K279" s="29"/>
    </row>
    <row r="280" spans="1:11">
      <c r="A280" s="75"/>
      <c r="B280" s="75"/>
      <c r="C280" s="75"/>
      <c r="D280" s="75"/>
      <c r="E280" s="402"/>
      <c r="F280" s="267" t="s">
        <v>8</v>
      </c>
      <c r="G280" s="267">
        <f>SUM(G276:G279)</f>
        <v>2500</v>
      </c>
      <c r="H280" s="267">
        <f>SUM(H276:H279)</f>
        <v>2700</v>
      </c>
      <c r="J280" s="75"/>
      <c r="K280" s="75"/>
    </row>
    <row r="282" spans="1:11" ht="15" customHeight="1">
      <c r="A282" s="659" t="s">
        <v>607</v>
      </c>
      <c r="B282" s="659"/>
      <c r="C282" s="688" t="s">
        <v>575</v>
      </c>
      <c r="D282" s="688"/>
      <c r="E282" s="688"/>
      <c r="F282" s="688"/>
      <c r="G282" s="688"/>
      <c r="H282" s="688"/>
      <c r="I282" s="688"/>
      <c r="J282" s="688"/>
      <c r="K282" s="688"/>
    </row>
    <row r="283" spans="1:11" ht="27.6">
      <c r="A283" s="55" t="s">
        <v>31</v>
      </c>
      <c r="B283" s="55" t="s">
        <v>1</v>
      </c>
      <c r="C283" s="55" t="s">
        <v>36</v>
      </c>
      <c r="D283" s="55" t="s">
        <v>2</v>
      </c>
      <c r="E283" s="65" t="s">
        <v>34</v>
      </c>
      <c r="F283" s="65" t="s">
        <v>3</v>
      </c>
      <c r="G283" s="55" t="s">
        <v>35</v>
      </c>
      <c r="H283" s="65" t="s">
        <v>4</v>
      </c>
      <c r="I283" s="55" t="s">
        <v>5</v>
      </c>
      <c r="J283" s="55" t="s">
        <v>9</v>
      </c>
      <c r="K283" s="55" t="s">
        <v>6</v>
      </c>
    </row>
    <row r="284" spans="1:11" ht="69">
      <c r="A284" s="269" t="s">
        <v>10</v>
      </c>
      <c r="B284" s="413" t="s">
        <v>418</v>
      </c>
      <c r="C284" s="419">
        <v>6000</v>
      </c>
      <c r="D284" s="18" t="s">
        <v>37</v>
      </c>
      <c r="E284" s="420">
        <v>14</v>
      </c>
      <c r="F284" s="86">
        <f>E284+E284*I284</f>
        <v>15.120000000000001</v>
      </c>
      <c r="G284" s="421">
        <f>E284*C284</f>
        <v>84000</v>
      </c>
      <c r="H284" s="422">
        <f>G284+G284*I284</f>
        <v>90720</v>
      </c>
      <c r="I284" s="414">
        <v>0.08</v>
      </c>
      <c r="J284" s="30"/>
      <c r="K284" s="30"/>
    </row>
    <row r="285" spans="1:11" ht="82.8">
      <c r="A285" s="269" t="s">
        <v>11</v>
      </c>
      <c r="B285" s="415" t="s">
        <v>419</v>
      </c>
      <c r="C285" s="418">
        <v>600</v>
      </c>
      <c r="D285" s="18" t="s">
        <v>37</v>
      </c>
      <c r="E285" s="420">
        <v>120</v>
      </c>
      <c r="F285" s="86">
        <f>E285+E285*I285</f>
        <v>129.6</v>
      </c>
      <c r="G285" s="421">
        <f>E285*C285</f>
        <v>72000</v>
      </c>
      <c r="H285" s="422">
        <f>G285+G285*I285</f>
        <v>77760</v>
      </c>
      <c r="I285" s="416">
        <v>0.08</v>
      </c>
      <c r="J285" s="30"/>
      <c r="K285" s="30"/>
    </row>
    <row r="286" spans="1:11">
      <c r="A286" s="75"/>
      <c r="B286" s="75"/>
      <c r="C286" s="75"/>
      <c r="D286" s="75"/>
      <c r="E286" s="423"/>
      <c r="F286" s="417" t="s">
        <v>8</v>
      </c>
      <c r="G286" s="267">
        <f>SUM(G282:G285)</f>
        <v>156000</v>
      </c>
      <c r="H286" s="267">
        <f>SUM(H282:H285)</f>
        <v>168480</v>
      </c>
      <c r="J286" s="75"/>
      <c r="K286" s="75"/>
    </row>
    <row r="288" spans="1:11" ht="15" customHeight="1">
      <c r="A288" s="694" t="s">
        <v>608</v>
      </c>
      <c r="B288" s="694"/>
      <c r="C288" s="688" t="s">
        <v>574</v>
      </c>
      <c r="D288" s="688"/>
      <c r="E288" s="688"/>
      <c r="F288" s="688"/>
      <c r="G288" s="688"/>
      <c r="H288" s="688"/>
      <c r="I288" s="688"/>
      <c r="J288" s="688"/>
      <c r="K288" s="688"/>
    </row>
    <row r="289" spans="1:11" ht="27.6">
      <c r="A289" s="55" t="s">
        <v>31</v>
      </c>
      <c r="B289" s="55" t="s">
        <v>1</v>
      </c>
      <c r="C289" s="55" t="s">
        <v>36</v>
      </c>
      <c r="D289" s="55" t="s">
        <v>2</v>
      </c>
      <c r="E289" s="65" t="s">
        <v>34</v>
      </c>
      <c r="F289" s="65" t="s">
        <v>3</v>
      </c>
      <c r="G289" s="55" t="s">
        <v>35</v>
      </c>
      <c r="H289" s="65" t="s">
        <v>4</v>
      </c>
      <c r="I289" s="55" t="s">
        <v>5</v>
      </c>
      <c r="J289" s="55" t="s">
        <v>9</v>
      </c>
      <c r="K289" s="55" t="s">
        <v>6</v>
      </c>
    </row>
    <row r="290" spans="1:11" ht="41.4">
      <c r="A290" s="425" t="s">
        <v>10</v>
      </c>
      <c r="B290" s="426" t="s">
        <v>420</v>
      </c>
      <c r="C290" s="426">
        <v>1</v>
      </c>
      <c r="D290" s="427" t="s">
        <v>37</v>
      </c>
      <c r="E290" s="432">
        <v>40</v>
      </c>
      <c r="F290" s="86">
        <f>E290+E290*I290</f>
        <v>43.2</v>
      </c>
      <c r="G290" s="440">
        <f>C290*E290</f>
        <v>40</v>
      </c>
      <c r="H290" s="441">
        <f>G290+G290*I290</f>
        <v>43.2</v>
      </c>
      <c r="I290" s="428">
        <v>0.08</v>
      </c>
      <c r="J290" s="30"/>
      <c r="K290" s="30"/>
    </row>
    <row r="291" spans="1:11" ht="41.4">
      <c r="A291" s="425" t="s">
        <v>11</v>
      </c>
      <c r="B291" s="426" t="s">
        <v>421</v>
      </c>
      <c r="C291" s="426">
        <v>1</v>
      </c>
      <c r="D291" s="427" t="s">
        <v>37</v>
      </c>
      <c r="E291" s="432">
        <v>40</v>
      </c>
      <c r="F291" s="86">
        <f t="shared" ref="F291:F311" si="18">E291+E291*I291</f>
        <v>43.2</v>
      </c>
      <c r="G291" s="440">
        <f t="shared" ref="G291:G311" si="19">C291*E291</f>
        <v>40</v>
      </c>
      <c r="H291" s="441">
        <f t="shared" ref="H291:H311" si="20">G291+G291*I291</f>
        <v>43.2</v>
      </c>
      <c r="I291" s="428">
        <v>0.08</v>
      </c>
      <c r="J291" s="30"/>
      <c r="K291" s="30"/>
    </row>
    <row r="292" spans="1:11">
      <c r="A292" s="425" t="s">
        <v>12</v>
      </c>
      <c r="B292" s="426" t="s">
        <v>422</v>
      </c>
      <c r="C292" s="429">
        <v>1</v>
      </c>
      <c r="D292" s="427" t="s">
        <v>37</v>
      </c>
      <c r="E292" s="432">
        <v>80</v>
      </c>
      <c r="F292" s="86">
        <f t="shared" si="18"/>
        <v>86.4</v>
      </c>
      <c r="G292" s="440">
        <f t="shared" si="19"/>
        <v>80</v>
      </c>
      <c r="H292" s="441">
        <f t="shared" si="20"/>
        <v>86.4</v>
      </c>
      <c r="I292" s="428">
        <v>0.08</v>
      </c>
      <c r="J292" s="30"/>
      <c r="K292" s="30"/>
    </row>
    <row r="293" spans="1:11">
      <c r="A293" s="425" t="s">
        <v>13</v>
      </c>
      <c r="B293" s="426" t="s">
        <v>423</v>
      </c>
      <c r="C293" s="426">
        <v>1</v>
      </c>
      <c r="D293" s="427" t="s">
        <v>37</v>
      </c>
      <c r="E293" s="432">
        <v>105</v>
      </c>
      <c r="F293" s="86">
        <f t="shared" si="18"/>
        <v>113.4</v>
      </c>
      <c r="G293" s="440">
        <f t="shared" si="19"/>
        <v>105</v>
      </c>
      <c r="H293" s="441">
        <f t="shared" si="20"/>
        <v>113.4</v>
      </c>
      <c r="I293" s="428">
        <v>0.08</v>
      </c>
      <c r="J293" s="30"/>
      <c r="K293" s="30"/>
    </row>
    <row r="294" spans="1:11">
      <c r="A294" s="269" t="s">
        <v>14</v>
      </c>
      <c r="B294" s="430" t="s">
        <v>424</v>
      </c>
      <c r="C294" s="430">
        <v>10</v>
      </c>
      <c r="D294" s="427" t="s">
        <v>37</v>
      </c>
      <c r="E294" s="432">
        <v>160</v>
      </c>
      <c r="F294" s="86">
        <f t="shared" si="18"/>
        <v>172.8</v>
      </c>
      <c r="G294" s="440">
        <f t="shared" si="19"/>
        <v>1600</v>
      </c>
      <c r="H294" s="441">
        <f t="shared" si="20"/>
        <v>1728</v>
      </c>
      <c r="I294" s="428">
        <v>0.08</v>
      </c>
      <c r="J294" s="30"/>
      <c r="K294" s="30"/>
    </row>
    <row r="295" spans="1:11">
      <c r="A295" s="269" t="s">
        <v>15</v>
      </c>
      <c r="B295" s="430" t="s">
        <v>425</v>
      </c>
      <c r="C295" s="430">
        <v>10</v>
      </c>
      <c r="D295" s="427" t="s">
        <v>37</v>
      </c>
      <c r="E295" s="432">
        <v>160</v>
      </c>
      <c r="F295" s="86">
        <f t="shared" si="18"/>
        <v>172.8</v>
      </c>
      <c r="G295" s="440">
        <f t="shared" si="19"/>
        <v>1600</v>
      </c>
      <c r="H295" s="441">
        <f t="shared" si="20"/>
        <v>1728</v>
      </c>
      <c r="I295" s="428">
        <v>0.08</v>
      </c>
      <c r="J295" s="30"/>
      <c r="K295" s="30"/>
    </row>
    <row r="296" spans="1:11">
      <c r="A296" s="269" t="s">
        <v>16</v>
      </c>
      <c r="B296" s="430" t="s">
        <v>426</v>
      </c>
      <c r="C296" s="430">
        <v>1</v>
      </c>
      <c r="D296" s="427" t="s">
        <v>37</v>
      </c>
      <c r="E296" s="432">
        <v>55</v>
      </c>
      <c r="F296" s="86">
        <f t="shared" si="18"/>
        <v>59.4</v>
      </c>
      <c r="G296" s="440">
        <f t="shared" si="19"/>
        <v>55</v>
      </c>
      <c r="H296" s="441">
        <f t="shared" si="20"/>
        <v>59.4</v>
      </c>
      <c r="I296" s="428">
        <v>0.08</v>
      </c>
      <c r="J296" s="30"/>
      <c r="K296" s="30"/>
    </row>
    <row r="297" spans="1:11">
      <c r="A297" s="269" t="s">
        <v>17</v>
      </c>
      <c r="B297" s="430" t="s">
        <v>427</v>
      </c>
      <c r="C297" s="430">
        <v>1</v>
      </c>
      <c r="D297" s="427" t="s">
        <v>37</v>
      </c>
      <c r="E297" s="432">
        <v>65</v>
      </c>
      <c r="F297" s="86">
        <f t="shared" si="18"/>
        <v>70.2</v>
      </c>
      <c r="G297" s="440">
        <f t="shared" si="19"/>
        <v>65</v>
      </c>
      <c r="H297" s="441">
        <f t="shared" si="20"/>
        <v>70.2</v>
      </c>
      <c r="I297" s="428">
        <v>0.08</v>
      </c>
      <c r="J297" s="30"/>
      <c r="K297" s="30"/>
    </row>
    <row r="298" spans="1:11">
      <c r="A298" s="269" t="s">
        <v>18</v>
      </c>
      <c r="B298" s="430" t="s">
        <v>428</v>
      </c>
      <c r="C298" s="430">
        <v>1</v>
      </c>
      <c r="D298" s="427" t="s">
        <v>37</v>
      </c>
      <c r="E298" s="432">
        <v>95</v>
      </c>
      <c r="F298" s="86">
        <f t="shared" si="18"/>
        <v>102.6</v>
      </c>
      <c r="G298" s="440">
        <f t="shared" si="19"/>
        <v>95</v>
      </c>
      <c r="H298" s="441">
        <f t="shared" si="20"/>
        <v>102.6</v>
      </c>
      <c r="I298" s="428">
        <v>0.08</v>
      </c>
      <c r="J298" s="30"/>
      <c r="K298" s="30"/>
    </row>
    <row r="299" spans="1:11">
      <c r="A299" s="269" t="s">
        <v>19</v>
      </c>
      <c r="B299" s="430" t="s">
        <v>429</v>
      </c>
      <c r="C299" s="430">
        <v>1</v>
      </c>
      <c r="D299" s="427" t="s">
        <v>37</v>
      </c>
      <c r="E299" s="432">
        <v>8.5</v>
      </c>
      <c r="F299" s="86">
        <f t="shared" si="18"/>
        <v>9.18</v>
      </c>
      <c r="G299" s="440">
        <f t="shared" si="19"/>
        <v>8.5</v>
      </c>
      <c r="H299" s="441">
        <f t="shared" si="20"/>
        <v>9.18</v>
      </c>
      <c r="I299" s="428">
        <v>0.08</v>
      </c>
      <c r="J299" s="30"/>
      <c r="K299" s="30"/>
    </row>
    <row r="300" spans="1:11">
      <c r="A300" s="269" t="s">
        <v>20</v>
      </c>
      <c r="B300" s="430" t="s">
        <v>430</v>
      </c>
      <c r="C300" s="430">
        <v>1</v>
      </c>
      <c r="D300" s="427" t="s">
        <v>37</v>
      </c>
      <c r="E300" s="432">
        <v>5.5</v>
      </c>
      <c r="F300" s="86">
        <f t="shared" si="18"/>
        <v>5.94</v>
      </c>
      <c r="G300" s="440">
        <f t="shared" si="19"/>
        <v>5.5</v>
      </c>
      <c r="H300" s="441">
        <f t="shared" si="20"/>
        <v>5.94</v>
      </c>
      <c r="I300" s="428">
        <v>0.08</v>
      </c>
      <c r="J300" s="30"/>
      <c r="K300" s="30"/>
    </row>
    <row r="301" spans="1:11">
      <c r="A301" s="269" t="s">
        <v>21</v>
      </c>
      <c r="B301" s="430" t="s">
        <v>431</v>
      </c>
      <c r="C301" s="430">
        <v>60</v>
      </c>
      <c r="D301" s="427" t="s">
        <v>37</v>
      </c>
      <c r="E301" s="432">
        <v>55</v>
      </c>
      <c r="F301" s="86">
        <f t="shared" si="18"/>
        <v>59.4</v>
      </c>
      <c r="G301" s="440">
        <f t="shared" si="19"/>
        <v>3300</v>
      </c>
      <c r="H301" s="441">
        <f t="shared" si="20"/>
        <v>3564</v>
      </c>
      <c r="I301" s="428">
        <v>0.08</v>
      </c>
      <c r="J301" s="30"/>
      <c r="K301" s="30"/>
    </row>
    <row r="302" spans="1:11">
      <c r="A302" s="269" t="s">
        <v>22</v>
      </c>
      <c r="B302" s="430" t="s">
        <v>432</v>
      </c>
      <c r="C302" s="430">
        <v>1</v>
      </c>
      <c r="D302" s="427" t="s">
        <v>37</v>
      </c>
      <c r="E302" s="432">
        <v>155</v>
      </c>
      <c r="F302" s="86">
        <f t="shared" si="18"/>
        <v>167.4</v>
      </c>
      <c r="G302" s="440">
        <f t="shared" si="19"/>
        <v>155</v>
      </c>
      <c r="H302" s="441">
        <f t="shared" si="20"/>
        <v>167.4</v>
      </c>
      <c r="I302" s="428">
        <v>0.08</v>
      </c>
      <c r="J302" s="30"/>
      <c r="K302" s="30"/>
    </row>
    <row r="303" spans="1:11">
      <c r="A303" s="269" t="s">
        <v>23</v>
      </c>
      <c r="B303" s="430" t="s">
        <v>433</v>
      </c>
      <c r="C303" s="430">
        <v>1</v>
      </c>
      <c r="D303" s="427" t="s">
        <v>37</v>
      </c>
      <c r="E303" s="432">
        <v>165</v>
      </c>
      <c r="F303" s="86">
        <f t="shared" si="18"/>
        <v>178.2</v>
      </c>
      <c r="G303" s="440">
        <f t="shared" si="19"/>
        <v>165</v>
      </c>
      <c r="H303" s="441">
        <f t="shared" si="20"/>
        <v>178.2</v>
      </c>
      <c r="I303" s="428">
        <v>0.08</v>
      </c>
      <c r="J303" s="30"/>
      <c r="K303" s="30"/>
    </row>
    <row r="304" spans="1:11">
      <c r="A304" s="269" t="s">
        <v>24</v>
      </c>
      <c r="B304" s="430" t="s">
        <v>434</v>
      </c>
      <c r="C304" s="430">
        <v>1</v>
      </c>
      <c r="D304" s="427" t="s">
        <v>37</v>
      </c>
      <c r="E304" s="432">
        <v>58</v>
      </c>
      <c r="F304" s="86">
        <f t="shared" si="18"/>
        <v>62.64</v>
      </c>
      <c r="G304" s="440">
        <f t="shared" si="19"/>
        <v>58</v>
      </c>
      <c r="H304" s="441">
        <f t="shared" si="20"/>
        <v>62.64</v>
      </c>
      <c r="I304" s="428">
        <v>0.08</v>
      </c>
      <c r="J304" s="30"/>
      <c r="K304" s="30"/>
    </row>
    <row r="305" spans="1:11">
      <c r="A305" s="269" t="s">
        <v>25</v>
      </c>
      <c r="B305" s="430" t="s">
        <v>435</v>
      </c>
      <c r="C305" s="430">
        <v>1</v>
      </c>
      <c r="D305" s="427" t="s">
        <v>37</v>
      </c>
      <c r="E305" s="432">
        <v>27</v>
      </c>
      <c r="F305" s="86">
        <f t="shared" si="18"/>
        <v>29.16</v>
      </c>
      <c r="G305" s="440">
        <f t="shared" si="19"/>
        <v>27</v>
      </c>
      <c r="H305" s="441">
        <f t="shared" si="20"/>
        <v>29.16</v>
      </c>
      <c r="I305" s="428">
        <v>0.08</v>
      </c>
      <c r="J305" s="30"/>
      <c r="K305" s="30"/>
    </row>
    <row r="306" spans="1:11">
      <c r="A306" s="269" t="s">
        <v>26</v>
      </c>
      <c r="B306" s="430" t="s">
        <v>436</v>
      </c>
      <c r="C306" s="430">
        <v>1</v>
      </c>
      <c r="D306" s="427" t="s">
        <v>37</v>
      </c>
      <c r="E306" s="432">
        <v>27</v>
      </c>
      <c r="F306" s="86">
        <f t="shared" si="18"/>
        <v>29.16</v>
      </c>
      <c r="G306" s="440">
        <f t="shared" si="19"/>
        <v>27</v>
      </c>
      <c r="H306" s="441">
        <f t="shared" si="20"/>
        <v>29.16</v>
      </c>
      <c r="I306" s="428">
        <v>0.08</v>
      </c>
      <c r="J306" s="30"/>
      <c r="K306" s="30"/>
    </row>
    <row r="307" spans="1:11">
      <c r="A307" s="269" t="s">
        <v>27</v>
      </c>
      <c r="B307" s="430" t="s">
        <v>437</v>
      </c>
      <c r="C307" s="430">
        <v>1000</v>
      </c>
      <c r="D307" s="427" t="s">
        <v>37</v>
      </c>
      <c r="E307" s="432">
        <v>27</v>
      </c>
      <c r="F307" s="86">
        <f t="shared" si="18"/>
        <v>29.16</v>
      </c>
      <c r="G307" s="440">
        <f t="shared" si="19"/>
        <v>27000</v>
      </c>
      <c r="H307" s="441">
        <f t="shared" si="20"/>
        <v>29160</v>
      </c>
      <c r="I307" s="428">
        <v>0.08</v>
      </c>
      <c r="J307" s="30"/>
      <c r="K307" s="30"/>
    </row>
    <row r="308" spans="1:11">
      <c r="A308" s="269" t="s">
        <v>71</v>
      </c>
      <c r="B308" s="430" t="s">
        <v>438</v>
      </c>
      <c r="C308" s="430">
        <v>1</v>
      </c>
      <c r="D308" s="427" t="s">
        <v>37</v>
      </c>
      <c r="E308" s="432">
        <v>5</v>
      </c>
      <c r="F308" s="86">
        <f t="shared" si="18"/>
        <v>5.4</v>
      </c>
      <c r="G308" s="440">
        <f t="shared" si="19"/>
        <v>5</v>
      </c>
      <c r="H308" s="441">
        <f t="shared" si="20"/>
        <v>5.4</v>
      </c>
      <c r="I308" s="428">
        <v>0.08</v>
      </c>
      <c r="J308" s="30"/>
      <c r="K308" s="30"/>
    </row>
    <row r="309" spans="1:11">
      <c r="A309" s="269" t="s">
        <v>72</v>
      </c>
      <c r="B309" s="234" t="s">
        <v>439</v>
      </c>
      <c r="C309" s="430">
        <v>100</v>
      </c>
      <c r="D309" s="427" t="s">
        <v>37</v>
      </c>
      <c r="E309" s="432">
        <v>2.8</v>
      </c>
      <c r="F309" s="86">
        <f t="shared" si="18"/>
        <v>3.024</v>
      </c>
      <c r="G309" s="440">
        <f t="shared" si="19"/>
        <v>280</v>
      </c>
      <c r="H309" s="441">
        <f t="shared" si="20"/>
        <v>302.39999999999998</v>
      </c>
      <c r="I309" s="431">
        <v>0.08</v>
      </c>
      <c r="J309" s="30"/>
      <c r="K309" s="30"/>
    </row>
    <row r="310" spans="1:11">
      <c r="A310" s="269" t="s">
        <v>73</v>
      </c>
      <c r="B310" s="435" t="s">
        <v>441</v>
      </c>
      <c r="C310" s="158">
        <v>1</v>
      </c>
      <c r="D310" s="427" t="s">
        <v>37</v>
      </c>
      <c r="E310" s="432">
        <v>8</v>
      </c>
      <c r="F310" s="86">
        <f t="shared" si="18"/>
        <v>8.64</v>
      </c>
      <c r="G310" s="440">
        <f t="shared" si="19"/>
        <v>8</v>
      </c>
      <c r="H310" s="441">
        <f t="shared" si="20"/>
        <v>8.64</v>
      </c>
      <c r="I310" s="436">
        <v>0.08</v>
      </c>
      <c r="J310" s="30"/>
      <c r="K310" s="30"/>
    </row>
    <row r="311" spans="1:11" ht="27.6">
      <c r="A311" s="434" t="s">
        <v>74</v>
      </c>
      <c r="B311" s="16" t="s">
        <v>440</v>
      </c>
      <c r="C311" s="16">
        <v>100</v>
      </c>
      <c r="D311" s="427" t="s">
        <v>37</v>
      </c>
      <c r="E311" s="432">
        <v>75</v>
      </c>
      <c r="F311" s="86">
        <f t="shared" si="18"/>
        <v>81</v>
      </c>
      <c r="G311" s="440">
        <f t="shared" si="19"/>
        <v>7500</v>
      </c>
      <c r="H311" s="441">
        <f t="shared" si="20"/>
        <v>8100</v>
      </c>
      <c r="I311" s="433">
        <v>0.08</v>
      </c>
      <c r="J311" s="30"/>
      <c r="K311" s="30"/>
    </row>
    <row r="312" spans="1:11">
      <c r="A312" s="75"/>
      <c r="B312" s="75"/>
      <c r="C312" s="75"/>
      <c r="D312" s="75"/>
      <c r="E312" s="423"/>
      <c r="F312" s="417" t="s">
        <v>8</v>
      </c>
      <c r="G312" s="267">
        <f>SUM(G290:G311)</f>
        <v>42219</v>
      </c>
      <c r="H312" s="267">
        <f>SUM(H290:H311)</f>
        <v>45596.520000000004</v>
      </c>
      <c r="J312" s="75"/>
      <c r="K312" s="75"/>
    </row>
    <row r="314" spans="1:11" ht="15" customHeight="1">
      <c r="A314" s="690" t="s">
        <v>609</v>
      </c>
      <c r="B314" s="691"/>
      <c r="C314" s="686" t="s">
        <v>573</v>
      </c>
      <c r="D314" s="686"/>
      <c r="E314" s="686"/>
      <c r="F314" s="686"/>
      <c r="G314" s="686"/>
      <c r="H314" s="686"/>
      <c r="I314" s="686"/>
      <c r="J314" s="686"/>
      <c r="K314" s="687"/>
    </row>
    <row r="315" spans="1:11" ht="27.6">
      <c r="A315" s="55" t="s">
        <v>31</v>
      </c>
      <c r="B315" s="55" t="s">
        <v>1</v>
      </c>
      <c r="C315" s="55" t="s">
        <v>36</v>
      </c>
      <c r="D315" s="55" t="s">
        <v>2</v>
      </c>
      <c r="E315" s="65" t="s">
        <v>34</v>
      </c>
      <c r="F315" s="65" t="s">
        <v>3</v>
      </c>
      <c r="G315" s="55" t="s">
        <v>35</v>
      </c>
      <c r="H315" s="65" t="s">
        <v>4</v>
      </c>
      <c r="I315" s="55" t="s">
        <v>5</v>
      </c>
      <c r="J315" s="55" t="s">
        <v>9</v>
      </c>
      <c r="K315" s="55" t="s">
        <v>6</v>
      </c>
    </row>
    <row r="316" spans="1:11">
      <c r="A316" s="16" t="s">
        <v>10</v>
      </c>
      <c r="B316" s="16" t="s">
        <v>442</v>
      </c>
      <c r="C316" s="16">
        <v>20</v>
      </c>
      <c r="D316" s="18" t="s">
        <v>37</v>
      </c>
      <c r="E316" s="446">
        <v>80</v>
      </c>
      <c r="F316" s="449">
        <f>E316+E316*I316</f>
        <v>86.4</v>
      </c>
      <c r="G316" s="446">
        <f>C316*E316</f>
        <v>1600</v>
      </c>
      <c r="H316" s="446">
        <f>G316+G316*I316</f>
        <v>1728</v>
      </c>
      <c r="I316" s="81">
        <v>0.08</v>
      </c>
      <c r="J316" s="30"/>
      <c r="K316" s="30"/>
    </row>
    <row r="317" spans="1:11" ht="96" customHeight="1">
      <c r="A317" s="77" t="s">
        <v>11</v>
      </c>
      <c r="B317" s="442" t="s">
        <v>456</v>
      </c>
      <c r="C317" s="89">
        <v>1000</v>
      </c>
      <c r="D317" s="18" t="s">
        <v>37</v>
      </c>
      <c r="E317" s="190">
        <v>0.9</v>
      </c>
      <c r="F317" s="86">
        <f t="shared" ref="F317:F334" si="21">E317+E317*I317</f>
        <v>1.107</v>
      </c>
      <c r="G317" s="445">
        <f t="shared" ref="G317:G334" si="22">C317*E317</f>
        <v>900</v>
      </c>
      <c r="H317" s="445">
        <f t="shared" ref="H317:H334" si="23">G317+G317*I317</f>
        <v>1107</v>
      </c>
      <c r="I317" s="443">
        <v>0.23</v>
      </c>
      <c r="J317" s="30"/>
      <c r="K317" s="30"/>
    </row>
    <row r="318" spans="1:11" ht="92.25" customHeight="1">
      <c r="A318" s="77" t="s">
        <v>12</v>
      </c>
      <c r="B318" s="442" t="s">
        <v>457</v>
      </c>
      <c r="C318" s="89">
        <v>4000</v>
      </c>
      <c r="D318" s="18" t="s">
        <v>37</v>
      </c>
      <c r="E318" s="190">
        <v>0.95</v>
      </c>
      <c r="F318" s="86">
        <f t="shared" si="21"/>
        <v>1.1684999999999999</v>
      </c>
      <c r="G318" s="445">
        <f t="shared" si="22"/>
        <v>3800</v>
      </c>
      <c r="H318" s="445">
        <f t="shared" si="23"/>
        <v>4674</v>
      </c>
      <c r="I318" s="443">
        <v>0.23</v>
      </c>
      <c r="J318" s="30"/>
      <c r="K318" s="30"/>
    </row>
    <row r="319" spans="1:11" ht="97.5" customHeight="1">
      <c r="A319" s="77" t="s">
        <v>13</v>
      </c>
      <c r="B319" s="442" t="s">
        <v>458</v>
      </c>
      <c r="C319" s="89">
        <v>6000</v>
      </c>
      <c r="D319" s="18" t="s">
        <v>37</v>
      </c>
      <c r="E319" s="190">
        <v>1.1499999999999999</v>
      </c>
      <c r="F319" s="86">
        <f t="shared" si="21"/>
        <v>1.4144999999999999</v>
      </c>
      <c r="G319" s="445">
        <f t="shared" si="22"/>
        <v>6899.9999999999991</v>
      </c>
      <c r="H319" s="445">
        <f t="shared" si="23"/>
        <v>8486.9999999999982</v>
      </c>
      <c r="I319" s="443">
        <v>0.23</v>
      </c>
      <c r="J319" s="30"/>
      <c r="K319" s="30"/>
    </row>
    <row r="320" spans="1:11" ht="94.5" customHeight="1">
      <c r="A320" s="77" t="s">
        <v>14</v>
      </c>
      <c r="B320" s="442" t="s">
        <v>459</v>
      </c>
      <c r="C320" s="89">
        <v>3000</v>
      </c>
      <c r="D320" s="18" t="s">
        <v>37</v>
      </c>
      <c r="E320" s="190">
        <v>2.85</v>
      </c>
      <c r="F320" s="86">
        <f t="shared" si="21"/>
        <v>3.5055000000000001</v>
      </c>
      <c r="G320" s="445">
        <f t="shared" si="22"/>
        <v>8550</v>
      </c>
      <c r="H320" s="445">
        <f t="shared" si="23"/>
        <v>10516.5</v>
      </c>
      <c r="I320" s="443">
        <v>0.23</v>
      </c>
      <c r="J320" s="30"/>
      <c r="K320" s="30"/>
    </row>
    <row r="321" spans="1:11" ht="94.5" customHeight="1">
      <c r="A321" s="77" t="s">
        <v>15</v>
      </c>
      <c r="B321" s="442" t="s">
        <v>443</v>
      </c>
      <c r="C321" s="89">
        <v>1</v>
      </c>
      <c r="D321" s="18" t="s">
        <v>37</v>
      </c>
      <c r="E321" s="190">
        <v>3.7</v>
      </c>
      <c r="F321" s="86">
        <f t="shared" si="21"/>
        <v>4.5510000000000002</v>
      </c>
      <c r="G321" s="445">
        <f t="shared" si="22"/>
        <v>3.7</v>
      </c>
      <c r="H321" s="445">
        <f t="shared" si="23"/>
        <v>4.5510000000000002</v>
      </c>
      <c r="I321" s="443">
        <v>0.23</v>
      </c>
      <c r="J321" s="30"/>
      <c r="K321" s="30"/>
    </row>
    <row r="322" spans="1:11" ht="97.5" customHeight="1">
      <c r="A322" s="77" t="s">
        <v>16</v>
      </c>
      <c r="B322" s="442" t="s">
        <v>444</v>
      </c>
      <c r="C322" s="89">
        <v>1</v>
      </c>
      <c r="D322" s="18" t="s">
        <v>37</v>
      </c>
      <c r="E322" s="190">
        <v>8.8000000000000007</v>
      </c>
      <c r="F322" s="86">
        <f t="shared" si="21"/>
        <v>10.824000000000002</v>
      </c>
      <c r="G322" s="445">
        <f t="shared" si="22"/>
        <v>8.8000000000000007</v>
      </c>
      <c r="H322" s="445">
        <f t="shared" si="23"/>
        <v>10.824000000000002</v>
      </c>
      <c r="I322" s="443">
        <v>0.23</v>
      </c>
      <c r="J322" s="30"/>
      <c r="K322" s="30"/>
    </row>
    <row r="323" spans="1:11" ht="96" customHeight="1">
      <c r="A323" s="77" t="s">
        <v>17</v>
      </c>
      <c r="B323" s="442" t="s">
        <v>445</v>
      </c>
      <c r="C323" s="89">
        <v>1</v>
      </c>
      <c r="D323" s="18" t="s">
        <v>37</v>
      </c>
      <c r="E323" s="190">
        <v>7.8</v>
      </c>
      <c r="F323" s="86">
        <f t="shared" si="21"/>
        <v>9.5939999999999994</v>
      </c>
      <c r="G323" s="445">
        <f t="shared" si="22"/>
        <v>7.8</v>
      </c>
      <c r="H323" s="445">
        <f t="shared" si="23"/>
        <v>9.5939999999999994</v>
      </c>
      <c r="I323" s="443">
        <v>0.23</v>
      </c>
      <c r="J323" s="30"/>
      <c r="K323" s="30"/>
    </row>
    <row r="324" spans="1:11" ht="96.75" customHeight="1">
      <c r="A324" s="77" t="s">
        <v>18</v>
      </c>
      <c r="B324" s="442" t="s">
        <v>460</v>
      </c>
      <c r="C324" s="89">
        <v>1</v>
      </c>
      <c r="D324" s="18" t="s">
        <v>37</v>
      </c>
      <c r="E324" s="190">
        <v>12</v>
      </c>
      <c r="F324" s="86">
        <f t="shared" si="21"/>
        <v>14.76</v>
      </c>
      <c r="G324" s="445">
        <f t="shared" si="22"/>
        <v>12</v>
      </c>
      <c r="H324" s="445">
        <f t="shared" si="23"/>
        <v>14.76</v>
      </c>
      <c r="I324" s="443">
        <v>0.23</v>
      </c>
      <c r="J324" s="30"/>
      <c r="K324" s="30"/>
    </row>
    <row r="325" spans="1:11">
      <c r="A325" s="77" t="s">
        <v>19</v>
      </c>
      <c r="B325" s="89" t="s">
        <v>446</v>
      </c>
      <c r="C325" s="89">
        <v>50</v>
      </c>
      <c r="D325" s="18" t="s">
        <v>37</v>
      </c>
      <c r="E325" s="447">
        <v>1</v>
      </c>
      <c r="F325" s="449">
        <f t="shared" si="21"/>
        <v>1.08</v>
      </c>
      <c r="G325" s="446">
        <f t="shared" si="22"/>
        <v>50</v>
      </c>
      <c r="H325" s="446">
        <f t="shared" si="23"/>
        <v>54</v>
      </c>
      <c r="I325" s="443">
        <v>0.08</v>
      </c>
      <c r="J325" s="30"/>
      <c r="K325" s="30"/>
    </row>
    <row r="326" spans="1:11">
      <c r="A326" s="77" t="s">
        <v>20</v>
      </c>
      <c r="B326" s="89" t="s">
        <v>447</v>
      </c>
      <c r="C326" s="89">
        <v>400</v>
      </c>
      <c r="D326" s="18" t="s">
        <v>37</v>
      </c>
      <c r="E326" s="447">
        <v>1.9</v>
      </c>
      <c r="F326" s="449">
        <f t="shared" si="21"/>
        <v>2.052</v>
      </c>
      <c r="G326" s="446">
        <f t="shared" si="22"/>
        <v>760</v>
      </c>
      <c r="H326" s="446">
        <f t="shared" si="23"/>
        <v>820.8</v>
      </c>
      <c r="I326" s="443">
        <v>0.08</v>
      </c>
      <c r="J326" s="30"/>
      <c r="K326" s="30"/>
    </row>
    <row r="327" spans="1:11">
      <c r="A327" s="77" t="s">
        <v>21</v>
      </c>
      <c r="B327" s="89" t="s">
        <v>448</v>
      </c>
      <c r="C327" s="89">
        <v>200</v>
      </c>
      <c r="D327" s="18" t="s">
        <v>37</v>
      </c>
      <c r="E327" s="447">
        <v>2.8</v>
      </c>
      <c r="F327" s="449">
        <f t="shared" si="21"/>
        <v>3.024</v>
      </c>
      <c r="G327" s="446">
        <f t="shared" si="22"/>
        <v>560</v>
      </c>
      <c r="H327" s="446">
        <f t="shared" si="23"/>
        <v>604.79999999999995</v>
      </c>
      <c r="I327" s="443">
        <v>0.08</v>
      </c>
      <c r="J327" s="30"/>
      <c r="K327" s="30"/>
    </row>
    <row r="328" spans="1:11">
      <c r="A328" s="77" t="s">
        <v>22</v>
      </c>
      <c r="B328" s="89" t="s">
        <v>449</v>
      </c>
      <c r="C328" s="89">
        <v>400</v>
      </c>
      <c r="D328" s="18" t="s">
        <v>37</v>
      </c>
      <c r="E328" s="447">
        <v>3.2</v>
      </c>
      <c r="F328" s="449">
        <f t="shared" si="21"/>
        <v>3.4560000000000004</v>
      </c>
      <c r="G328" s="446">
        <f t="shared" si="22"/>
        <v>1280</v>
      </c>
      <c r="H328" s="446">
        <f t="shared" si="23"/>
        <v>1382.4</v>
      </c>
      <c r="I328" s="443">
        <v>0.08</v>
      </c>
      <c r="J328" s="30"/>
      <c r="K328" s="30"/>
    </row>
    <row r="329" spans="1:11">
      <c r="A329" s="77" t="s">
        <v>23</v>
      </c>
      <c r="B329" s="89" t="s">
        <v>450</v>
      </c>
      <c r="C329" s="89">
        <v>1700</v>
      </c>
      <c r="D329" s="18" t="s">
        <v>37</v>
      </c>
      <c r="E329" s="447">
        <v>7</v>
      </c>
      <c r="F329" s="449">
        <f t="shared" si="21"/>
        <v>7.5600000000000005</v>
      </c>
      <c r="G329" s="446">
        <f t="shared" si="22"/>
        <v>11900</v>
      </c>
      <c r="H329" s="446">
        <f t="shared" si="23"/>
        <v>12852</v>
      </c>
      <c r="I329" s="443">
        <v>0.08</v>
      </c>
      <c r="J329" s="30"/>
      <c r="K329" s="30"/>
    </row>
    <row r="330" spans="1:11">
      <c r="A330" s="77" t="s">
        <v>24</v>
      </c>
      <c r="B330" s="89" t="s">
        <v>451</v>
      </c>
      <c r="C330" s="89">
        <v>150</v>
      </c>
      <c r="D330" s="18" t="s">
        <v>37</v>
      </c>
      <c r="E330" s="447">
        <v>9.5</v>
      </c>
      <c r="F330" s="449">
        <f t="shared" si="21"/>
        <v>10.26</v>
      </c>
      <c r="G330" s="446">
        <f t="shared" si="22"/>
        <v>1425</v>
      </c>
      <c r="H330" s="446">
        <f t="shared" si="23"/>
        <v>1539</v>
      </c>
      <c r="I330" s="443">
        <v>0.08</v>
      </c>
      <c r="J330" s="30"/>
      <c r="K330" s="30"/>
    </row>
    <row r="331" spans="1:11">
      <c r="A331" s="77" t="s">
        <v>25</v>
      </c>
      <c r="B331" s="89" t="s">
        <v>452</v>
      </c>
      <c r="C331" s="89">
        <v>50</v>
      </c>
      <c r="D331" s="18" t="s">
        <v>37</v>
      </c>
      <c r="E331" s="447">
        <v>28</v>
      </c>
      <c r="F331" s="449">
        <f t="shared" si="21"/>
        <v>30.240000000000002</v>
      </c>
      <c r="G331" s="446">
        <f t="shared" si="22"/>
        <v>1400</v>
      </c>
      <c r="H331" s="446">
        <f t="shared" si="23"/>
        <v>1512</v>
      </c>
      <c r="I331" s="81">
        <v>0.08</v>
      </c>
      <c r="J331" s="30"/>
      <c r="K331" s="30"/>
    </row>
    <row r="332" spans="1:11">
      <c r="A332" s="16" t="s">
        <v>26</v>
      </c>
      <c r="B332" s="16" t="s">
        <v>453</v>
      </c>
      <c r="C332" s="16">
        <v>4000</v>
      </c>
      <c r="D332" s="18" t="s">
        <v>37</v>
      </c>
      <c r="E332" s="447">
        <v>0.31</v>
      </c>
      <c r="F332" s="449">
        <f t="shared" si="21"/>
        <v>0.33479999999999999</v>
      </c>
      <c r="G332" s="446">
        <f t="shared" si="22"/>
        <v>1240</v>
      </c>
      <c r="H332" s="446">
        <f t="shared" si="23"/>
        <v>1339.2</v>
      </c>
      <c r="I332" s="444">
        <v>0.08</v>
      </c>
      <c r="J332" s="30"/>
      <c r="K332" s="30"/>
    </row>
    <row r="333" spans="1:11">
      <c r="A333" s="16" t="s">
        <v>27</v>
      </c>
      <c r="B333" s="16" t="s">
        <v>454</v>
      </c>
      <c r="C333" s="16">
        <v>8000</v>
      </c>
      <c r="D333" s="18" t="s">
        <v>37</v>
      </c>
      <c r="E333" s="447">
        <v>0.37</v>
      </c>
      <c r="F333" s="449">
        <f t="shared" si="21"/>
        <v>0.39960000000000001</v>
      </c>
      <c r="G333" s="446">
        <f t="shared" si="22"/>
        <v>2960</v>
      </c>
      <c r="H333" s="446">
        <f t="shared" si="23"/>
        <v>3196.8</v>
      </c>
      <c r="I333" s="444">
        <v>0.08</v>
      </c>
      <c r="J333" s="30"/>
      <c r="K333" s="30"/>
    </row>
    <row r="334" spans="1:11">
      <c r="A334" s="16" t="s">
        <v>71</v>
      </c>
      <c r="B334" s="16" t="s">
        <v>455</v>
      </c>
      <c r="C334" s="16">
        <v>1000</v>
      </c>
      <c r="D334" s="18" t="s">
        <v>37</v>
      </c>
      <c r="E334" s="448">
        <v>0.9</v>
      </c>
      <c r="F334" s="449">
        <f t="shared" si="21"/>
        <v>0.97199999999999998</v>
      </c>
      <c r="G334" s="446">
        <f t="shared" si="22"/>
        <v>900</v>
      </c>
      <c r="H334" s="446">
        <f t="shared" si="23"/>
        <v>972</v>
      </c>
      <c r="I334" s="444">
        <v>0.08</v>
      </c>
      <c r="J334" s="30"/>
      <c r="K334" s="30"/>
    </row>
    <row r="335" spans="1:11">
      <c r="A335" s="75"/>
      <c r="B335" s="75"/>
      <c r="C335" s="75"/>
      <c r="D335" s="75"/>
      <c r="E335" s="437"/>
      <c r="F335" s="438" t="s">
        <v>8</v>
      </c>
      <c r="G335" s="439">
        <f>SUM(G313:G334)</f>
        <v>44257.3</v>
      </c>
      <c r="H335" s="439">
        <f>SUM(H313:H334)</f>
        <v>50825.228999999999</v>
      </c>
      <c r="J335" s="75"/>
      <c r="K335" s="75"/>
    </row>
    <row r="336" spans="1:11">
      <c r="E336"/>
      <c r="F336"/>
      <c r="H336"/>
      <c r="I336"/>
    </row>
    <row r="337" spans="1:11" ht="15" customHeight="1">
      <c r="A337" s="659" t="s">
        <v>610</v>
      </c>
      <c r="B337" s="659"/>
      <c r="C337" s="688" t="s">
        <v>572</v>
      </c>
      <c r="D337" s="688"/>
      <c r="E337" s="688"/>
      <c r="F337" s="688"/>
      <c r="G337" s="688"/>
      <c r="H337" s="688"/>
      <c r="I337" s="688"/>
      <c r="J337" s="688"/>
      <c r="K337" s="688"/>
    </row>
    <row r="338" spans="1:11" ht="27.6">
      <c r="A338" s="55" t="s">
        <v>31</v>
      </c>
      <c r="B338" s="55" t="s">
        <v>1</v>
      </c>
      <c r="C338" s="55" t="s">
        <v>36</v>
      </c>
      <c r="D338" s="55" t="s">
        <v>2</v>
      </c>
      <c r="E338" s="65" t="s">
        <v>34</v>
      </c>
      <c r="F338" s="65" t="s">
        <v>3</v>
      </c>
      <c r="G338" s="55" t="s">
        <v>35</v>
      </c>
      <c r="H338" s="65" t="s">
        <v>4</v>
      </c>
      <c r="I338" s="55" t="s">
        <v>5</v>
      </c>
      <c r="J338" s="55" t="s">
        <v>9</v>
      </c>
      <c r="K338" s="55" t="s">
        <v>6</v>
      </c>
    </row>
    <row r="339" spans="1:11" ht="27.6">
      <c r="A339" s="16" t="s">
        <v>10</v>
      </c>
      <c r="B339" s="16" t="s">
        <v>461</v>
      </c>
      <c r="C339" s="16">
        <v>3500</v>
      </c>
      <c r="D339" s="88" t="s">
        <v>37</v>
      </c>
      <c r="E339" s="9">
        <v>2.2000000000000002</v>
      </c>
      <c r="F339" s="86">
        <f>E339+E339*I339</f>
        <v>2.3760000000000003</v>
      </c>
      <c r="G339" s="445">
        <f>C339*E339</f>
        <v>7700.0000000000009</v>
      </c>
      <c r="H339" s="163">
        <f>G339+G339*I339</f>
        <v>8316.0000000000018</v>
      </c>
      <c r="I339" s="444">
        <v>0.08</v>
      </c>
      <c r="J339" s="30"/>
      <c r="K339" s="30"/>
    </row>
    <row r="340" spans="1:11" ht="55.2">
      <c r="A340" s="16" t="s">
        <v>11</v>
      </c>
      <c r="B340" s="16" t="s">
        <v>462</v>
      </c>
      <c r="C340" s="16">
        <v>300</v>
      </c>
      <c r="D340" s="88" t="s">
        <v>37</v>
      </c>
      <c r="E340" s="9">
        <v>31</v>
      </c>
      <c r="F340" s="86">
        <f t="shared" ref="F340:F348" si="24">E340+E340*I340</f>
        <v>33.479999999999997</v>
      </c>
      <c r="G340" s="445">
        <f t="shared" ref="G340:G348" si="25">C340*E340</f>
        <v>9300</v>
      </c>
      <c r="H340" s="163">
        <f t="shared" ref="H340:H348" si="26">G340+G340*I340</f>
        <v>10044</v>
      </c>
      <c r="I340" s="444">
        <v>0.08</v>
      </c>
      <c r="J340" s="30"/>
      <c r="K340" s="30"/>
    </row>
    <row r="341" spans="1:11" ht="41.4">
      <c r="A341" s="16" t="s">
        <v>12</v>
      </c>
      <c r="B341" s="16" t="s">
        <v>463</v>
      </c>
      <c r="C341" s="16">
        <v>30</v>
      </c>
      <c r="D341" s="88" t="s">
        <v>37</v>
      </c>
      <c r="E341" s="9">
        <v>25</v>
      </c>
      <c r="F341" s="86">
        <f t="shared" si="24"/>
        <v>27</v>
      </c>
      <c r="G341" s="445">
        <f t="shared" si="25"/>
        <v>750</v>
      </c>
      <c r="H341" s="163">
        <f t="shared" si="26"/>
        <v>810</v>
      </c>
      <c r="I341" s="444">
        <v>0.08</v>
      </c>
      <c r="J341" s="30"/>
      <c r="K341" s="30"/>
    </row>
    <row r="342" spans="1:11" ht="55.2">
      <c r="A342" s="16" t="s">
        <v>13</v>
      </c>
      <c r="B342" s="84" t="s">
        <v>464</v>
      </c>
      <c r="C342" s="16">
        <v>400</v>
      </c>
      <c r="D342" s="88" t="s">
        <v>37</v>
      </c>
      <c r="E342" s="9">
        <v>25</v>
      </c>
      <c r="F342" s="86">
        <f t="shared" si="24"/>
        <v>27</v>
      </c>
      <c r="G342" s="445">
        <f t="shared" si="25"/>
        <v>10000</v>
      </c>
      <c r="H342" s="163">
        <f t="shared" si="26"/>
        <v>10800</v>
      </c>
      <c r="I342" s="444">
        <v>0.08</v>
      </c>
      <c r="J342" s="30"/>
      <c r="K342" s="30"/>
    </row>
    <row r="343" spans="1:11" ht="41.4">
      <c r="A343" s="16" t="s">
        <v>14</v>
      </c>
      <c r="B343" s="16" t="s">
        <v>465</v>
      </c>
      <c r="C343" s="16">
        <v>10</v>
      </c>
      <c r="D343" s="88" t="s">
        <v>37</v>
      </c>
      <c r="E343" s="9">
        <v>65</v>
      </c>
      <c r="F343" s="86">
        <f t="shared" si="24"/>
        <v>70.2</v>
      </c>
      <c r="G343" s="445">
        <f t="shared" si="25"/>
        <v>650</v>
      </c>
      <c r="H343" s="163">
        <f t="shared" si="26"/>
        <v>702</v>
      </c>
      <c r="I343" s="444">
        <v>0.08</v>
      </c>
      <c r="J343" s="30"/>
      <c r="K343" s="30"/>
    </row>
    <row r="344" spans="1:11">
      <c r="A344" s="16" t="s">
        <v>15</v>
      </c>
      <c r="B344" s="162" t="s">
        <v>466</v>
      </c>
      <c r="C344" s="16">
        <v>100</v>
      </c>
      <c r="D344" s="88" t="s">
        <v>37</v>
      </c>
      <c r="E344" s="9">
        <v>6.5</v>
      </c>
      <c r="F344" s="86">
        <f t="shared" si="24"/>
        <v>7.02</v>
      </c>
      <c r="G344" s="445">
        <f t="shared" si="25"/>
        <v>650</v>
      </c>
      <c r="H344" s="163">
        <f t="shared" si="26"/>
        <v>702</v>
      </c>
      <c r="I344" s="444">
        <v>0.08</v>
      </c>
      <c r="J344" s="30"/>
      <c r="K344" s="30"/>
    </row>
    <row r="345" spans="1:11">
      <c r="A345" s="16" t="s">
        <v>16</v>
      </c>
      <c r="B345" s="162" t="s">
        <v>467</v>
      </c>
      <c r="C345" s="16">
        <v>400</v>
      </c>
      <c r="D345" s="88" t="s">
        <v>37</v>
      </c>
      <c r="E345" s="9">
        <v>11</v>
      </c>
      <c r="F345" s="86">
        <f t="shared" si="24"/>
        <v>11.88</v>
      </c>
      <c r="G345" s="445">
        <f t="shared" si="25"/>
        <v>4400</v>
      </c>
      <c r="H345" s="163">
        <f t="shared" si="26"/>
        <v>4752</v>
      </c>
      <c r="I345" s="444">
        <v>0.08</v>
      </c>
      <c r="J345" s="30"/>
      <c r="K345" s="30"/>
    </row>
    <row r="346" spans="1:11" ht="55.2">
      <c r="A346" s="16" t="s">
        <v>17</v>
      </c>
      <c r="B346" s="450" t="s">
        <v>468</v>
      </c>
      <c r="C346" s="16">
        <v>2000</v>
      </c>
      <c r="D346" s="88" t="s">
        <v>37</v>
      </c>
      <c r="E346" s="190">
        <v>2</v>
      </c>
      <c r="F346" s="86">
        <f t="shared" si="24"/>
        <v>2.16</v>
      </c>
      <c r="G346" s="445">
        <f t="shared" si="25"/>
        <v>4000</v>
      </c>
      <c r="H346" s="163">
        <f t="shared" si="26"/>
        <v>4320</v>
      </c>
      <c r="I346" s="444">
        <v>0.08</v>
      </c>
      <c r="J346" s="30"/>
      <c r="K346" s="30"/>
    </row>
    <row r="347" spans="1:11" ht="55.2">
      <c r="A347" s="16" t="s">
        <v>18</v>
      </c>
      <c r="B347" s="162" t="s">
        <v>469</v>
      </c>
      <c r="C347" s="16">
        <v>3000</v>
      </c>
      <c r="D347" s="88" t="s">
        <v>37</v>
      </c>
      <c r="E347" s="190">
        <v>2.5</v>
      </c>
      <c r="F347" s="86">
        <f t="shared" si="24"/>
        <v>2.7</v>
      </c>
      <c r="G347" s="445">
        <f t="shared" si="25"/>
        <v>7500</v>
      </c>
      <c r="H347" s="163">
        <f t="shared" si="26"/>
        <v>8100</v>
      </c>
      <c r="I347" s="444">
        <v>0.08</v>
      </c>
      <c r="J347" s="30"/>
      <c r="K347" s="30"/>
    </row>
    <row r="348" spans="1:11" ht="27.6">
      <c r="A348" s="16" t="s">
        <v>19</v>
      </c>
      <c r="B348" s="162" t="s">
        <v>470</v>
      </c>
      <c r="C348" s="16">
        <v>1000</v>
      </c>
      <c r="D348" s="88" t="s">
        <v>37</v>
      </c>
      <c r="E348" s="190">
        <v>2</v>
      </c>
      <c r="F348" s="86">
        <f t="shared" si="24"/>
        <v>2.16</v>
      </c>
      <c r="G348" s="445">
        <f t="shared" si="25"/>
        <v>2000</v>
      </c>
      <c r="H348" s="163">
        <f t="shared" si="26"/>
        <v>2160</v>
      </c>
      <c r="I348" s="444">
        <v>0.08</v>
      </c>
      <c r="J348" s="30"/>
      <c r="K348" s="30"/>
    </row>
    <row r="349" spans="1:11">
      <c r="A349" s="75"/>
      <c r="B349" s="75"/>
      <c r="C349" s="75"/>
      <c r="D349" s="75"/>
      <c r="E349" s="423"/>
      <c r="F349" s="417" t="s">
        <v>8</v>
      </c>
      <c r="G349" s="267">
        <f>SUM(G339:G348)</f>
        <v>46950</v>
      </c>
      <c r="H349" s="267">
        <f>SUM(H339:H348)</f>
        <v>50706</v>
      </c>
      <c r="J349" s="75"/>
      <c r="K349" s="75"/>
    </row>
    <row r="351" spans="1:11" ht="15" customHeight="1">
      <c r="A351" s="683" t="s">
        <v>611</v>
      </c>
      <c r="B351" s="684"/>
      <c r="C351" s="685" t="s">
        <v>571</v>
      </c>
      <c r="D351" s="686"/>
      <c r="E351" s="686"/>
      <c r="F351" s="686"/>
      <c r="G351" s="686"/>
      <c r="H351" s="686"/>
      <c r="I351" s="686"/>
      <c r="J351" s="686"/>
      <c r="K351" s="687"/>
    </row>
    <row r="352" spans="1:11" ht="27.6">
      <c r="A352" s="55" t="s">
        <v>31</v>
      </c>
      <c r="B352" s="55" t="s">
        <v>1</v>
      </c>
      <c r="C352" s="55" t="s">
        <v>36</v>
      </c>
      <c r="D352" s="55" t="s">
        <v>2</v>
      </c>
      <c r="E352" s="65" t="s">
        <v>34</v>
      </c>
      <c r="F352" s="65" t="s">
        <v>3</v>
      </c>
      <c r="G352" s="55" t="s">
        <v>35</v>
      </c>
      <c r="H352" s="65" t="s">
        <v>4</v>
      </c>
      <c r="I352" s="55" t="s">
        <v>5</v>
      </c>
      <c r="J352" s="55" t="s">
        <v>9</v>
      </c>
      <c r="K352" s="55" t="s">
        <v>6</v>
      </c>
    </row>
    <row r="353" spans="1:11" ht="82.8">
      <c r="A353" s="77" t="s">
        <v>10</v>
      </c>
      <c r="B353" s="120" t="s">
        <v>473</v>
      </c>
      <c r="C353" s="89">
        <v>3800</v>
      </c>
      <c r="D353" s="190" t="s">
        <v>37</v>
      </c>
      <c r="E353" s="190">
        <v>12</v>
      </c>
      <c r="F353" s="86">
        <f>E353+E353*I353</f>
        <v>12.96</v>
      </c>
      <c r="G353" s="190">
        <f>C353*E353</f>
        <v>45600</v>
      </c>
      <c r="H353" s="9">
        <f>G353+G353*I353</f>
        <v>49248</v>
      </c>
      <c r="I353" s="443">
        <v>0.08</v>
      </c>
      <c r="J353" s="30"/>
      <c r="K353" s="30"/>
    </row>
    <row r="354" spans="1:11" ht="41.4">
      <c r="A354" s="77" t="s">
        <v>11</v>
      </c>
      <c r="B354" s="16" t="s">
        <v>475</v>
      </c>
      <c r="C354" s="16">
        <v>2000</v>
      </c>
      <c r="D354" s="190" t="s">
        <v>37</v>
      </c>
      <c r="E354" s="190">
        <v>7.5</v>
      </c>
      <c r="F354" s="86">
        <f>E354+E354*I354</f>
        <v>8.1</v>
      </c>
      <c r="G354" s="190">
        <f>C354*E354</f>
        <v>15000</v>
      </c>
      <c r="H354" s="9">
        <f>G354+G354*I354</f>
        <v>16200</v>
      </c>
      <c r="I354" s="81">
        <v>0.08</v>
      </c>
      <c r="J354" s="30"/>
      <c r="K354" s="30"/>
    </row>
    <row r="355" spans="1:11">
      <c r="A355" s="77" t="s">
        <v>12</v>
      </c>
      <c r="B355" s="451" t="s">
        <v>472</v>
      </c>
      <c r="C355" s="451">
        <v>100</v>
      </c>
      <c r="D355" s="190" t="s">
        <v>37</v>
      </c>
      <c r="E355" s="452">
        <v>0.8</v>
      </c>
      <c r="F355" s="86">
        <f>E355+E355*I355</f>
        <v>0.8640000000000001</v>
      </c>
      <c r="G355" s="190">
        <f>C355*E355</f>
        <v>80</v>
      </c>
      <c r="H355" s="9">
        <f>G355+G355*I355</f>
        <v>86.4</v>
      </c>
      <c r="I355" s="453">
        <v>0.08</v>
      </c>
      <c r="J355" s="30"/>
      <c r="K355" s="30"/>
    </row>
    <row r="356" spans="1:11">
      <c r="A356" s="77" t="s">
        <v>13</v>
      </c>
      <c r="B356" s="16" t="s">
        <v>471</v>
      </c>
      <c r="C356" s="16">
        <v>500</v>
      </c>
      <c r="D356" s="190" t="s">
        <v>37</v>
      </c>
      <c r="E356" s="9">
        <v>0.8</v>
      </c>
      <c r="F356" s="86">
        <f>E356+E356*I356</f>
        <v>0.8640000000000001</v>
      </c>
      <c r="G356" s="190">
        <f>C356*E356</f>
        <v>400</v>
      </c>
      <c r="H356" s="9">
        <f>G356+G356*I356</f>
        <v>432</v>
      </c>
      <c r="I356" s="81">
        <v>0.08</v>
      </c>
      <c r="J356" s="30"/>
      <c r="K356" s="30"/>
    </row>
    <row r="357" spans="1:11" ht="27.6">
      <c r="A357" s="77" t="s">
        <v>14</v>
      </c>
      <c r="B357" s="16" t="s">
        <v>474</v>
      </c>
      <c r="C357" s="16">
        <v>1</v>
      </c>
      <c r="D357" s="190" t="s">
        <v>37</v>
      </c>
      <c r="E357" s="190">
        <v>26</v>
      </c>
      <c r="F357" s="86">
        <f>E357+E357*I357</f>
        <v>31.98</v>
      </c>
      <c r="G357" s="190">
        <f>C357*E357</f>
        <v>26</v>
      </c>
      <c r="H357" s="9">
        <f>G357+G357*I357</f>
        <v>31.98</v>
      </c>
      <c r="I357" s="81">
        <v>0.23</v>
      </c>
      <c r="J357" s="30"/>
      <c r="K357" s="30"/>
    </row>
    <row r="358" spans="1:11">
      <c r="A358" s="75"/>
      <c r="B358" s="75"/>
      <c r="C358" s="75"/>
      <c r="D358" s="75"/>
      <c r="E358" s="423"/>
      <c r="F358" s="417" t="s">
        <v>8</v>
      </c>
      <c r="G358" s="267">
        <f>SUM(G353:G357)</f>
        <v>61106</v>
      </c>
      <c r="H358" s="267">
        <f>SUM(H353:H357)</f>
        <v>65998.37999999999</v>
      </c>
      <c r="J358" s="75"/>
      <c r="K358" s="75"/>
    </row>
    <row r="360" spans="1:11" ht="13.95" customHeight="1">
      <c r="A360" s="659" t="s">
        <v>612</v>
      </c>
      <c r="B360" s="659"/>
      <c r="C360" s="688" t="s">
        <v>562</v>
      </c>
      <c r="D360" s="688"/>
      <c r="E360" s="688"/>
      <c r="F360" s="688"/>
      <c r="G360" s="688"/>
      <c r="H360" s="688"/>
      <c r="I360" s="688"/>
      <c r="J360" s="688"/>
      <c r="K360" s="688"/>
    </row>
    <row r="361" spans="1:11" ht="27.6">
      <c r="A361" s="55" t="s">
        <v>31</v>
      </c>
      <c r="B361" s="55" t="s">
        <v>1</v>
      </c>
      <c r="C361" s="55" t="s">
        <v>36</v>
      </c>
      <c r="D361" s="55" t="s">
        <v>2</v>
      </c>
      <c r="E361" s="65" t="s">
        <v>34</v>
      </c>
      <c r="F361" s="65" t="s">
        <v>3</v>
      </c>
      <c r="G361" s="55" t="s">
        <v>35</v>
      </c>
      <c r="H361" s="65" t="s">
        <v>4</v>
      </c>
      <c r="I361" s="55" t="s">
        <v>5</v>
      </c>
      <c r="J361" s="55" t="s">
        <v>9</v>
      </c>
      <c r="K361" s="55" t="s">
        <v>6</v>
      </c>
    </row>
    <row r="362" spans="1:11">
      <c r="A362" s="614" t="s">
        <v>10</v>
      </c>
      <c r="B362" s="157" t="s">
        <v>560</v>
      </c>
      <c r="C362" s="19">
        <v>60</v>
      </c>
      <c r="D362" s="18" t="s">
        <v>37</v>
      </c>
      <c r="E362" s="18">
        <v>98</v>
      </c>
      <c r="F362" s="615">
        <f>E362+E362*I362</f>
        <v>105.84</v>
      </c>
      <c r="G362" s="615">
        <f>E362*C362</f>
        <v>5880</v>
      </c>
      <c r="H362" s="616">
        <f>G362+G362*I362</f>
        <v>6350.4</v>
      </c>
      <c r="I362" s="478">
        <v>0.08</v>
      </c>
      <c r="J362" s="30"/>
      <c r="K362" s="30"/>
    </row>
    <row r="363" spans="1:11">
      <c r="A363" s="16" t="s">
        <v>11</v>
      </c>
      <c r="B363" s="161" t="s">
        <v>561</v>
      </c>
      <c r="C363" s="162">
        <v>60</v>
      </c>
      <c r="D363" s="18" t="s">
        <v>37</v>
      </c>
      <c r="E363" s="18">
        <v>98</v>
      </c>
      <c r="F363" s="9">
        <f>E363+E363*I363</f>
        <v>105.84</v>
      </c>
      <c r="G363" s="615">
        <f>E363*C363</f>
        <v>5880</v>
      </c>
      <c r="H363" s="616">
        <f>G363+G363*I363</f>
        <v>6350.4</v>
      </c>
      <c r="I363" s="478">
        <v>0.08</v>
      </c>
      <c r="J363" s="30"/>
      <c r="K363" s="30"/>
    </row>
    <row r="364" spans="1:11">
      <c r="A364" s="75"/>
      <c r="B364" s="75"/>
      <c r="C364" s="75"/>
      <c r="D364" s="75"/>
      <c r="E364" s="423"/>
      <c r="F364" s="417" t="s">
        <v>8</v>
      </c>
      <c r="G364" s="267">
        <f>SUM(G362:G363)</f>
        <v>11760</v>
      </c>
      <c r="H364" s="267">
        <f>SUM(H359:H363)</f>
        <v>12700.8</v>
      </c>
      <c r="J364" s="75"/>
      <c r="K364" s="75"/>
    </row>
    <row r="366" spans="1:11" ht="13.95" customHeight="1">
      <c r="A366" s="659" t="s">
        <v>613</v>
      </c>
      <c r="B366" s="659"/>
      <c r="C366" s="688" t="s">
        <v>570</v>
      </c>
      <c r="D366" s="688"/>
      <c r="E366" s="688"/>
      <c r="F366" s="688"/>
      <c r="G366" s="688"/>
      <c r="H366" s="688"/>
      <c r="I366" s="688"/>
      <c r="J366" s="688"/>
      <c r="K366" s="688"/>
    </row>
    <row r="367" spans="1:11" ht="27.6">
      <c r="A367" s="55" t="s">
        <v>31</v>
      </c>
      <c r="B367" s="55" t="s">
        <v>1</v>
      </c>
      <c r="C367" s="55" t="s">
        <v>36</v>
      </c>
      <c r="D367" s="55" t="s">
        <v>2</v>
      </c>
      <c r="E367" s="65" t="s">
        <v>34</v>
      </c>
      <c r="F367" s="65" t="s">
        <v>3</v>
      </c>
      <c r="G367" s="55" t="s">
        <v>35</v>
      </c>
      <c r="H367" s="65" t="s">
        <v>4</v>
      </c>
      <c r="I367" s="55" t="s">
        <v>5</v>
      </c>
      <c r="J367" s="55" t="s">
        <v>9</v>
      </c>
      <c r="K367" s="55" t="s">
        <v>6</v>
      </c>
    </row>
    <row r="368" spans="1:11">
      <c r="A368" s="77" t="s">
        <v>10</v>
      </c>
      <c r="B368" s="89" t="s">
        <v>563</v>
      </c>
      <c r="C368" s="89">
        <v>15500</v>
      </c>
      <c r="D368" s="190" t="s">
        <v>37</v>
      </c>
      <c r="E368" s="190">
        <v>1</v>
      </c>
      <c r="F368" s="190">
        <f>E368+E368*I368</f>
        <v>1.08</v>
      </c>
      <c r="G368" s="190">
        <f>C368*E368</f>
        <v>15500</v>
      </c>
      <c r="H368" s="190">
        <f>G368+G368*I368</f>
        <v>16740</v>
      </c>
      <c r="I368" s="478">
        <v>0.08</v>
      </c>
      <c r="J368" s="30"/>
      <c r="K368" s="30"/>
    </row>
    <row r="369" spans="1:11">
      <c r="A369" s="77" t="s">
        <v>11</v>
      </c>
      <c r="B369" s="117" t="s">
        <v>564</v>
      </c>
      <c r="C369" s="89">
        <v>850</v>
      </c>
      <c r="D369" s="190" t="s">
        <v>37</v>
      </c>
      <c r="E369" s="190">
        <v>0.21</v>
      </c>
      <c r="F369" s="190">
        <f t="shared" ref="F369:F372" si="27">E369+E369*I369</f>
        <v>0.2268</v>
      </c>
      <c r="G369" s="190">
        <f t="shared" ref="G369:G372" si="28">C369*E369</f>
        <v>178.5</v>
      </c>
      <c r="H369" s="190">
        <f t="shared" ref="H369:H373" si="29">G369+G369*I369</f>
        <v>192.78</v>
      </c>
      <c r="I369" s="478">
        <v>0.08</v>
      </c>
      <c r="J369" s="30"/>
      <c r="K369" s="30"/>
    </row>
    <row r="370" spans="1:11">
      <c r="A370" s="77" t="s">
        <v>12</v>
      </c>
      <c r="B370" s="117" t="s">
        <v>565</v>
      </c>
      <c r="C370" s="89">
        <v>700</v>
      </c>
      <c r="D370" s="190" t="s">
        <v>37</v>
      </c>
      <c r="E370" s="190">
        <v>0.21</v>
      </c>
      <c r="F370" s="190">
        <f t="shared" si="27"/>
        <v>0.2268</v>
      </c>
      <c r="G370" s="190">
        <f t="shared" si="28"/>
        <v>147</v>
      </c>
      <c r="H370" s="190">
        <f t="shared" si="29"/>
        <v>158.76</v>
      </c>
      <c r="I370" s="478">
        <v>0.08</v>
      </c>
      <c r="J370" s="30"/>
      <c r="K370" s="30"/>
    </row>
    <row r="371" spans="1:11">
      <c r="A371" s="77" t="s">
        <v>13</v>
      </c>
      <c r="B371" s="117" t="s">
        <v>568</v>
      </c>
      <c r="C371" s="89">
        <v>250</v>
      </c>
      <c r="D371" s="190" t="s">
        <v>37</v>
      </c>
      <c r="E371" s="190">
        <v>5.5</v>
      </c>
      <c r="F371" s="190">
        <f t="shared" si="27"/>
        <v>5.94</v>
      </c>
      <c r="G371" s="190">
        <f t="shared" si="28"/>
        <v>1375</v>
      </c>
      <c r="H371" s="190">
        <f t="shared" si="29"/>
        <v>1485</v>
      </c>
      <c r="I371" s="478">
        <v>0.08</v>
      </c>
      <c r="J371" s="30"/>
      <c r="K371" s="30"/>
    </row>
    <row r="372" spans="1:11">
      <c r="A372" s="77" t="s">
        <v>14</v>
      </c>
      <c r="B372" s="117" t="s">
        <v>569</v>
      </c>
      <c r="C372" s="89">
        <v>150</v>
      </c>
      <c r="D372" s="190" t="s">
        <v>37</v>
      </c>
      <c r="E372" s="190">
        <v>18</v>
      </c>
      <c r="F372" s="190">
        <f t="shared" si="27"/>
        <v>19.440000000000001</v>
      </c>
      <c r="G372" s="190">
        <f t="shared" si="28"/>
        <v>2700</v>
      </c>
      <c r="H372" s="190">
        <f t="shared" si="29"/>
        <v>2916</v>
      </c>
      <c r="I372" s="478">
        <v>0.08</v>
      </c>
      <c r="J372" s="30"/>
      <c r="K372" s="30"/>
    </row>
    <row r="373" spans="1:11">
      <c r="A373" s="16" t="s">
        <v>15</v>
      </c>
      <c r="B373" s="120" t="s">
        <v>566</v>
      </c>
      <c r="C373" s="16">
        <v>2200</v>
      </c>
      <c r="D373" s="190" t="s">
        <v>37</v>
      </c>
      <c r="E373" s="9">
        <v>0.5</v>
      </c>
      <c r="F373" s="190">
        <f>E373+E373*I373</f>
        <v>0.54</v>
      </c>
      <c r="G373" s="190">
        <f>C373*E373</f>
        <v>1100</v>
      </c>
      <c r="H373" s="190">
        <f t="shared" si="29"/>
        <v>1188</v>
      </c>
      <c r="I373" s="478">
        <v>0.08</v>
      </c>
      <c r="J373" s="30"/>
      <c r="K373" s="30"/>
    </row>
    <row r="374" spans="1:11">
      <c r="A374" s="75"/>
      <c r="B374" s="75"/>
      <c r="C374" s="75"/>
      <c r="D374" s="75"/>
      <c r="E374" s="423"/>
      <c r="F374" s="417" t="s">
        <v>8</v>
      </c>
      <c r="G374" s="267">
        <f>SUM(G368:G373)</f>
        <v>21000.5</v>
      </c>
      <c r="H374" s="267">
        <f>SUM(H368:H373)</f>
        <v>22680.539999999997</v>
      </c>
      <c r="J374" s="75"/>
      <c r="K374" s="75"/>
    </row>
    <row r="375" spans="1:11" ht="15.6">
      <c r="A375" s="204"/>
      <c r="B375" s="734"/>
      <c r="C375" s="734"/>
      <c r="D375" s="734"/>
      <c r="E375" s="734"/>
      <c r="F375" s="617"/>
      <c r="G375" s="617"/>
      <c r="H375" s="617"/>
      <c r="I375"/>
    </row>
    <row r="376" spans="1:11" ht="27.6" customHeight="1">
      <c r="A376" s="689" t="s">
        <v>567</v>
      </c>
      <c r="B376" s="689"/>
      <c r="C376" s="689"/>
      <c r="D376" s="689"/>
      <c r="E376" s="689"/>
      <c r="F376" s="689"/>
      <c r="G376" s="689"/>
      <c r="H376" s="689"/>
      <c r="I376" s="689"/>
      <c r="J376" s="689"/>
      <c r="K376" s="689"/>
    </row>
    <row r="378" spans="1:11" ht="13.95" customHeight="1">
      <c r="A378" s="683" t="s">
        <v>639</v>
      </c>
      <c r="B378" s="700"/>
      <c r="C378" s="688" t="s">
        <v>632</v>
      </c>
      <c r="D378" s="688"/>
      <c r="E378" s="688"/>
      <c r="F378" s="688"/>
      <c r="G378" s="688"/>
      <c r="H378" s="688"/>
      <c r="I378" s="688"/>
      <c r="J378" s="688"/>
      <c r="K378" s="688"/>
    </row>
    <row r="379" spans="1:11" ht="27.6">
      <c r="A379" s="55" t="s">
        <v>31</v>
      </c>
      <c r="B379" s="55" t="s">
        <v>1</v>
      </c>
      <c r="C379" s="55" t="s">
        <v>36</v>
      </c>
      <c r="D379" s="55" t="s">
        <v>2</v>
      </c>
      <c r="E379" s="65" t="s">
        <v>34</v>
      </c>
      <c r="F379" s="65" t="s">
        <v>3</v>
      </c>
      <c r="G379" s="55" t="s">
        <v>35</v>
      </c>
      <c r="H379" s="65" t="s">
        <v>4</v>
      </c>
      <c r="I379" s="55" t="s">
        <v>5</v>
      </c>
      <c r="J379" s="55" t="s">
        <v>9</v>
      </c>
      <c r="K379" s="55" t="s">
        <v>6</v>
      </c>
    </row>
    <row r="380" spans="1:11" ht="41.4">
      <c r="A380" s="78" t="s">
        <v>10</v>
      </c>
      <c r="B380" s="16" t="s">
        <v>621</v>
      </c>
      <c r="C380" s="121">
        <v>10</v>
      </c>
      <c r="D380" s="9" t="s">
        <v>37</v>
      </c>
      <c r="E380" s="9">
        <v>80</v>
      </c>
      <c r="F380" s="9">
        <f>E380+E380*I380</f>
        <v>86.4</v>
      </c>
      <c r="G380" s="9">
        <f>E380*C380</f>
        <v>800</v>
      </c>
      <c r="H380" s="9">
        <f>G380+G380*I380</f>
        <v>864</v>
      </c>
      <c r="I380" s="478">
        <v>0.08</v>
      </c>
      <c r="J380" s="30"/>
      <c r="K380" s="30"/>
    </row>
    <row r="381" spans="1:11" ht="41.4">
      <c r="A381" s="78" t="s">
        <v>11</v>
      </c>
      <c r="B381" s="16" t="s">
        <v>622</v>
      </c>
      <c r="C381" s="121">
        <v>10</v>
      </c>
      <c r="D381" s="9" t="s">
        <v>37</v>
      </c>
      <c r="E381" s="9">
        <v>90</v>
      </c>
      <c r="F381" s="9">
        <f t="shared" ref="F381:F390" si="30">E381+E381*I381</f>
        <v>97.2</v>
      </c>
      <c r="G381" s="9">
        <f t="shared" ref="G381:G390" si="31">E381*C381</f>
        <v>900</v>
      </c>
      <c r="H381" s="9">
        <f t="shared" ref="H381:H390" si="32">G381+G381*I381</f>
        <v>972</v>
      </c>
      <c r="I381" s="478">
        <v>0.08</v>
      </c>
      <c r="J381" s="30"/>
      <c r="K381" s="30"/>
    </row>
    <row r="382" spans="1:11">
      <c r="A382" s="78" t="s">
        <v>12</v>
      </c>
      <c r="B382" s="16" t="s">
        <v>623</v>
      </c>
      <c r="C382" s="16">
        <v>250</v>
      </c>
      <c r="D382" s="9" t="s">
        <v>37</v>
      </c>
      <c r="E382" s="9">
        <v>24</v>
      </c>
      <c r="F382" s="9">
        <f t="shared" si="30"/>
        <v>25.92</v>
      </c>
      <c r="G382" s="9">
        <f t="shared" si="31"/>
        <v>6000</v>
      </c>
      <c r="H382" s="9">
        <f t="shared" si="32"/>
        <v>6480</v>
      </c>
      <c r="I382" s="478">
        <v>0.08</v>
      </c>
      <c r="J382" s="30"/>
      <c r="K382" s="30"/>
    </row>
    <row r="383" spans="1:11">
      <c r="A383" s="78" t="s">
        <v>13</v>
      </c>
      <c r="B383" s="250" t="s">
        <v>624</v>
      </c>
      <c r="C383" s="621">
        <v>11500</v>
      </c>
      <c r="D383" s="9" t="s">
        <v>37</v>
      </c>
      <c r="E383" s="424">
        <v>0.04</v>
      </c>
      <c r="F383" s="9">
        <f t="shared" si="30"/>
        <v>4.3200000000000002E-2</v>
      </c>
      <c r="G383" s="9">
        <f t="shared" si="31"/>
        <v>460</v>
      </c>
      <c r="H383" s="9">
        <f t="shared" si="32"/>
        <v>496.8</v>
      </c>
      <c r="I383" s="478">
        <v>0.08</v>
      </c>
      <c r="J383" s="30"/>
      <c r="K383" s="30"/>
    </row>
    <row r="384" spans="1:11">
      <c r="A384" s="78" t="s">
        <v>14</v>
      </c>
      <c r="B384" s="250" t="s">
        <v>625</v>
      </c>
      <c r="C384" s="621">
        <v>13000</v>
      </c>
      <c r="D384" s="9" t="s">
        <v>37</v>
      </c>
      <c r="E384" s="424">
        <v>0.04</v>
      </c>
      <c r="F384" s="9">
        <f t="shared" si="30"/>
        <v>4.3200000000000002E-2</v>
      </c>
      <c r="G384" s="9">
        <f t="shared" si="31"/>
        <v>520</v>
      </c>
      <c r="H384" s="9">
        <f t="shared" si="32"/>
        <v>561.6</v>
      </c>
      <c r="I384" s="478">
        <v>0.08</v>
      </c>
      <c r="J384" s="30"/>
      <c r="K384" s="30"/>
    </row>
    <row r="385" spans="1:11">
      <c r="A385" s="78" t="s">
        <v>15</v>
      </c>
      <c r="B385" s="250" t="s">
        <v>626</v>
      </c>
      <c r="C385" s="621">
        <v>4500</v>
      </c>
      <c r="D385" s="9" t="s">
        <v>37</v>
      </c>
      <c r="E385" s="424">
        <v>0.04</v>
      </c>
      <c r="F385" s="9">
        <f t="shared" si="30"/>
        <v>4.3200000000000002E-2</v>
      </c>
      <c r="G385" s="9">
        <f t="shared" si="31"/>
        <v>180</v>
      </c>
      <c r="H385" s="9">
        <f t="shared" si="32"/>
        <v>194.4</v>
      </c>
      <c r="I385" s="478">
        <v>0.08</v>
      </c>
      <c r="J385" s="30"/>
      <c r="K385" s="30"/>
    </row>
    <row r="386" spans="1:11">
      <c r="A386" s="78" t="s">
        <v>16</v>
      </c>
      <c r="B386" s="250" t="s">
        <v>627</v>
      </c>
      <c r="C386" s="621">
        <v>6000</v>
      </c>
      <c r="D386" s="9" t="s">
        <v>37</v>
      </c>
      <c r="E386" s="424">
        <v>0.04</v>
      </c>
      <c r="F386" s="9">
        <f t="shared" si="30"/>
        <v>4.3200000000000002E-2</v>
      </c>
      <c r="G386" s="9">
        <f t="shared" si="31"/>
        <v>240</v>
      </c>
      <c r="H386" s="9">
        <f t="shared" si="32"/>
        <v>259.2</v>
      </c>
      <c r="I386" s="478">
        <v>0.08</v>
      </c>
      <c r="J386" s="30"/>
      <c r="K386" s="30"/>
    </row>
    <row r="387" spans="1:11">
      <c r="A387" s="78" t="s">
        <v>17</v>
      </c>
      <c r="B387" s="250" t="s">
        <v>628</v>
      </c>
      <c r="C387" s="621">
        <v>45000</v>
      </c>
      <c r="D387" s="9" t="s">
        <v>37</v>
      </c>
      <c r="E387" s="424">
        <v>0.04</v>
      </c>
      <c r="F387" s="9">
        <f t="shared" si="30"/>
        <v>4.3200000000000002E-2</v>
      </c>
      <c r="G387" s="9">
        <f t="shared" si="31"/>
        <v>1800</v>
      </c>
      <c r="H387" s="9">
        <f t="shared" si="32"/>
        <v>1944</v>
      </c>
      <c r="I387" s="478">
        <v>0.08</v>
      </c>
      <c r="J387" s="30"/>
      <c r="K387" s="30"/>
    </row>
    <row r="388" spans="1:11">
      <c r="A388" s="78" t="s">
        <v>18</v>
      </c>
      <c r="B388" s="250" t="s">
        <v>629</v>
      </c>
      <c r="C388" s="621">
        <v>35000</v>
      </c>
      <c r="D388" s="9" t="s">
        <v>37</v>
      </c>
      <c r="E388" s="424">
        <v>0.04</v>
      </c>
      <c r="F388" s="9">
        <f t="shared" si="30"/>
        <v>4.3200000000000002E-2</v>
      </c>
      <c r="G388" s="9">
        <f t="shared" si="31"/>
        <v>1400</v>
      </c>
      <c r="H388" s="9">
        <f t="shared" si="32"/>
        <v>1512</v>
      </c>
      <c r="I388" s="478">
        <v>0.08</v>
      </c>
      <c r="J388" s="30"/>
      <c r="K388" s="30"/>
    </row>
    <row r="389" spans="1:11">
      <c r="A389" s="78" t="s">
        <v>19</v>
      </c>
      <c r="B389" s="250" t="s">
        <v>630</v>
      </c>
      <c r="C389" s="621">
        <v>25000</v>
      </c>
      <c r="D389" s="9" t="s">
        <v>37</v>
      </c>
      <c r="E389" s="424">
        <v>0.04</v>
      </c>
      <c r="F389" s="9">
        <f t="shared" si="30"/>
        <v>4.3200000000000002E-2</v>
      </c>
      <c r="G389" s="9">
        <f t="shared" si="31"/>
        <v>1000</v>
      </c>
      <c r="H389" s="9">
        <f t="shared" si="32"/>
        <v>1080</v>
      </c>
      <c r="I389" s="478">
        <v>0.08</v>
      </c>
      <c r="J389" s="30"/>
      <c r="K389" s="30"/>
    </row>
    <row r="390" spans="1:11">
      <c r="A390" s="78" t="s">
        <v>20</v>
      </c>
      <c r="B390" s="250" t="s">
        <v>631</v>
      </c>
      <c r="C390" s="621">
        <v>180000</v>
      </c>
      <c r="D390" s="9" t="s">
        <v>37</v>
      </c>
      <c r="E390" s="424">
        <v>0.04</v>
      </c>
      <c r="F390" s="9">
        <f t="shared" si="30"/>
        <v>4.3200000000000002E-2</v>
      </c>
      <c r="G390" s="9">
        <f t="shared" si="31"/>
        <v>7200</v>
      </c>
      <c r="H390" s="9">
        <f t="shared" si="32"/>
        <v>7776</v>
      </c>
      <c r="I390" s="478">
        <v>0.08</v>
      </c>
      <c r="J390" s="30"/>
      <c r="K390" s="30"/>
    </row>
    <row r="391" spans="1:11">
      <c r="A391" s="75"/>
      <c r="B391" s="75"/>
      <c r="C391" s="75"/>
      <c r="D391" s="75"/>
      <c r="E391" s="423"/>
      <c r="F391" s="417" t="s">
        <v>8</v>
      </c>
      <c r="G391" s="267">
        <f>SUM(G380:G390)</f>
        <v>20500</v>
      </c>
      <c r="H391" s="267">
        <f>SUM(H380:H390)</f>
        <v>22140</v>
      </c>
      <c r="J391" s="75"/>
      <c r="K391" s="75"/>
    </row>
    <row r="393" spans="1:11">
      <c r="A393" s="741" t="s">
        <v>640</v>
      </c>
      <c r="B393" s="741"/>
      <c r="C393" s="688" t="s">
        <v>638</v>
      </c>
      <c r="D393" s="688"/>
      <c r="E393" s="688"/>
      <c r="F393" s="688"/>
      <c r="G393" s="688"/>
      <c r="H393" s="688"/>
      <c r="I393" s="688"/>
      <c r="J393" s="688"/>
      <c r="K393" s="688"/>
    </row>
    <row r="394" spans="1:11" ht="27.6">
      <c r="A394" s="3" t="s">
        <v>0</v>
      </c>
      <c r="B394" s="3" t="s">
        <v>1</v>
      </c>
      <c r="C394" s="3" t="s">
        <v>36</v>
      </c>
      <c r="D394" s="3" t="s">
        <v>2</v>
      </c>
      <c r="E394" s="8" t="s">
        <v>34</v>
      </c>
      <c r="F394" s="8" t="s">
        <v>3</v>
      </c>
      <c r="G394" s="8" t="s">
        <v>35</v>
      </c>
      <c r="H394" s="8" t="s">
        <v>4</v>
      </c>
      <c r="I394" s="3" t="s">
        <v>5</v>
      </c>
      <c r="J394" s="3" t="s">
        <v>9</v>
      </c>
      <c r="K394" s="3" t="s">
        <v>6</v>
      </c>
    </row>
    <row r="395" spans="1:11">
      <c r="A395" s="1" t="s">
        <v>10</v>
      </c>
      <c r="B395" s="1" t="s">
        <v>633</v>
      </c>
      <c r="C395" s="1">
        <v>300</v>
      </c>
      <c r="D395" s="1" t="s">
        <v>37</v>
      </c>
      <c r="E395" s="4">
        <v>7.5</v>
      </c>
      <c r="F395" s="4">
        <f>E395+E395*I395</f>
        <v>8.1</v>
      </c>
      <c r="G395" s="4">
        <f>C395*E395</f>
        <v>2250</v>
      </c>
      <c r="H395" s="4">
        <f>G395+G395*I395</f>
        <v>2430</v>
      </c>
      <c r="I395" s="5">
        <v>0.08</v>
      </c>
      <c r="J395" s="1"/>
      <c r="K395" s="1"/>
    </row>
    <row r="396" spans="1:11">
      <c r="A396" s="1" t="s">
        <v>11</v>
      </c>
      <c r="B396" s="1" t="s">
        <v>634</v>
      </c>
      <c r="C396" s="1">
        <v>200</v>
      </c>
      <c r="D396" s="1" t="s">
        <v>37</v>
      </c>
      <c r="E396" s="4">
        <v>7.5</v>
      </c>
      <c r="F396" s="4">
        <f t="shared" ref="F396:F399" si="33">E396+E396*I396</f>
        <v>8.1</v>
      </c>
      <c r="G396" s="4">
        <f t="shared" ref="G396:G399" si="34">C396*E396</f>
        <v>1500</v>
      </c>
      <c r="H396" s="4">
        <f t="shared" ref="H396:H399" si="35">G396+G396*I396</f>
        <v>1620</v>
      </c>
      <c r="I396" s="5">
        <v>0.08</v>
      </c>
      <c r="J396" s="1"/>
      <c r="K396" s="1"/>
    </row>
    <row r="397" spans="1:11">
      <c r="A397" s="1" t="s">
        <v>12</v>
      </c>
      <c r="B397" s="1" t="s">
        <v>635</v>
      </c>
      <c r="C397" s="1">
        <v>200</v>
      </c>
      <c r="D397" s="1" t="s">
        <v>37</v>
      </c>
      <c r="E397" s="4">
        <v>7.5</v>
      </c>
      <c r="F397" s="4">
        <f t="shared" si="33"/>
        <v>8.1</v>
      </c>
      <c r="G397" s="4">
        <f t="shared" si="34"/>
        <v>1500</v>
      </c>
      <c r="H397" s="4">
        <f t="shared" si="35"/>
        <v>1620</v>
      </c>
      <c r="I397" s="5">
        <v>0.08</v>
      </c>
      <c r="J397" s="1"/>
      <c r="K397" s="1"/>
    </row>
    <row r="398" spans="1:11">
      <c r="A398" s="1" t="s">
        <v>13</v>
      </c>
      <c r="B398" s="1" t="s">
        <v>636</v>
      </c>
      <c r="C398" s="1">
        <v>300</v>
      </c>
      <c r="D398" s="1" t="s">
        <v>37</v>
      </c>
      <c r="E398" s="4">
        <v>7.5</v>
      </c>
      <c r="F398" s="4">
        <f t="shared" si="33"/>
        <v>8.1</v>
      </c>
      <c r="G398" s="4">
        <f t="shared" si="34"/>
        <v>2250</v>
      </c>
      <c r="H398" s="4">
        <f t="shared" si="35"/>
        <v>2430</v>
      </c>
      <c r="I398" s="5">
        <v>0.08</v>
      </c>
      <c r="J398" s="1"/>
      <c r="K398" s="1"/>
    </row>
    <row r="399" spans="1:11">
      <c r="A399" s="1" t="s">
        <v>14</v>
      </c>
      <c r="B399" s="1" t="s">
        <v>637</v>
      </c>
      <c r="C399" s="1">
        <v>500</v>
      </c>
      <c r="D399" s="1" t="s">
        <v>37</v>
      </c>
      <c r="E399" s="4">
        <v>7.5</v>
      </c>
      <c r="F399" s="4">
        <f t="shared" si="33"/>
        <v>8.1</v>
      </c>
      <c r="G399" s="4">
        <f t="shared" si="34"/>
        <v>3750</v>
      </c>
      <c r="H399" s="4">
        <f t="shared" si="35"/>
        <v>4050</v>
      </c>
      <c r="I399" s="5">
        <v>0.08</v>
      </c>
      <c r="J399" s="1"/>
      <c r="K399" s="1"/>
    </row>
    <row r="400" spans="1:11">
      <c r="A400" s="308"/>
      <c r="B400" s="308"/>
      <c r="C400" s="308"/>
      <c r="D400" s="308"/>
      <c r="E400" s="316"/>
      <c r="F400" s="613" t="s">
        <v>620</v>
      </c>
      <c r="G400" s="613">
        <f>SUM(G395:G399)</f>
        <v>11250</v>
      </c>
      <c r="H400" s="613">
        <f>SUM(H395:H399)</f>
        <v>12150</v>
      </c>
      <c r="I400" s="308"/>
      <c r="J400" s="308"/>
      <c r="K400" s="308"/>
    </row>
    <row r="402" spans="1:11">
      <c r="A402" s="690" t="s">
        <v>642</v>
      </c>
      <c r="B402" s="717"/>
      <c r="C402" s="726" t="s">
        <v>644</v>
      </c>
      <c r="D402" s="726"/>
      <c r="E402" s="726"/>
      <c r="F402" s="726"/>
      <c r="G402" s="726"/>
      <c r="H402" s="726"/>
      <c r="I402" s="726"/>
      <c r="J402" s="726"/>
      <c r="K402" s="726"/>
    </row>
    <row r="403" spans="1:11" ht="27.6">
      <c r="A403" s="55" t="s">
        <v>31</v>
      </c>
      <c r="B403" s="110" t="s">
        <v>1</v>
      </c>
      <c r="C403" s="57" t="s">
        <v>36</v>
      </c>
      <c r="D403" s="57" t="s">
        <v>2</v>
      </c>
      <c r="E403" s="58" t="s">
        <v>34</v>
      </c>
      <c r="F403" s="65" t="s">
        <v>3</v>
      </c>
      <c r="G403" s="55" t="s">
        <v>35</v>
      </c>
      <c r="H403" s="65" t="s">
        <v>4</v>
      </c>
      <c r="I403" s="55" t="s">
        <v>5</v>
      </c>
      <c r="J403" s="55" t="s">
        <v>9</v>
      </c>
      <c r="K403" s="55" t="s">
        <v>6</v>
      </c>
    </row>
    <row r="404" spans="1:11" ht="69">
      <c r="A404" s="16" t="s">
        <v>10</v>
      </c>
      <c r="B404" s="16" t="s">
        <v>641</v>
      </c>
      <c r="C404" s="73">
        <v>100</v>
      </c>
      <c r="D404" s="18" t="s">
        <v>37</v>
      </c>
      <c r="E404" s="9">
        <v>8</v>
      </c>
      <c r="F404" s="9">
        <f>E404+E404*I404</f>
        <v>8.64</v>
      </c>
      <c r="G404" s="9">
        <f>C404*E404</f>
        <v>800</v>
      </c>
      <c r="H404" s="9">
        <f>G404+G404*I404</f>
        <v>864</v>
      </c>
      <c r="I404" s="81">
        <v>0.08</v>
      </c>
      <c r="J404" s="30"/>
      <c r="K404" s="30"/>
    </row>
    <row r="405" spans="1:11">
      <c r="A405" s="710"/>
      <c r="B405" s="710"/>
      <c r="C405" s="711"/>
      <c r="D405" s="607"/>
      <c r="E405" s="62"/>
      <c r="F405" s="27" t="s">
        <v>8</v>
      </c>
      <c r="G405" s="622">
        <f>SUM(G401:G404)</f>
        <v>800</v>
      </c>
      <c r="H405" s="606">
        <f>SUM(H401:H404)</f>
        <v>864</v>
      </c>
      <c r="I405" s="607"/>
      <c r="J405" s="607"/>
      <c r="K405" s="607"/>
    </row>
    <row r="406" spans="1:11">
      <c r="A406" s="677" t="s">
        <v>645</v>
      </c>
      <c r="B406" s="678"/>
      <c r="C406" s="685" t="s">
        <v>61</v>
      </c>
      <c r="D406" s="697"/>
      <c r="E406" s="697"/>
      <c r="F406" s="697"/>
      <c r="G406" s="697"/>
      <c r="H406" s="697"/>
      <c r="I406" s="697"/>
      <c r="J406" s="697"/>
      <c r="K406" s="698"/>
    </row>
    <row r="407" spans="1:11" ht="27.6">
      <c r="A407" s="55" t="s">
        <v>31</v>
      </c>
      <c r="B407" s="55" t="s">
        <v>1</v>
      </c>
      <c r="C407" s="55" t="s">
        <v>36</v>
      </c>
      <c r="D407" s="55" t="s">
        <v>2</v>
      </c>
      <c r="E407" s="65" t="s">
        <v>34</v>
      </c>
      <c r="F407" s="65" t="s">
        <v>3</v>
      </c>
      <c r="G407" s="55" t="s">
        <v>35</v>
      </c>
      <c r="H407" s="65" t="s">
        <v>4</v>
      </c>
      <c r="I407" s="55" t="s">
        <v>5</v>
      </c>
      <c r="J407" s="55" t="s">
        <v>9</v>
      </c>
      <c r="K407" s="55" t="s">
        <v>6</v>
      </c>
    </row>
    <row r="408" spans="1:11" ht="55.2">
      <c r="A408" s="608" t="s">
        <v>10</v>
      </c>
      <c r="B408" s="1" t="s">
        <v>643</v>
      </c>
      <c r="C408" s="1">
        <v>1</v>
      </c>
      <c r="D408" s="608" t="s">
        <v>39</v>
      </c>
      <c r="E408" s="606">
        <v>1150</v>
      </c>
      <c r="F408" s="606">
        <f t="shared" ref="F408" si="36">E408+E408*I408</f>
        <v>1242</v>
      </c>
      <c r="G408" s="606">
        <f t="shared" ref="G408" si="37">C408*E408</f>
        <v>1150</v>
      </c>
      <c r="H408" s="606">
        <f t="shared" ref="H408" si="38">G408+G408*I408</f>
        <v>1242</v>
      </c>
      <c r="I408" s="401">
        <v>0.08</v>
      </c>
      <c r="J408" s="608"/>
      <c r="K408" s="608"/>
    </row>
    <row r="409" spans="1:11">
      <c r="A409" s="710"/>
      <c r="B409" s="710"/>
      <c r="C409" s="711"/>
      <c r="D409" s="607"/>
      <c r="E409" s="62"/>
      <c r="F409" s="27" t="s">
        <v>8</v>
      </c>
      <c r="G409" s="622">
        <f>SUM(G408:G408)</f>
        <v>1150</v>
      </c>
      <c r="H409" s="606">
        <f>SUM(H408:H408)</f>
        <v>1242</v>
      </c>
      <c r="I409" s="607"/>
      <c r="J409" s="607"/>
      <c r="K409" s="607"/>
    </row>
    <row r="411" spans="1:11" ht="13.95" customHeight="1">
      <c r="A411" s="740" t="s">
        <v>654</v>
      </c>
      <c r="B411" s="740"/>
      <c r="C411" s="688" t="s">
        <v>655</v>
      </c>
      <c r="D411" s="688"/>
      <c r="E411" s="688"/>
      <c r="F411" s="688"/>
      <c r="G411" s="688"/>
      <c r="H411" s="688"/>
      <c r="I411" s="688"/>
      <c r="J411" s="688"/>
      <c r="K411" s="688"/>
    </row>
    <row r="412" spans="1:11" ht="27.6">
      <c r="A412" s="55" t="s">
        <v>31</v>
      </c>
      <c r="B412" s="55" t="s">
        <v>1</v>
      </c>
      <c r="C412" s="55" t="s">
        <v>36</v>
      </c>
      <c r="D412" s="55" t="s">
        <v>2</v>
      </c>
      <c r="E412" s="65" t="s">
        <v>34</v>
      </c>
      <c r="F412" s="65" t="s">
        <v>3</v>
      </c>
      <c r="G412" s="55" t="s">
        <v>35</v>
      </c>
      <c r="H412" s="65" t="s">
        <v>4</v>
      </c>
      <c r="I412" s="55" t="s">
        <v>5</v>
      </c>
      <c r="J412" s="55" t="s">
        <v>9</v>
      </c>
      <c r="K412" s="55" t="s">
        <v>6</v>
      </c>
    </row>
    <row r="413" spans="1:11">
      <c r="A413" s="135" t="s">
        <v>10</v>
      </c>
      <c r="B413" s="136" t="s">
        <v>646</v>
      </c>
      <c r="C413" s="407">
        <v>15</v>
      </c>
      <c r="D413" s="138" t="s">
        <v>37</v>
      </c>
      <c r="E413" s="137">
        <v>115</v>
      </c>
      <c r="F413" s="623">
        <f>E413+E413*I413</f>
        <v>124.2</v>
      </c>
      <c r="G413" s="137">
        <f>E413*C413</f>
        <v>1725</v>
      </c>
      <c r="H413" s="137">
        <f>G413+G413*I413</f>
        <v>1863</v>
      </c>
      <c r="I413" s="478">
        <v>0.08</v>
      </c>
      <c r="J413" s="29"/>
      <c r="K413" s="29"/>
    </row>
    <row r="414" spans="1:11">
      <c r="A414" s="135" t="s">
        <v>11</v>
      </c>
      <c r="B414" s="136" t="s">
        <v>647</v>
      </c>
      <c r="C414" s="407">
        <v>10</v>
      </c>
      <c r="D414" s="138" t="s">
        <v>37</v>
      </c>
      <c r="E414" s="137">
        <v>115</v>
      </c>
      <c r="F414" s="623">
        <f t="shared" ref="F414:F421" si="39">E414+E414*I414</f>
        <v>124.2</v>
      </c>
      <c r="G414" s="137">
        <f t="shared" ref="G414:G421" si="40">E414*C414</f>
        <v>1150</v>
      </c>
      <c r="H414" s="137">
        <f t="shared" ref="H414:H421" si="41">G414+G414*I414</f>
        <v>1242</v>
      </c>
      <c r="I414" s="478">
        <v>0.08</v>
      </c>
      <c r="J414" s="29"/>
      <c r="K414" s="29"/>
    </row>
    <row r="415" spans="1:11">
      <c r="A415" s="135" t="s">
        <v>12</v>
      </c>
      <c r="B415" s="136" t="s">
        <v>648</v>
      </c>
      <c r="C415" s="407">
        <v>50</v>
      </c>
      <c r="D415" s="138" t="s">
        <v>37</v>
      </c>
      <c r="E415" s="137">
        <v>230</v>
      </c>
      <c r="F415" s="623">
        <f>E415+E415*I415</f>
        <v>248.4</v>
      </c>
      <c r="G415" s="137">
        <f t="shared" si="40"/>
        <v>11500</v>
      </c>
      <c r="H415" s="137">
        <f>G415+G415*I415</f>
        <v>12420</v>
      </c>
      <c r="I415" s="478">
        <v>0.08</v>
      </c>
      <c r="J415" s="29"/>
      <c r="K415" s="29"/>
    </row>
    <row r="416" spans="1:11">
      <c r="A416" s="135"/>
      <c r="B416" s="136" t="s">
        <v>687</v>
      </c>
      <c r="C416" s="647">
        <v>5</v>
      </c>
      <c r="D416" s="138" t="s">
        <v>37</v>
      </c>
      <c r="E416" s="137">
        <v>230</v>
      </c>
      <c r="F416" s="623">
        <f>E416+E416*I416</f>
        <v>248.4</v>
      </c>
      <c r="G416" s="137">
        <f t="shared" si="40"/>
        <v>1150</v>
      </c>
      <c r="H416" s="137">
        <f>G416+G416*I416</f>
        <v>1242</v>
      </c>
      <c r="I416" s="478">
        <v>0.08</v>
      </c>
      <c r="J416" s="29"/>
      <c r="K416" s="29"/>
    </row>
    <row r="417" spans="1:11">
      <c r="A417" s="135" t="s">
        <v>13</v>
      </c>
      <c r="B417" s="408" t="s">
        <v>649</v>
      </c>
      <c r="C417" s="407">
        <v>30</v>
      </c>
      <c r="D417" s="138" t="s">
        <v>37</v>
      </c>
      <c r="E417" s="409">
        <v>28</v>
      </c>
      <c r="F417" s="623">
        <f t="shared" si="39"/>
        <v>30.240000000000002</v>
      </c>
      <c r="G417" s="137">
        <f t="shared" si="40"/>
        <v>840</v>
      </c>
      <c r="H417" s="137">
        <f t="shared" si="41"/>
        <v>907.2</v>
      </c>
      <c r="I417" s="478">
        <v>0.08</v>
      </c>
      <c r="J417" s="29"/>
      <c r="K417" s="29"/>
    </row>
    <row r="418" spans="1:11">
      <c r="A418" s="135" t="s">
        <v>14</v>
      </c>
      <c r="B418" s="408" t="s">
        <v>650</v>
      </c>
      <c r="C418" s="407">
        <v>3</v>
      </c>
      <c r="D418" s="138" t="s">
        <v>37</v>
      </c>
      <c r="E418" s="137">
        <v>170</v>
      </c>
      <c r="F418" s="623">
        <f t="shared" si="39"/>
        <v>183.6</v>
      </c>
      <c r="G418" s="137">
        <f t="shared" si="40"/>
        <v>510</v>
      </c>
      <c r="H418" s="137">
        <f t="shared" si="41"/>
        <v>550.79999999999995</v>
      </c>
      <c r="I418" s="478">
        <v>0.08</v>
      </c>
      <c r="J418" s="29"/>
      <c r="K418" s="29"/>
    </row>
    <row r="419" spans="1:11">
      <c r="A419" s="135" t="s">
        <v>15</v>
      </c>
      <c r="B419" s="136" t="s">
        <v>651</v>
      </c>
      <c r="C419" s="407">
        <v>30</v>
      </c>
      <c r="D419" s="138" t="s">
        <v>37</v>
      </c>
      <c r="E419" s="137">
        <v>75</v>
      </c>
      <c r="F419" s="623">
        <f t="shared" si="39"/>
        <v>81</v>
      </c>
      <c r="G419" s="137">
        <f t="shared" si="40"/>
        <v>2250</v>
      </c>
      <c r="H419" s="137">
        <f t="shared" si="41"/>
        <v>2430</v>
      </c>
      <c r="I419" s="478">
        <v>0.08</v>
      </c>
      <c r="J419" s="29"/>
      <c r="K419" s="29"/>
    </row>
    <row r="420" spans="1:11">
      <c r="A420" s="16" t="s">
        <v>16</v>
      </c>
      <c r="B420" s="120" t="s">
        <v>652</v>
      </c>
      <c r="C420" s="410">
        <v>50</v>
      </c>
      <c r="D420" s="138" t="s">
        <v>37</v>
      </c>
      <c r="E420" s="9">
        <v>1.7</v>
      </c>
      <c r="F420" s="623">
        <f t="shared" si="39"/>
        <v>1.8359999999999999</v>
      </c>
      <c r="G420" s="137">
        <f t="shared" si="40"/>
        <v>85</v>
      </c>
      <c r="H420" s="137">
        <f t="shared" si="41"/>
        <v>91.8</v>
      </c>
      <c r="I420" s="478">
        <v>0.08</v>
      </c>
      <c r="J420" s="29"/>
      <c r="K420" s="29"/>
    </row>
    <row r="421" spans="1:11">
      <c r="A421" s="16" t="s">
        <v>17</v>
      </c>
      <c r="B421" s="120" t="s">
        <v>653</v>
      </c>
      <c r="C421" s="410">
        <v>500</v>
      </c>
      <c r="D421" s="138" t="s">
        <v>37</v>
      </c>
      <c r="E421" s="9">
        <v>2.1</v>
      </c>
      <c r="F421" s="623">
        <f t="shared" si="39"/>
        <v>2.2680000000000002</v>
      </c>
      <c r="G421" s="137">
        <f t="shared" si="40"/>
        <v>1050</v>
      </c>
      <c r="H421" s="137">
        <f t="shared" si="41"/>
        <v>1134</v>
      </c>
      <c r="I421" s="478">
        <v>0.08</v>
      </c>
      <c r="J421" s="29"/>
      <c r="K421" s="29"/>
    </row>
    <row r="422" spans="1:11">
      <c r="A422" s="747"/>
      <c r="B422" s="747"/>
      <c r="C422" s="748"/>
      <c r="D422" s="607"/>
      <c r="E422" s="62"/>
      <c r="F422" s="27" t="s">
        <v>8</v>
      </c>
      <c r="G422" s="622">
        <f>SUM(G413:G421)</f>
        <v>20260</v>
      </c>
      <c r="H422" s="611">
        <f>SUM(H413:H421)</f>
        <v>21880.799999999999</v>
      </c>
      <c r="I422" s="607"/>
      <c r="J422" s="607"/>
      <c r="K422" s="607"/>
    </row>
    <row r="424" spans="1:11" ht="13.95" customHeight="1">
      <c r="A424" s="659" t="s">
        <v>661</v>
      </c>
      <c r="B424" s="659"/>
      <c r="C424" s="688" t="s">
        <v>660</v>
      </c>
      <c r="D424" s="688"/>
      <c r="E424" s="688"/>
      <c r="F424" s="688"/>
      <c r="G424" s="688"/>
      <c r="H424" s="688"/>
      <c r="I424" s="688"/>
      <c r="J424" s="688"/>
      <c r="K424" s="688"/>
    </row>
    <row r="425" spans="1:11" ht="27.6">
      <c r="A425" s="55" t="s">
        <v>31</v>
      </c>
      <c r="B425" s="55" t="s">
        <v>1</v>
      </c>
      <c r="C425" s="55" t="s">
        <v>36</v>
      </c>
      <c r="D425" s="55" t="s">
        <v>2</v>
      </c>
      <c r="E425" s="65" t="s">
        <v>34</v>
      </c>
      <c r="F425" s="65" t="s">
        <v>3</v>
      </c>
      <c r="G425" s="55" t="s">
        <v>35</v>
      </c>
      <c r="H425" s="65" t="s">
        <v>4</v>
      </c>
      <c r="I425" s="55" t="s">
        <v>5</v>
      </c>
      <c r="J425" s="55" t="s">
        <v>9</v>
      </c>
      <c r="K425" s="55" t="s">
        <v>6</v>
      </c>
    </row>
    <row r="426" spans="1:11" ht="27.6">
      <c r="A426" s="77" t="s">
        <v>10</v>
      </c>
      <c r="B426" s="89" t="s">
        <v>656</v>
      </c>
      <c r="C426" s="89">
        <v>600</v>
      </c>
      <c r="D426" s="88" t="s">
        <v>37</v>
      </c>
      <c r="E426" s="191">
        <v>2</v>
      </c>
      <c r="F426" s="190">
        <f>E426+E426*I426</f>
        <v>2.16</v>
      </c>
      <c r="G426" s="190">
        <f>E426*C426</f>
        <v>1200</v>
      </c>
      <c r="H426" s="190">
        <f>G426+G426*I426</f>
        <v>1296</v>
      </c>
      <c r="I426" s="478">
        <v>0.08</v>
      </c>
      <c r="J426" s="30"/>
      <c r="K426" s="30"/>
    </row>
    <row r="427" spans="1:11" ht="27.6">
      <c r="A427" s="77" t="s">
        <v>11</v>
      </c>
      <c r="B427" s="16" t="s">
        <v>657</v>
      </c>
      <c r="C427" s="16">
        <v>700</v>
      </c>
      <c r="D427" s="88" t="s">
        <v>37</v>
      </c>
      <c r="E427" s="191">
        <v>2</v>
      </c>
      <c r="F427" s="190">
        <f t="shared" ref="F427:F429" si="42">E427+E427*I427</f>
        <v>2.16</v>
      </c>
      <c r="G427" s="190">
        <f t="shared" ref="G427:G429" si="43">E427*C427</f>
        <v>1400</v>
      </c>
      <c r="H427" s="190">
        <f t="shared" ref="H427:H429" si="44">G427+G427*I427</f>
        <v>1512</v>
      </c>
      <c r="I427" s="478">
        <v>0.08</v>
      </c>
      <c r="J427" s="30"/>
      <c r="K427" s="30"/>
    </row>
    <row r="428" spans="1:11">
      <c r="A428" s="77" t="s">
        <v>12</v>
      </c>
      <c r="B428" s="16" t="s">
        <v>658</v>
      </c>
      <c r="C428" s="16">
        <v>2000</v>
      </c>
      <c r="D428" s="88" t="s">
        <v>37</v>
      </c>
      <c r="E428" s="191">
        <v>2</v>
      </c>
      <c r="F428" s="190">
        <f t="shared" si="42"/>
        <v>2.16</v>
      </c>
      <c r="G428" s="190">
        <f t="shared" si="43"/>
        <v>4000</v>
      </c>
      <c r="H428" s="190">
        <f t="shared" si="44"/>
        <v>4320</v>
      </c>
      <c r="I428" s="478">
        <v>0.08</v>
      </c>
      <c r="J428" s="30"/>
      <c r="K428" s="30"/>
    </row>
    <row r="429" spans="1:11">
      <c r="A429" s="77" t="s">
        <v>13</v>
      </c>
      <c r="B429" s="624" t="s">
        <v>659</v>
      </c>
      <c r="C429" s="625">
        <v>1300</v>
      </c>
      <c r="D429" s="88" t="s">
        <v>37</v>
      </c>
      <c r="E429" s="166">
        <v>3</v>
      </c>
      <c r="F429" s="190">
        <f t="shared" si="42"/>
        <v>3.24</v>
      </c>
      <c r="G429" s="190">
        <f t="shared" si="43"/>
        <v>3900</v>
      </c>
      <c r="H429" s="190">
        <f t="shared" si="44"/>
        <v>4212</v>
      </c>
      <c r="I429" s="478">
        <v>0.08</v>
      </c>
      <c r="J429" s="30"/>
      <c r="K429" s="30"/>
    </row>
    <row r="430" spans="1:11">
      <c r="A430" s="747"/>
      <c r="B430" s="747"/>
      <c r="C430" s="748"/>
      <c r="D430" s="607"/>
      <c r="E430" s="62"/>
      <c r="F430" s="27" t="s">
        <v>8</v>
      </c>
      <c r="G430" s="622">
        <f>SUM(G426:G429)</f>
        <v>10500</v>
      </c>
      <c r="H430" s="606">
        <f>SUM(H426:H429)</f>
        <v>11340</v>
      </c>
      <c r="I430" s="607"/>
      <c r="J430" s="607"/>
      <c r="K430" s="607"/>
    </row>
    <row r="432" spans="1:11">
      <c r="A432" s="743" t="s">
        <v>669</v>
      </c>
      <c r="B432" s="743"/>
      <c r="C432" s="744" t="s">
        <v>665</v>
      </c>
      <c r="D432" s="744"/>
      <c r="E432" s="744"/>
      <c r="F432" s="744"/>
      <c r="G432" s="744"/>
      <c r="H432" s="744"/>
      <c r="I432" s="744"/>
      <c r="J432" s="744"/>
      <c r="K432" s="744"/>
    </row>
    <row r="433" spans="1:11" ht="27.6">
      <c r="A433" s="55" t="s">
        <v>31</v>
      </c>
      <c r="B433" s="110" t="s">
        <v>1</v>
      </c>
      <c r="C433" s="57" t="s">
        <v>36</v>
      </c>
      <c r="D433" s="57" t="s">
        <v>2</v>
      </c>
      <c r="E433" s="58" t="s">
        <v>34</v>
      </c>
      <c r="F433" s="65" t="s">
        <v>3</v>
      </c>
      <c r="G433" s="55" t="s">
        <v>35</v>
      </c>
      <c r="H433" s="55" t="s">
        <v>4</v>
      </c>
      <c r="I433" s="55" t="s">
        <v>5</v>
      </c>
      <c r="J433" s="55" t="s">
        <v>9</v>
      </c>
      <c r="K433" s="55" t="s">
        <v>6</v>
      </c>
    </row>
    <row r="434" spans="1:11">
      <c r="A434" s="411" t="s">
        <v>10</v>
      </c>
      <c r="B434" s="626" t="s">
        <v>662</v>
      </c>
      <c r="C434" s="627">
        <v>100</v>
      </c>
      <c r="D434" s="628" t="s">
        <v>37</v>
      </c>
      <c r="E434" s="628">
        <v>2</v>
      </c>
      <c r="F434" s="634">
        <f>E434+E434*I434</f>
        <v>2.16</v>
      </c>
      <c r="G434" s="634">
        <f>E434*C434</f>
        <v>200</v>
      </c>
      <c r="H434" s="635">
        <f>G434+G434*I434</f>
        <v>216</v>
      </c>
      <c r="I434" s="478">
        <v>0.08</v>
      </c>
      <c r="J434" s="30"/>
      <c r="K434" s="30"/>
    </row>
    <row r="435" spans="1:11" ht="55.2">
      <c r="A435" s="411" t="s">
        <v>11</v>
      </c>
      <c r="B435" s="629" t="s">
        <v>663</v>
      </c>
      <c r="C435" s="339">
        <v>550</v>
      </c>
      <c r="D435" s="628" t="s">
        <v>37</v>
      </c>
      <c r="E435" s="632">
        <v>41</v>
      </c>
      <c r="F435" s="634">
        <f>E435+E435*I435</f>
        <v>44.28</v>
      </c>
      <c r="G435" s="634">
        <f>E435*C435</f>
        <v>22550</v>
      </c>
      <c r="H435" s="635">
        <f>G435+G435*I435</f>
        <v>24354</v>
      </c>
      <c r="I435" s="478">
        <v>0.08</v>
      </c>
      <c r="J435" s="30"/>
      <c r="K435" s="30"/>
    </row>
    <row r="436" spans="1:11" ht="55.2">
      <c r="A436" s="411" t="s">
        <v>12</v>
      </c>
      <c r="B436" s="630" t="s">
        <v>664</v>
      </c>
      <c r="C436" s="631">
        <v>100</v>
      </c>
      <c r="D436" s="628" t="s">
        <v>37</v>
      </c>
      <c r="E436" s="633">
        <v>36</v>
      </c>
      <c r="F436" s="634">
        <f>E436+E436*I436</f>
        <v>38.880000000000003</v>
      </c>
      <c r="G436" s="634">
        <f>E436*C436</f>
        <v>3600</v>
      </c>
      <c r="H436" s="635">
        <f>G436+G436*I436</f>
        <v>3888</v>
      </c>
      <c r="I436" s="478">
        <v>0.08</v>
      </c>
      <c r="J436" s="30"/>
      <c r="K436" s="30"/>
    </row>
    <row r="437" spans="1:11">
      <c r="A437" s="308"/>
      <c r="B437" s="308"/>
      <c r="C437" s="308"/>
      <c r="D437" s="308"/>
      <c r="E437" s="316"/>
      <c r="F437" s="613" t="s">
        <v>8</v>
      </c>
      <c r="G437" s="613">
        <f>SUM(G434:G436)</f>
        <v>26350</v>
      </c>
      <c r="H437" s="613">
        <f>SUM(H434:H436)</f>
        <v>28458</v>
      </c>
      <c r="I437" s="308"/>
      <c r="J437" s="308"/>
    </row>
    <row r="439" spans="1:11" ht="13.95" customHeight="1">
      <c r="A439" s="745" t="s">
        <v>670</v>
      </c>
      <c r="B439" s="745"/>
      <c r="C439" s="746" t="s">
        <v>668</v>
      </c>
      <c r="D439" s="746"/>
      <c r="E439" s="746"/>
      <c r="F439" s="746"/>
      <c r="G439" s="746"/>
      <c r="H439" s="746"/>
      <c r="I439" s="746"/>
      <c r="J439" s="746"/>
      <c r="K439" s="746"/>
    </row>
    <row r="440" spans="1:11" ht="27.6">
      <c r="A440" s="55" t="s">
        <v>31</v>
      </c>
      <c r="B440" s="110" t="s">
        <v>1</v>
      </c>
      <c r="C440" s="57" t="s">
        <v>36</v>
      </c>
      <c r="D440" s="57" t="s">
        <v>2</v>
      </c>
      <c r="E440" s="58" t="s">
        <v>34</v>
      </c>
      <c r="F440" s="65" t="s">
        <v>3</v>
      </c>
      <c r="G440" s="55" t="s">
        <v>35</v>
      </c>
      <c r="H440" s="55" t="s">
        <v>4</v>
      </c>
      <c r="I440" s="55" t="s">
        <v>5</v>
      </c>
      <c r="J440" s="55" t="s">
        <v>9</v>
      </c>
      <c r="K440" s="55" t="s">
        <v>6</v>
      </c>
    </row>
    <row r="441" spans="1:11">
      <c r="A441" s="346" t="s">
        <v>10</v>
      </c>
      <c r="B441" s="346" t="s">
        <v>666</v>
      </c>
      <c r="C441" s="346">
        <v>2500</v>
      </c>
      <c r="D441" s="636" t="s">
        <v>37</v>
      </c>
      <c r="E441" s="636">
        <v>4</v>
      </c>
      <c r="F441" s="637">
        <f>E441+E441*I441</f>
        <v>4.32</v>
      </c>
      <c r="G441" s="638">
        <f>C441*E441</f>
        <v>10000</v>
      </c>
      <c r="H441" s="639">
        <f>G441+G441*I441</f>
        <v>10800</v>
      </c>
      <c r="I441" s="478">
        <v>0.08</v>
      </c>
      <c r="J441" s="30"/>
      <c r="K441" s="30"/>
    </row>
    <row r="442" spans="1:11">
      <c r="A442" s="308"/>
      <c r="B442" s="308"/>
      <c r="C442" s="308"/>
      <c r="D442" s="308"/>
      <c r="E442" s="316"/>
      <c r="F442" s="613" t="s">
        <v>8</v>
      </c>
      <c r="G442" s="613">
        <f>SUM(G439:G441)</f>
        <v>10000</v>
      </c>
      <c r="H442" s="613">
        <f>SUM(H439:H441)</f>
        <v>10800</v>
      </c>
      <c r="I442" s="308"/>
      <c r="J442" s="308"/>
    </row>
    <row r="443" spans="1:11">
      <c r="E443"/>
      <c r="F443"/>
      <c r="H443"/>
      <c r="I443"/>
    </row>
    <row r="444" spans="1:11" ht="13.95" customHeight="1">
      <c r="A444" s="689" t="s">
        <v>667</v>
      </c>
      <c r="B444" s="689"/>
      <c r="C444" s="689"/>
      <c r="D444" s="689"/>
      <c r="E444" s="689"/>
      <c r="F444" s="689"/>
      <c r="G444" s="689"/>
      <c r="H444" s="689"/>
      <c r="I444" s="689"/>
      <c r="J444" s="689"/>
      <c r="K444" s="689"/>
    </row>
    <row r="446" spans="1:11">
      <c r="A446" s="742" t="s">
        <v>672</v>
      </c>
      <c r="B446" s="742"/>
      <c r="C446" s="699" t="s">
        <v>673</v>
      </c>
      <c r="D446" s="699"/>
      <c r="E446" s="699"/>
      <c r="F446" s="699"/>
      <c r="G446" s="699"/>
      <c r="H446" s="699"/>
      <c r="I446" s="699"/>
      <c r="J446" s="699"/>
      <c r="K446" s="699"/>
    </row>
    <row r="447" spans="1:11" ht="27.6">
      <c r="A447" s="55" t="s">
        <v>31</v>
      </c>
      <c r="B447" s="110" t="s">
        <v>1</v>
      </c>
      <c r="C447" s="57" t="s">
        <v>36</v>
      </c>
      <c r="D447" s="57" t="s">
        <v>2</v>
      </c>
      <c r="E447" s="58" t="s">
        <v>34</v>
      </c>
      <c r="F447" s="65" t="s">
        <v>3</v>
      </c>
      <c r="G447" s="55" t="s">
        <v>35</v>
      </c>
      <c r="H447" s="55" t="s">
        <v>4</v>
      </c>
      <c r="I447" s="55" t="s">
        <v>5</v>
      </c>
      <c r="J447" s="55" t="s">
        <v>9</v>
      </c>
      <c r="K447" s="55" t="s">
        <v>6</v>
      </c>
    </row>
    <row r="448" spans="1:11" ht="41.4">
      <c r="A448" s="641" t="s">
        <v>10</v>
      </c>
      <c r="B448" s="16" t="s">
        <v>671</v>
      </c>
      <c r="C448" s="16">
        <v>30</v>
      </c>
      <c r="D448" s="9" t="s">
        <v>37</v>
      </c>
      <c r="E448" s="76">
        <v>50</v>
      </c>
      <c r="F448" s="76">
        <f>E448+E448*I448</f>
        <v>54</v>
      </c>
      <c r="G448" s="76">
        <f>E448*C448</f>
        <v>1500</v>
      </c>
      <c r="H448" s="76">
        <f>G448+G448*I448</f>
        <v>1620</v>
      </c>
      <c r="I448" s="66">
        <v>0.08</v>
      </c>
      <c r="J448" s="30"/>
      <c r="K448" s="30"/>
    </row>
    <row r="449" spans="1:10">
      <c r="A449" s="308"/>
      <c r="B449" s="308"/>
      <c r="C449" s="308"/>
      <c r="D449" s="308"/>
      <c r="E449" s="316"/>
      <c r="F449" s="613" t="s">
        <v>8</v>
      </c>
      <c r="G449" s="613">
        <f>SUM(G446:G448)</f>
        <v>1500</v>
      </c>
      <c r="H449" s="613">
        <f>SUM(H446:H448)</f>
        <v>1620</v>
      </c>
      <c r="I449" s="308"/>
      <c r="J449" s="308"/>
    </row>
  </sheetData>
  <mergeCells count="109">
    <mergeCell ref="A446:B446"/>
    <mergeCell ref="A432:B432"/>
    <mergeCell ref="C432:K432"/>
    <mergeCell ref="A439:B439"/>
    <mergeCell ref="C439:K439"/>
    <mergeCell ref="A444:K444"/>
    <mergeCell ref="A422:C422"/>
    <mergeCell ref="C411:K411"/>
    <mergeCell ref="A424:B424"/>
    <mergeCell ref="A430:C430"/>
    <mergeCell ref="C424:K424"/>
    <mergeCell ref="C446:K446"/>
    <mergeCell ref="A406:B406"/>
    <mergeCell ref="C406:K406"/>
    <mergeCell ref="A409:C409"/>
    <mergeCell ref="A411:B411"/>
    <mergeCell ref="A393:B393"/>
    <mergeCell ref="C393:K393"/>
    <mergeCell ref="A402:B402"/>
    <mergeCell ref="C402:K402"/>
    <mergeCell ref="A405:C405"/>
    <mergeCell ref="B375:E375"/>
    <mergeCell ref="A376:K376"/>
    <mergeCell ref="C366:K366"/>
    <mergeCell ref="A378:B378"/>
    <mergeCell ref="C378:K378"/>
    <mergeCell ref="A360:B360"/>
    <mergeCell ref="C360:K360"/>
    <mergeCell ref="A366:B366"/>
    <mergeCell ref="A2:K2"/>
    <mergeCell ref="A4:B4"/>
    <mergeCell ref="C4:K4"/>
    <mergeCell ref="A11:B11"/>
    <mergeCell ref="A44:B44"/>
    <mergeCell ref="C44:K44"/>
    <mergeCell ref="C11:K11"/>
    <mergeCell ref="A19:C19"/>
    <mergeCell ref="A14:C14"/>
    <mergeCell ref="A16:B16"/>
    <mergeCell ref="C16:K16"/>
    <mergeCell ref="A21:B21"/>
    <mergeCell ref="C21:J21"/>
    <mergeCell ref="A28:B28"/>
    <mergeCell ref="C28:K28"/>
    <mergeCell ref="A37:B37"/>
    <mergeCell ref="C37:K37"/>
    <mergeCell ref="A69:B69"/>
    <mergeCell ref="C69:K69"/>
    <mergeCell ref="A52:B52"/>
    <mergeCell ref="C52:K52"/>
    <mergeCell ref="A67:C67"/>
    <mergeCell ref="A75:B75"/>
    <mergeCell ref="C75:K75"/>
    <mergeCell ref="A81:B81"/>
    <mergeCell ref="C81:K81"/>
    <mergeCell ref="A134:B134"/>
    <mergeCell ref="C134:K134"/>
    <mergeCell ref="A186:K186"/>
    <mergeCell ref="A188:B188"/>
    <mergeCell ref="C188:K188"/>
    <mergeCell ref="A95:K95"/>
    <mergeCell ref="A124:B124"/>
    <mergeCell ref="C124:K124"/>
    <mergeCell ref="A129:B129"/>
    <mergeCell ref="C129:K129"/>
    <mergeCell ref="A97:B97"/>
    <mergeCell ref="C97:K97"/>
    <mergeCell ref="A111:B111"/>
    <mergeCell ref="C111:K111"/>
    <mergeCell ref="A232:B232"/>
    <mergeCell ref="C232:K232"/>
    <mergeCell ref="A241:C241"/>
    <mergeCell ref="A243:B243"/>
    <mergeCell ref="C243:K243"/>
    <mergeCell ref="A194:B194"/>
    <mergeCell ref="C194:K194"/>
    <mergeCell ref="A199:B199"/>
    <mergeCell ref="C199:K199"/>
    <mergeCell ref="A205:B205"/>
    <mergeCell ref="C205:K205"/>
    <mergeCell ref="A208:C208"/>
    <mergeCell ref="A210:B210"/>
    <mergeCell ref="C210:K210"/>
    <mergeCell ref="A218:B218"/>
    <mergeCell ref="C218:K218"/>
    <mergeCell ref="A222:C222"/>
    <mergeCell ref="A224:B224"/>
    <mergeCell ref="C224:K224"/>
    <mergeCell ref="A351:B351"/>
    <mergeCell ref="C351:K351"/>
    <mergeCell ref="A337:B337"/>
    <mergeCell ref="C337:K337"/>
    <mergeCell ref="A274:K274"/>
    <mergeCell ref="C314:K314"/>
    <mergeCell ref="A314:B314"/>
    <mergeCell ref="A250:B250"/>
    <mergeCell ref="A259:B259"/>
    <mergeCell ref="A288:B288"/>
    <mergeCell ref="C288:K288"/>
    <mergeCell ref="A282:B282"/>
    <mergeCell ref="C282:K282"/>
    <mergeCell ref="A276:B276"/>
    <mergeCell ref="C276:K276"/>
    <mergeCell ref="A266:B266"/>
    <mergeCell ref="C250:K250"/>
    <mergeCell ref="C259:K259"/>
    <mergeCell ref="A257:K257"/>
    <mergeCell ref="C266:K266"/>
    <mergeCell ref="A264:K264"/>
  </mergeCells>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dimension ref="A1:D49"/>
  <sheetViews>
    <sheetView topLeftCell="A17" workbookViewId="0">
      <selection activeCell="C49" sqref="C49"/>
    </sheetView>
  </sheetViews>
  <sheetFormatPr defaultRowHeight="13.8"/>
  <cols>
    <col min="2" max="2" width="13.8984375" customWidth="1"/>
    <col min="3" max="3" width="14.3984375" customWidth="1"/>
  </cols>
  <sheetData>
    <row r="1" spans="1:4">
      <c r="A1" s="749" t="s">
        <v>78</v>
      </c>
      <c r="B1" s="750"/>
      <c r="C1" s="749"/>
      <c r="D1" s="749"/>
    </row>
    <row r="3" spans="1:4">
      <c r="A3" s="29" t="s">
        <v>40</v>
      </c>
      <c r="B3" s="29" t="s">
        <v>559</v>
      </c>
      <c r="C3" s="29" t="s">
        <v>41</v>
      </c>
    </row>
    <row r="4" spans="1:4">
      <c r="A4" s="29" t="s">
        <v>10</v>
      </c>
      <c r="B4" s="640">
        <v>1794</v>
      </c>
      <c r="C4" s="31">
        <v>1937.52</v>
      </c>
    </row>
    <row r="5" spans="1:4">
      <c r="A5" s="29" t="s">
        <v>11</v>
      </c>
      <c r="B5" s="640">
        <v>6000</v>
      </c>
      <c r="C5" s="31">
        <v>6480</v>
      </c>
    </row>
    <row r="6" spans="1:4">
      <c r="A6" s="29" t="s">
        <v>12</v>
      </c>
      <c r="B6" s="640">
        <v>1600</v>
      </c>
      <c r="C6" s="31">
        <v>1728</v>
      </c>
    </row>
    <row r="7" spans="1:4">
      <c r="A7" s="29" t="s">
        <v>13</v>
      </c>
      <c r="B7" s="640">
        <v>6317</v>
      </c>
      <c r="C7" s="31">
        <v>6822.36</v>
      </c>
    </row>
    <row r="8" spans="1:4">
      <c r="A8" s="29" t="s">
        <v>14</v>
      </c>
      <c r="B8" s="640">
        <v>60257</v>
      </c>
      <c r="C8" s="31">
        <v>65077.56</v>
      </c>
    </row>
    <row r="9" spans="1:4">
      <c r="A9" s="29" t="s">
        <v>15</v>
      </c>
      <c r="B9" s="640">
        <v>102275</v>
      </c>
      <c r="C9" s="31">
        <v>110457</v>
      </c>
    </row>
    <row r="10" spans="1:4">
      <c r="A10" s="29" t="s">
        <v>16</v>
      </c>
      <c r="B10" s="640">
        <v>5680</v>
      </c>
      <c r="C10" s="31">
        <v>6134.4</v>
      </c>
    </row>
    <row r="11" spans="1:4">
      <c r="A11" s="29" t="s">
        <v>17</v>
      </c>
      <c r="B11" s="640">
        <v>13322.2</v>
      </c>
      <c r="C11" s="31">
        <v>14387.98</v>
      </c>
    </row>
    <row r="12" spans="1:4">
      <c r="A12" s="29" t="s">
        <v>18</v>
      </c>
      <c r="B12" s="640">
        <v>13400</v>
      </c>
      <c r="C12" s="31">
        <v>14472</v>
      </c>
    </row>
    <row r="13" spans="1:4">
      <c r="A13" s="29" t="s">
        <v>19</v>
      </c>
      <c r="B13" s="640">
        <v>18000</v>
      </c>
      <c r="C13" s="31">
        <v>19440</v>
      </c>
    </row>
    <row r="14" spans="1:4">
      <c r="A14" s="29" t="s">
        <v>20</v>
      </c>
      <c r="B14" s="640">
        <v>5800</v>
      </c>
      <c r="C14" s="31">
        <v>6264</v>
      </c>
    </row>
    <row r="15" spans="1:4">
      <c r="A15" s="29" t="s">
        <v>21</v>
      </c>
      <c r="B15" s="640">
        <v>80720</v>
      </c>
      <c r="C15" s="31">
        <v>87177.600000000006</v>
      </c>
    </row>
    <row r="16" spans="1:4">
      <c r="A16" s="29" t="s">
        <v>22</v>
      </c>
      <c r="B16" s="640">
        <v>8260</v>
      </c>
      <c r="C16" s="31">
        <v>8920.7999999999993</v>
      </c>
    </row>
    <row r="17" spans="1:3">
      <c r="A17" s="29" t="s">
        <v>23</v>
      </c>
      <c r="B17" s="640">
        <v>700</v>
      </c>
      <c r="C17" s="31">
        <v>756</v>
      </c>
    </row>
    <row r="18" spans="1:3">
      <c r="A18" s="29" t="s">
        <v>24</v>
      </c>
      <c r="B18" s="31">
        <v>2000</v>
      </c>
      <c r="C18" s="31">
        <v>2160</v>
      </c>
    </row>
    <row r="19" spans="1:3">
      <c r="A19" s="29" t="s">
        <v>25</v>
      </c>
      <c r="B19" s="31">
        <v>167357.67000000001</v>
      </c>
      <c r="C19" s="31">
        <v>180746.28</v>
      </c>
    </row>
    <row r="20" spans="1:3">
      <c r="A20" s="29" t="s">
        <v>26</v>
      </c>
      <c r="B20" s="31">
        <v>18002</v>
      </c>
      <c r="C20" s="31">
        <v>19442.16</v>
      </c>
    </row>
    <row r="21" spans="1:3">
      <c r="A21" s="29" t="s">
        <v>27</v>
      </c>
      <c r="B21" s="31">
        <v>3200</v>
      </c>
      <c r="C21" s="31">
        <v>3456</v>
      </c>
    </row>
    <row r="22" spans="1:3">
      <c r="A22" s="29" t="s">
        <v>71</v>
      </c>
      <c r="B22" s="31">
        <v>28600</v>
      </c>
      <c r="C22" s="31">
        <v>30888</v>
      </c>
    </row>
    <row r="23" spans="1:3">
      <c r="A23" s="29" t="s">
        <v>72</v>
      </c>
      <c r="B23" s="31">
        <v>1600</v>
      </c>
      <c r="C23" s="31">
        <v>1728</v>
      </c>
    </row>
    <row r="24" spans="1:3">
      <c r="A24" s="29" t="s">
        <v>73</v>
      </c>
      <c r="B24" s="31">
        <v>20750</v>
      </c>
      <c r="C24" s="31">
        <v>22410</v>
      </c>
    </row>
    <row r="25" spans="1:3">
      <c r="A25" s="29" t="s">
        <v>74</v>
      </c>
      <c r="B25" s="31">
        <v>11650</v>
      </c>
      <c r="C25" s="31">
        <v>12582</v>
      </c>
    </row>
    <row r="26" spans="1:3">
      <c r="A26" s="29" t="s">
        <v>75</v>
      </c>
      <c r="B26" s="31">
        <v>4900</v>
      </c>
      <c r="C26" s="31">
        <v>5292</v>
      </c>
    </row>
    <row r="27" spans="1:3">
      <c r="A27" s="29" t="s">
        <v>76</v>
      </c>
      <c r="B27" s="31">
        <v>31060</v>
      </c>
      <c r="C27" s="31">
        <v>33544.800000000003</v>
      </c>
    </row>
    <row r="28" spans="1:3">
      <c r="A28" s="29" t="s">
        <v>194</v>
      </c>
      <c r="B28" s="31">
        <v>5888</v>
      </c>
      <c r="C28" s="31">
        <v>6359.04</v>
      </c>
    </row>
    <row r="29" spans="1:3">
      <c r="A29" s="29" t="s">
        <v>196</v>
      </c>
      <c r="B29" s="31">
        <v>12190</v>
      </c>
      <c r="C29" s="31">
        <v>14933.7</v>
      </c>
    </row>
    <row r="30" spans="1:3">
      <c r="A30" s="29" t="s">
        <v>198</v>
      </c>
      <c r="B30" s="31">
        <v>10000</v>
      </c>
      <c r="C30" s="31">
        <v>12300</v>
      </c>
    </row>
    <row r="31" spans="1:3">
      <c r="A31" s="29" t="s">
        <v>200</v>
      </c>
      <c r="B31" s="31">
        <v>6440</v>
      </c>
      <c r="C31" s="31">
        <v>7921.2</v>
      </c>
    </row>
    <row r="32" spans="1:3">
      <c r="A32" s="29" t="s">
        <v>202</v>
      </c>
      <c r="B32" s="31">
        <v>2500</v>
      </c>
      <c r="C32" s="31">
        <v>2700</v>
      </c>
    </row>
    <row r="33" spans="1:3">
      <c r="A33" s="29" t="s">
        <v>204</v>
      </c>
      <c r="B33" s="31">
        <v>156000</v>
      </c>
      <c r="C33" s="31">
        <v>168480</v>
      </c>
    </row>
    <row r="34" spans="1:3">
      <c r="A34" s="29" t="s">
        <v>206</v>
      </c>
      <c r="B34" s="31">
        <v>42219</v>
      </c>
      <c r="C34" s="31">
        <v>45596.52</v>
      </c>
    </row>
    <row r="35" spans="1:3">
      <c r="A35" s="29" t="s">
        <v>208</v>
      </c>
      <c r="B35" s="31">
        <v>44257.3</v>
      </c>
      <c r="C35" s="31">
        <v>50825.23</v>
      </c>
    </row>
    <row r="36" spans="1:3">
      <c r="A36" s="29" t="s">
        <v>210</v>
      </c>
      <c r="B36" s="31">
        <v>46950</v>
      </c>
      <c r="C36" s="31">
        <v>50706</v>
      </c>
    </row>
    <row r="37" spans="1:3">
      <c r="A37" s="29" t="s">
        <v>212</v>
      </c>
      <c r="B37" s="31">
        <v>61106</v>
      </c>
      <c r="C37" s="31">
        <v>65998.38</v>
      </c>
    </row>
    <row r="38" spans="1:3">
      <c r="A38" s="29" t="s">
        <v>214</v>
      </c>
      <c r="B38" s="31">
        <v>11760</v>
      </c>
      <c r="C38" s="31">
        <v>12700.8</v>
      </c>
    </row>
    <row r="39" spans="1:3">
      <c r="A39" s="29" t="s">
        <v>216</v>
      </c>
      <c r="B39" s="31">
        <v>21000.5</v>
      </c>
      <c r="C39" s="31">
        <v>22680.54</v>
      </c>
    </row>
    <row r="40" spans="1:3">
      <c r="A40" s="29" t="s">
        <v>218</v>
      </c>
      <c r="B40" s="31">
        <v>20500</v>
      </c>
      <c r="C40" s="31">
        <v>22140</v>
      </c>
    </row>
    <row r="41" spans="1:3">
      <c r="A41" s="29" t="s">
        <v>220</v>
      </c>
      <c r="B41" s="31">
        <v>11250</v>
      </c>
      <c r="C41" s="31">
        <v>12150</v>
      </c>
    </row>
    <row r="42" spans="1:3">
      <c r="A42" s="29" t="s">
        <v>222</v>
      </c>
      <c r="B42" s="31">
        <v>800</v>
      </c>
      <c r="C42" s="31">
        <v>864</v>
      </c>
    </row>
    <row r="43" spans="1:3">
      <c r="A43" s="29" t="s">
        <v>224</v>
      </c>
      <c r="B43" s="31">
        <v>1150</v>
      </c>
      <c r="C43" s="31">
        <v>1242</v>
      </c>
    </row>
    <row r="44" spans="1:3">
      <c r="A44" s="29" t="s">
        <v>226</v>
      </c>
      <c r="B44" s="31">
        <v>20260</v>
      </c>
      <c r="C44" s="31">
        <v>21880.799999999999</v>
      </c>
    </row>
    <row r="45" spans="1:3">
      <c r="A45" s="29" t="s">
        <v>228</v>
      </c>
      <c r="B45" s="31">
        <v>10500</v>
      </c>
      <c r="C45" s="31">
        <v>11340</v>
      </c>
    </row>
    <row r="46" spans="1:3">
      <c r="A46" s="29" t="s">
        <v>230</v>
      </c>
      <c r="B46" s="31">
        <v>26350</v>
      </c>
      <c r="C46" s="31">
        <v>28458</v>
      </c>
    </row>
    <row r="47" spans="1:3">
      <c r="A47" s="29" t="s">
        <v>232</v>
      </c>
      <c r="B47" s="640">
        <v>10000</v>
      </c>
      <c r="C47" s="31">
        <v>10800</v>
      </c>
    </row>
    <row r="48" spans="1:3">
      <c r="A48" s="29" t="s">
        <v>234</v>
      </c>
      <c r="B48" s="31">
        <v>1500</v>
      </c>
      <c r="C48" s="31">
        <v>1620</v>
      </c>
    </row>
    <row r="49" spans="1:3">
      <c r="A49" s="29" t="s">
        <v>8</v>
      </c>
      <c r="B49" s="31">
        <f>SUM(B4:B48)</f>
        <v>1135865.67</v>
      </c>
      <c r="C49" s="31">
        <f>SUM(C4:C48)</f>
        <v>1234000.6700000002</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O80"/>
  <sheetViews>
    <sheetView topLeftCell="A64" zoomScale="60" zoomScaleNormal="60" workbookViewId="0">
      <selection activeCell="M9" sqref="M9"/>
    </sheetView>
  </sheetViews>
  <sheetFormatPr defaultRowHeight="13.8"/>
  <cols>
    <col min="1" max="1" width="3.69921875" customWidth="1"/>
    <col min="2" max="2" width="88.59765625" customWidth="1"/>
    <col min="3" max="3" width="14.19921875" customWidth="1"/>
    <col min="4" max="4" width="14.5" customWidth="1"/>
    <col min="5" max="6" width="11.69921875" customWidth="1"/>
    <col min="7" max="7" width="16.19921875" customWidth="1"/>
    <col min="8" max="8" width="15.59765625" customWidth="1"/>
    <col min="9" max="9" width="15.19921875" customWidth="1"/>
    <col min="10" max="10" width="15.5" customWidth="1"/>
    <col min="11" max="11" width="11.69921875" customWidth="1"/>
    <col min="12" max="12" width="17.09765625" customWidth="1"/>
    <col min="13" max="13" width="14.19921875" customWidth="1"/>
  </cols>
  <sheetData>
    <row r="2" spans="1:15" ht="24.6">
      <c r="A2" s="761" t="s">
        <v>70</v>
      </c>
      <c r="B2" s="761"/>
      <c r="C2" s="761"/>
      <c r="D2" s="761"/>
      <c r="E2" s="761"/>
      <c r="F2" s="761"/>
      <c r="G2" s="761"/>
      <c r="H2" s="761"/>
      <c r="I2" s="761"/>
      <c r="J2" s="761"/>
      <c r="K2" s="761"/>
      <c r="L2" s="646"/>
      <c r="M2" s="650"/>
    </row>
    <row r="4" spans="1:15">
      <c r="A4" s="758" t="s">
        <v>269</v>
      </c>
      <c r="B4" s="759"/>
      <c r="C4" s="760" t="s">
        <v>83</v>
      </c>
      <c r="D4" s="760"/>
      <c r="E4" s="760"/>
      <c r="F4" s="760"/>
      <c r="G4" s="760"/>
      <c r="H4" s="760"/>
      <c r="I4" s="760"/>
      <c r="J4" s="760"/>
      <c r="K4" s="760"/>
      <c r="L4" s="92"/>
      <c r="M4" s="92"/>
      <c r="N4" s="2"/>
      <c r="O4" s="2"/>
    </row>
    <row r="5" spans="1:15" ht="27.6">
      <c r="A5" s="3" t="s">
        <v>31</v>
      </c>
      <c r="B5" s="38" t="s">
        <v>1</v>
      </c>
      <c r="C5" s="39" t="s">
        <v>38</v>
      </c>
      <c r="D5" s="46" t="s">
        <v>2</v>
      </c>
      <c r="E5" s="40" t="s">
        <v>34</v>
      </c>
      <c r="F5" s="39" t="s">
        <v>3</v>
      </c>
      <c r="G5" s="45" t="s">
        <v>35</v>
      </c>
      <c r="H5" s="41" t="s">
        <v>4</v>
      </c>
      <c r="I5" s="3" t="s">
        <v>5</v>
      </c>
      <c r="J5" s="3" t="s">
        <v>9</v>
      </c>
      <c r="K5" s="42" t="s">
        <v>6</v>
      </c>
      <c r="L5" s="2"/>
      <c r="M5" s="2"/>
    </row>
    <row r="6" spans="1:15" ht="55.2">
      <c r="A6" s="103" t="s">
        <v>10</v>
      </c>
      <c r="B6" s="103" t="s">
        <v>82</v>
      </c>
      <c r="C6" s="103">
        <v>200</v>
      </c>
      <c r="D6" s="103" t="s">
        <v>81</v>
      </c>
      <c r="E6" s="104">
        <v>51</v>
      </c>
      <c r="F6" s="105">
        <f>E6+E6*I6</f>
        <v>55.08</v>
      </c>
      <c r="G6" s="106">
        <f>C6*E6</f>
        <v>10200</v>
      </c>
      <c r="H6" s="104">
        <f>G6+G6*I6</f>
        <v>11016</v>
      </c>
      <c r="I6" s="107">
        <v>0.08</v>
      </c>
      <c r="J6" s="276" t="s">
        <v>271</v>
      </c>
      <c r="K6" s="91"/>
      <c r="L6" s="92"/>
      <c r="M6" s="92"/>
    </row>
    <row r="7" spans="1:15">
      <c r="A7" s="47"/>
      <c r="B7" s="48"/>
      <c r="C7" s="47"/>
      <c r="D7" s="49"/>
      <c r="E7" s="50"/>
      <c r="F7" s="27" t="s">
        <v>8</v>
      </c>
      <c r="G7" s="90">
        <f>SUM(G5:G6)</f>
        <v>10200</v>
      </c>
      <c r="H7" s="27">
        <f>SUM(H5:H6)</f>
        <v>11016</v>
      </c>
      <c r="I7" s="47"/>
      <c r="J7" s="108"/>
      <c r="K7" s="108"/>
    </row>
    <row r="8" spans="1:15">
      <c r="A8" s="92"/>
      <c r="B8" s="92"/>
      <c r="C8" s="92"/>
      <c r="D8" s="92"/>
      <c r="E8" s="92"/>
      <c r="F8" s="92"/>
      <c r="G8" s="92"/>
      <c r="H8" s="92"/>
      <c r="I8" s="92"/>
      <c r="J8" s="92"/>
      <c r="K8" s="92"/>
      <c r="L8" s="92"/>
      <c r="M8" s="92"/>
    </row>
    <row r="9" spans="1:15">
      <c r="A9" s="718" t="s">
        <v>80</v>
      </c>
      <c r="B9" s="718"/>
      <c r="C9" s="718"/>
      <c r="D9" s="718"/>
      <c r="E9" s="718"/>
      <c r="F9" s="718"/>
      <c r="G9" s="718"/>
      <c r="H9" s="718"/>
      <c r="I9" s="718"/>
      <c r="J9" s="718"/>
      <c r="K9" s="718"/>
      <c r="L9" s="92"/>
      <c r="M9" s="92"/>
    </row>
    <row r="10" spans="1:15">
      <c r="A10" s="92"/>
      <c r="B10" s="92"/>
      <c r="C10" s="92"/>
      <c r="D10" s="92"/>
      <c r="E10" s="92"/>
      <c r="F10" s="92"/>
      <c r="G10" s="92"/>
      <c r="H10" s="92"/>
      <c r="I10" s="92"/>
      <c r="J10" s="92"/>
      <c r="K10" s="92"/>
      <c r="L10" s="92"/>
      <c r="M10" s="92"/>
    </row>
    <row r="11" spans="1:15">
      <c r="A11" s="758" t="s">
        <v>268</v>
      </c>
      <c r="B11" s="759"/>
      <c r="C11" s="760" t="s">
        <v>86</v>
      </c>
      <c r="D11" s="760"/>
      <c r="E11" s="760"/>
      <c r="F11" s="760"/>
      <c r="G11" s="760"/>
      <c r="H11" s="760"/>
      <c r="I11" s="760"/>
      <c r="J11" s="760"/>
      <c r="K11" s="760"/>
      <c r="L11" s="92"/>
      <c r="M11" s="92"/>
      <c r="N11" s="2"/>
      <c r="O11" s="2"/>
    </row>
    <row r="12" spans="1:15" ht="27.6">
      <c r="A12" s="3" t="s">
        <v>31</v>
      </c>
      <c r="B12" s="38" t="s">
        <v>1</v>
      </c>
      <c r="C12" s="39" t="s">
        <v>38</v>
      </c>
      <c r="D12" s="46" t="s">
        <v>2</v>
      </c>
      <c r="E12" s="40" t="s">
        <v>34</v>
      </c>
      <c r="F12" s="39" t="s">
        <v>3</v>
      </c>
      <c r="G12" s="45" t="s">
        <v>35</v>
      </c>
      <c r="H12" s="41" t="s">
        <v>4</v>
      </c>
      <c r="I12" s="3" t="s">
        <v>5</v>
      </c>
      <c r="J12" s="3" t="s">
        <v>9</v>
      </c>
      <c r="K12" s="42" t="s">
        <v>6</v>
      </c>
      <c r="L12" s="2"/>
      <c r="M12" s="2"/>
    </row>
    <row r="13" spans="1:15" ht="55.2">
      <c r="A13" s="103" t="s">
        <v>10</v>
      </c>
      <c r="B13" s="103" t="s">
        <v>84</v>
      </c>
      <c r="C13" s="103">
        <v>35</v>
      </c>
      <c r="D13" s="103" t="s">
        <v>85</v>
      </c>
      <c r="E13" s="104">
        <v>21</v>
      </c>
      <c r="F13" s="105">
        <f>E13+E13*I13</f>
        <v>22.68</v>
      </c>
      <c r="G13" s="105">
        <f>C13*E13</f>
        <v>735</v>
      </c>
      <c r="H13" s="128">
        <f>G13+G13*I13</f>
        <v>793.8</v>
      </c>
      <c r="I13" s="109">
        <v>0.08</v>
      </c>
      <c r="J13" s="276" t="s">
        <v>270</v>
      </c>
      <c r="K13" s="91"/>
      <c r="L13" s="92"/>
      <c r="M13" s="92"/>
    </row>
    <row r="14" spans="1:15">
      <c r="A14" s="47"/>
      <c r="B14" s="48"/>
      <c r="C14" s="47"/>
      <c r="D14" s="49"/>
      <c r="E14" s="50"/>
      <c r="F14" s="27" t="s">
        <v>8</v>
      </c>
      <c r="G14" s="90">
        <f>SUM(G12:G13)</f>
        <v>735</v>
      </c>
      <c r="H14" s="27">
        <f>SUM(H12:H13)</f>
        <v>793.8</v>
      </c>
      <c r="I14" s="47"/>
      <c r="J14" s="108"/>
      <c r="K14" s="108"/>
    </row>
    <row r="15" spans="1:15">
      <c r="A15" s="92"/>
      <c r="B15" s="92"/>
      <c r="C15" s="92"/>
      <c r="D15" s="92"/>
      <c r="E15" s="92"/>
      <c r="F15" s="92"/>
      <c r="G15" s="92"/>
      <c r="H15" s="92"/>
      <c r="I15" s="92"/>
      <c r="J15" s="92"/>
      <c r="K15" s="92"/>
      <c r="L15" s="92"/>
      <c r="M15" s="92"/>
    </row>
    <row r="16" spans="1:15">
      <c r="A16" s="718" t="s">
        <v>80</v>
      </c>
      <c r="B16" s="718"/>
      <c r="C16" s="718"/>
      <c r="D16" s="718"/>
      <c r="E16" s="718"/>
      <c r="F16" s="718"/>
      <c r="G16" s="718"/>
      <c r="H16" s="718"/>
      <c r="I16" s="718"/>
      <c r="J16" s="718"/>
      <c r="K16" s="718"/>
      <c r="L16" s="92"/>
      <c r="M16" s="92"/>
    </row>
    <row r="17" spans="1:13">
      <c r="A17" s="92"/>
    </row>
    <row r="18" spans="1:13">
      <c r="A18" s="741" t="s">
        <v>681</v>
      </c>
      <c r="B18" s="741"/>
      <c r="C18" s="688" t="s">
        <v>698</v>
      </c>
      <c r="D18" s="688"/>
      <c r="E18" s="688"/>
      <c r="F18" s="688"/>
      <c r="G18" s="688"/>
      <c r="H18" s="688"/>
      <c r="I18" s="688"/>
      <c r="J18" s="688"/>
      <c r="K18" s="688"/>
    </row>
    <row r="19" spans="1:13" ht="27.6">
      <c r="A19" s="3" t="s">
        <v>31</v>
      </c>
      <c r="B19" s="38" t="s">
        <v>1</v>
      </c>
      <c r="C19" s="39" t="s">
        <v>38</v>
      </c>
      <c r="D19" s="642" t="s">
        <v>66</v>
      </c>
      <c r="E19" s="643" t="s">
        <v>34</v>
      </c>
      <c r="F19" s="39" t="s">
        <v>3</v>
      </c>
      <c r="G19" s="8" t="s">
        <v>35</v>
      </c>
      <c r="H19" s="41" t="s">
        <v>4</v>
      </c>
      <c r="I19" s="3" t="s">
        <v>5</v>
      </c>
      <c r="J19" s="3" t="s">
        <v>9</v>
      </c>
      <c r="K19" s="42" t="s">
        <v>6</v>
      </c>
      <c r="L19" s="2"/>
      <c r="M19" s="2"/>
    </row>
    <row r="20" spans="1:13" ht="85.5" customHeight="1">
      <c r="A20" s="1" t="s">
        <v>10</v>
      </c>
      <c r="B20" s="1" t="s">
        <v>677</v>
      </c>
      <c r="C20" s="1">
        <v>130</v>
      </c>
      <c r="D20" s="1" t="s">
        <v>678</v>
      </c>
      <c r="E20" s="4">
        <v>18</v>
      </c>
      <c r="F20" s="412">
        <f>E20+E20*I20</f>
        <v>19.440000000000001</v>
      </c>
      <c r="G20" s="412">
        <f>C20*E20</f>
        <v>2340</v>
      </c>
      <c r="H20" s="44">
        <f>G20+G20*I20</f>
        <v>2527.1999999999998</v>
      </c>
      <c r="I20" s="5">
        <v>0.08</v>
      </c>
      <c r="J20" s="610" t="s">
        <v>679</v>
      </c>
      <c r="K20" s="30"/>
    </row>
    <row r="21" spans="1:13">
      <c r="A21" s="47"/>
      <c r="B21" s="48"/>
      <c r="C21" s="47"/>
      <c r="D21" s="49"/>
      <c r="E21" s="50"/>
      <c r="F21" s="27" t="s">
        <v>8</v>
      </c>
      <c r="G21" s="611">
        <f>SUM(G17:G20)</f>
        <v>2340</v>
      </c>
      <c r="H21" s="611">
        <f>SUM(H17:H20)</f>
        <v>2527.1999999999998</v>
      </c>
      <c r="I21" s="47"/>
      <c r="J21" s="644"/>
      <c r="K21" s="644"/>
    </row>
    <row r="22" spans="1:13">
      <c r="A22" s="20"/>
      <c r="B22" s="609"/>
      <c r="C22" s="20"/>
      <c r="D22" s="20"/>
      <c r="E22" s="20"/>
      <c r="F22" s="645"/>
      <c r="G22" s="645"/>
      <c r="H22" s="186"/>
      <c r="I22" s="20"/>
      <c r="J22" s="20"/>
    </row>
    <row r="23" spans="1:13">
      <c r="A23" s="679" t="s">
        <v>680</v>
      </c>
      <c r="B23" s="679"/>
      <c r="C23" s="679"/>
      <c r="D23" s="679"/>
      <c r="E23" s="679"/>
      <c r="F23" s="679"/>
      <c r="G23" s="679"/>
      <c r="H23" s="679"/>
      <c r="I23" s="679"/>
      <c r="J23" s="679"/>
      <c r="K23" s="679"/>
    </row>
    <row r="25" spans="1:13" ht="13.95" customHeight="1">
      <c r="A25" s="702" t="s">
        <v>277</v>
      </c>
      <c r="B25" s="702"/>
      <c r="C25" s="703" t="s">
        <v>686</v>
      </c>
      <c r="D25" s="704"/>
      <c r="E25" s="704"/>
      <c r="F25" s="704"/>
      <c r="G25" s="704"/>
      <c r="H25" s="704"/>
      <c r="I25" s="704"/>
      <c r="J25" s="704"/>
      <c r="K25" s="705"/>
    </row>
    <row r="26" spans="1:13" ht="27.6">
      <c r="A26" s="8" t="s">
        <v>0</v>
      </c>
      <c r="B26" s="8" t="s">
        <v>1</v>
      </c>
      <c r="C26" s="10" t="s">
        <v>38</v>
      </c>
      <c r="D26" s="8" t="s">
        <v>272</v>
      </c>
      <c r="E26" s="8" t="s">
        <v>34</v>
      </c>
      <c r="F26" s="8" t="s">
        <v>3</v>
      </c>
      <c r="G26" s="8" t="s">
        <v>42</v>
      </c>
      <c r="H26" s="8" t="s">
        <v>4</v>
      </c>
      <c r="I26" s="277" t="s">
        <v>5</v>
      </c>
      <c r="J26" s="8" t="s">
        <v>9</v>
      </c>
      <c r="K26" s="8" t="s">
        <v>6</v>
      </c>
    </row>
    <row r="27" spans="1:13" ht="41.4">
      <c r="A27" s="12" t="s">
        <v>10</v>
      </c>
      <c r="B27" s="89" t="s">
        <v>273</v>
      </c>
      <c r="C27" s="118">
        <v>120</v>
      </c>
      <c r="D27" s="118" t="s">
        <v>64</v>
      </c>
      <c r="E27" s="190">
        <v>10</v>
      </c>
      <c r="F27" s="18">
        <f>E27+E27*I27</f>
        <v>10.8</v>
      </c>
      <c r="G27" s="18">
        <f>C27*E27</f>
        <v>1200</v>
      </c>
      <c r="H27" s="9">
        <f>G27+G27*I27</f>
        <v>1296</v>
      </c>
      <c r="I27" s="17">
        <v>0.08</v>
      </c>
      <c r="J27" s="302" t="s">
        <v>290</v>
      </c>
      <c r="K27" s="18"/>
    </row>
    <row r="28" spans="1:13" ht="41.4">
      <c r="A28" s="12" t="s">
        <v>11</v>
      </c>
      <c r="B28" s="16" t="s">
        <v>276</v>
      </c>
      <c r="C28" s="16">
        <v>50</v>
      </c>
      <c r="D28" s="118" t="s">
        <v>64</v>
      </c>
      <c r="E28" s="9">
        <v>18</v>
      </c>
      <c r="F28" s="18">
        <f>E28+E28*I28</f>
        <v>19.440000000000001</v>
      </c>
      <c r="G28" s="18">
        <f>C28*E28</f>
        <v>900</v>
      </c>
      <c r="H28" s="9">
        <f>G28+G28*I28</f>
        <v>972</v>
      </c>
      <c r="I28" s="17">
        <v>0.08</v>
      </c>
      <c r="J28" s="18"/>
      <c r="K28" s="18"/>
    </row>
    <row r="29" spans="1:13" ht="55.2">
      <c r="A29" s="130" t="s">
        <v>12</v>
      </c>
      <c r="B29" s="131" t="s">
        <v>274</v>
      </c>
      <c r="C29" s="132">
        <v>120</v>
      </c>
      <c r="D29" s="118" t="s">
        <v>65</v>
      </c>
      <c r="E29" s="171">
        <v>12</v>
      </c>
      <c r="F29" s="18">
        <f>E29+E29*I29</f>
        <v>12.96</v>
      </c>
      <c r="G29" s="18">
        <f>C29*E29</f>
        <v>1440</v>
      </c>
      <c r="H29" s="9">
        <f>G29+G29*I29</f>
        <v>1555.2</v>
      </c>
      <c r="I29" s="168">
        <v>0.08</v>
      </c>
      <c r="J29" s="278"/>
      <c r="K29" s="278"/>
    </row>
    <row r="30" spans="1:13" ht="55.2">
      <c r="A30" s="15" t="s">
        <v>13</v>
      </c>
      <c r="B30" s="16" t="s">
        <v>275</v>
      </c>
      <c r="C30" s="16">
        <v>120</v>
      </c>
      <c r="D30" s="118" t="s">
        <v>65</v>
      </c>
      <c r="E30" s="9">
        <v>10</v>
      </c>
      <c r="F30" s="18">
        <f>E30+E30*I30</f>
        <v>10.8</v>
      </c>
      <c r="G30" s="18">
        <f>C30*E30</f>
        <v>1200</v>
      </c>
      <c r="H30" s="9">
        <f>G30+G30*I30</f>
        <v>1296</v>
      </c>
      <c r="I30" s="17">
        <v>0.08</v>
      </c>
      <c r="J30" s="18"/>
      <c r="K30" s="18"/>
    </row>
    <row r="31" spans="1:13" ht="15" customHeight="1">
      <c r="A31" s="210"/>
      <c r="B31" s="19"/>
      <c r="C31" s="84"/>
      <c r="D31" s="84"/>
      <c r="E31" s="84"/>
      <c r="F31" s="279" t="s">
        <v>8</v>
      </c>
      <c r="G31" s="280">
        <f>SUM(G27:G30)</f>
        <v>4740</v>
      </c>
      <c r="H31" s="281">
        <f>SUM(H27:H30)</f>
        <v>5119.2</v>
      </c>
      <c r="I31" s="210"/>
      <c r="J31" s="210"/>
      <c r="K31" s="210"/>
    </row>
    <row r="33" spans="1:11">
      <c r="A33" s="763" t="s">
        <v>296</v>
      </c>
      <c r="B33" s="763"/>
      <c r="C33" s="688" t="s">
        <v>685</v>
      </c>
      <c r="D33" s="688"/>
      <c r="E33" s="688"/>
      <c r="F33" s="688"/>
      <c r="G33" s="688"/>
      <c r="H33" s="688"/>
      <c r="I33" s="688"/>
      <c r="J33" s="688"/>
      <c r="K33" s="688"/>
    </row>
    <row r="34" spans="1:11" ht="27.6">
      <c r="A34" s="8" t="s">
        <v>0</v>
      </c>
      <c r="B34" s="8" t="s">
        <v>1</v>
      </c>
      <c r="C34" s="10" t="s">
        <v>38</v>
      </c>
      <c r="D34" s="8" t="s">
        <v>272</v>
      </c>
      <c r="E34" s="8" t="s">
        <v>34</v>
      </c>
      <c r="F34" s="8" t="s">
        <v>3</v>
      </c>
      <c r="G34" s="8" t="s">
        <v>42</v>
      </c>
      <c r="H34" s="8" t="s">
        <v>4</v>
      </c>
      <c r="I34" s="277" t="s">
        <v>5</v>
      </c>
      <c r="J34" s="8" t="s">
        <v>9</v>
      </c>
      <c r="K34" s="8" t="s">
        <v>6</v>
      </c>
    </row>
    <row r="35" spans="1:11" ht="27.6">
      <c r="A35" s="282" t="s">
        <v>10</v>
      </c>
      <c r="B35" s="282" t="s">
        <v>278</v>
      </c>
      <c r="C35" s="282">
        <v>1400</v>
      </c>
      <c r="D35" s="283" t="s">
        <v>279</v>
      </c>
      <c r="E35" s="86">
        <v>51</v>
      </c>
      <c r="F35" s="284">
        <f>E35+E35*I35</f>
        <v>55.08</v>
      </c>
      <c r="G35" s="285">
        <f>C35*E35</f>
        <v>71400</v>
      </c>
      <c r="H35" s="285">
        <f>G35+G35*I35</f>
        <v>77112</v>
      </c>
      <c r="I35" s="98">
        <v>0.08</v>
      </c>
      <c r="J35" s="303" t="s">
        <v>291</v>
      </c>
      <c r="K35" s="286"/>
    </row>
    <row r="36" spans="1:11" ht="27.6">
      <c r="A36" s="282" t="s">
        <v>11</v>
      </c>
      <c r="B36" s="282" t="s">
        <v>278</v>
      </c>
      <c r="C36" s="282">
        <v>400</v>
      </c>
      <c r="D36" s="283" t="s">
        <v>281</v>
      </c>
      <c r="E36" s="86">
        <v>25</v>
      </c>
      <c r="F36" s="284">
        <f>E36+E36*I36</f>
        <v>27</v>
      </c>
      <c r="G36" s="285">
        <f>C36*E36</f>
        <v>10000</v>
      </c>
      <c r="H36" s="285">
        <f>G36+G36*I36</f>
        <v>10800</v>
      </c>
      <c r="I36" s="98">
        <v>0.08</v>
      </c>
      <c r="J36" s="304"/>
      <c r="K36" s="286"/>
    </row>
    <row r="37" spans="1:11">
      <c r="A37" s="282" t="s">
        <v>12</v>
      </c>
      <c r="B37" s="287" t="s">
        <v>282</v>
      </c>
      <c r="C37" s="287">
        <v>100</v>
      </c>
      <c r="D37" s="288" t="s">
        <v>283</v>
      </c>
      <c r="E37" s="86">
        <v>28</v>
      </c>
      <c r="F37" s="284">
        <f>E37+E37*I37</f>
        <v>30.240000000000002</v>
      </c>
      <c r="G37" s="285">
        <f>C37*E37</f>
        <v>2800</v>
      </c>
      <c r="H37" s="285">
        <f>G37+G37*I37</f>
        <v>3024</v>
      </c>
      <c r="I37" s="289">
        <v>0.08</v>
      </c>
      <c r="J37" s="304" t="s">
        <v>284</v>
      </c>
      <c r="K37" s="290"/>
    </row>
    <row r="38" spans="1:11">
      <c r="A38" s="282" t="s">
        <v>13</v>
      </c>
      <c r="B38" s="291" t="s">
        <v>285</v>
      </c>
      <c r="C38" s="291">
        <v>50</v>
      </c>
      <c r="D38" s="292" t="s">
        <v>79</v>
      </c>
      <c r="E38" s="86">
        <v>23</v>
      </c>
      <c r="F38" s="284">
        <f>E38+E38*I38</f>
        <v>24.84</v>
      </c>
      <c r="G38" s="285">
        <f>C38*E38</f>
        <v>1150</v>
      </c>
      <c r="H38" s="285">
        <f>G38+G38*I38</f>
        <v>1242</v>
      </c>
      <c r="I38" s="293">
        <v>0.08</v>
      </c>
      <c r="J38" s="304"/>
      <c r="K38" s="294"/>
    </row>
    <row r="39" spans="1:11" ht="82.8">
      <c r="A39" s="283" t="s">
        <v>14</v>
      </c>
      <c r="B39" s="1" t="s">
        <v>286</v>
      </c>
      <c r="C39" s="291">
        <v>10</v>
      </c>
      <c r="D39" s="295" t="s">
        <v>287</v>
      </c>
      <c r="E39" s="86">
        <v>20</v>
      </c>
      <c r="F39" s="284">
        <f>E39+E39*I39</f>
        <v>24.6</v>
      </c>
      <c r="G39" s="285">
        <f>C39*E39</f>
        <v>200</v>
      </c>
      <c r="H39" s="285">
        <f>G39+G39*I39</f>
        <v>246</v>
      </c>
      <c r="I39" s="296">
        <v>0.23</v>
      </c>
      <c r="J39" s="304" t="s">
        <v>280</v>
      </c>
      <c r="K39" s="297"/>
    </row>
    <row r="40" spans="1:11">
      <c r="A40" s="298"/>
      <c r="B40" s="20"/>
      <c r="C40" s="298"/>
      <c r="D40" s="298"/>
      <c r="E40" s="299"/>
      <c r="F40" s="300" t="s">
        <v>8</v>
      </c>
      <c r="G40" s="300">
        <f>SUM(G35:G39)</f>
        <v>85550</v>
      </c>
      <c r="H40" s="300">
        <f>SUM(H35:H39)</f>
        <v>92424</v>
      </c>
      <c r="I40" s="301"/>
      <c r="J40" s="298"/>
      <c r="K40" s="298"/>
    </row>
    <row r="41" spans="1:11">
      <c r="B41" s="298"/>
    </row>
    <row r="42" spans="1:11">
      <c r="A42" s="751" t="s">
        <v>289</v>
      </c>
      <c r="B42" s="751"/>
      <c r="C42" s="751"/>
      <c r="D42" s="751"/>
      <c r="E42" s="751"/>
      <c r="F42" s="751"/>
      <c r="G42" s="751"/>
      <c r="H42" s="751"/>
      <c r="I42" s="751"/>
      <c r="J42" s="751"/>
      <c r="K42" s="751"/>
    </row>
    <row r="44" spans="1:11">
      <c r="A44" s="725" t="s">
        <v>297</v>
      </c>
      <c r="B44" s="725"/>
      <c r="C44" s="688" t="s">
        <v>684</v>
      </c>
      <c r="D44" s="688"/>
      <c r="E44" s="688"/>
      <c r="F44" s="688"/>
      <c r="G44" s="688"/>
      <c r="H44" s="688"/>
      <c r="I44" s="688"/>
      <c r="J44" s="688"/>
      <c r="K44" s="688"/>
    </row>
    <row r="45" spans="1:11" ht="27.6">
      <c r="A45" s="8" t="s">
        <v>0</v>
      </c>
      <c r="B45" s="8" t="s">
        <v>1</v>
      </c>
      <c r="C45" s="10" t="s">
        <v>38</v>
      </c>
      <c r="D45" s="8" t="s">
        <v>272</v>
      </c>
      <c r="E45" s="8" t="s">
        <v>34</v>
      </c>
      <c r="F45" s="8" t="s">
        <v>3</v>
      </c>
      <c r="G45" s="8" t="s">
        <v>42</v>
      </c>
      <c r="H45" s="8" t="s">
        <v>4</v>
      </c>
      <c r="I45" s="277" t="s">
        <v>5</v>
      </c>
      <c r="J45" s="8" t="s">
        <v>9</v>
      </c>
      <c r="K45" s="8" t="s">
        <v>6</v>
      </c>
    </row>
    <row r="46" spans="1:11" ht="15" customHeight="1">
      <c r="A46" s="305" t="s">
        <v>10</v>
      </c>
      <c r="B46" s="1" t="s">
        <v>292</v>
      </c>
      <c r="C46" s="1">
        <v>300</v>
      </c>
      <c r="D46" s="1" t="s">
        <v>64</v>
      </c>
      <c r="E46" s="151">
        <v>4</v>
      </c>
      <c r="F46" s="9">
        <f>E46+E46*I46</f>
        <v>4.92</v>
      </c>
      <c r="G46" s="151">
        <f>C46*E46</f>
        <v>1200</v>
      </c>
      <c r="H46" s="306">
        <f>G46+G46*I46</f>
        <v>1476</v>
      </c>
      <c r="I46" s="307">
        <v>0.23</v>
      </c>
      <c r="J46" s="310" t="s">
        <v>293</v>
      </c>
      <c r="K46" s="30"/>
    </row>
    <row r="47" spans="1:11">
      <c r="A47" s="1" t="s">
        <v>11</v>
      </c>
      <c r="B47" s="1" t="s">
        <v>294</v>
      </c>
      <c r="C47" s="1">
        <v>300</v>
      </c>
      <c r="D47" s="1" t="s">
        <v>295</v>
      </c>
      <c r="E47" s="151">
        <v>26</v>
      </c>
      <c r="F47" s="9">
        <f>E47+E47*I47</f>
        <v>31.98</v>
      </c>
      <c r="G47" s="151">
        <f>C47*E47</f>
        <v>7800</v>
      </c>
      <c r="H47" s="306">
        <f>G47+G47*I47</f>
        <v>9594</v>
      </c>
      <c r="I47" s="5">
        <v>0.23</v>
      </c>
      <c r="J47" s="30"/>
      <c r="K47" s="30"/>
    </row>
    <row r="48" spans="1:11">
      <c r="A48" s="308"/>
      <c r="B48" s="308"/>
      <c r="C48" s="308"/>
      <c r="D48" s="308"/>
      <c r="E48" s="44"/>
      <c r="F48" s="300" t="s">
        <v>8</v>
      </c>
      <c r="G48" s="4">
        <f>SUM(G46:G47)</f>
        <v>9000</v>
      </c>
      <c r="H48" s="309">
        <f>SUM(H46:H47)</f>
        <v>11070</v>
      </c>
      <c r="I48" s="308"/>
    </row>
    <row r="50" spans="1:11">
      <c r="A50" s="752" t="s">
        <v>289</v>
      </c>
      <c r="B50" s="752"/>
      <c r="C50" s="752"/>
      <c r="D50" s="752"/>
      <c r="E50" s="752"/>
      <c r="F50" s="752"/>
      <c r="G50" s="752"/>
      <c r="H50" s="752"/>
      <c r="I50" s="752"/>
      <c r="J50" s="752"/>
      <c r="K50" s="752"/>
    </row>
    <row r="51" spans="1:11" ht="15" customHeight="1">
      <c r="A51" s="150"/>
      <c r="B51" s="150"/>
      <c r="C51" s="150"/>
      <c r="D51" s="150"/>
      <c r="E51" s="150"/>
      <c r="F51" s="150"/>
      <c r="G51" s="150"/>
      <c r="H51" s="150"/>
      <c r="I51" s="150"/>
      <c r="J51" s="150"/>
      <c r="K51" s="150"/>
    </row>
    <row r="52" spans="1:11">
      <c r="A52" s="677" t="s">
        <v>311</v>
      </c>
      <c r="B52" s="678"/>
      <c r="C52" s="688" t="s">
        <v>313</v>
      </c>
      <c r="D52" s="688"/>
      <c r="E52" s="688"/>
      <c r="F52" s="688"/>
      <c r="G52" s="688"/>
      <c r="H52" s="688"/>
      <c r="I52" s="688"/>
      <c r="J52" s="688"/>
      <c r="K52" s="688"/>
    </row>
    <row r="53" spans="1:11" ht="27.6">
      <c r="A53" s="8" t="s">
        <v>0</v>
      </c>
      <c r="B53" s="8" t="s">
        <v>1</v>
      </c>
      <c r="C53" s="10" t="s">
        <v>38</v>
      </c>
      <c r="D53" s="8" t="s">
        <v>272</v>
      </c>
      <c r="E53" s="8" t="s">
        <v>34</v>
      </c>
      <c r="F53" s="8" t="s">
        <v>3</v>
      </c>
      <c r="G53" s="8" t="s">
        <v>42</v>
      </c>
      <c r="H53" s="8" t="s">
        <v>4</v>
      </c>
      <c r="I53" s="277" t="s">
        <v>5</v>
      </c>
      <c r="J53" s="8" t="s">
        <v>9</v>
      </c>
      <c r="K53" s="8" t="s">
        <v>6</v>
      </c>
    </row>
    <row r="54" spans="1:11" ht="41.4">
      <c r="A54" s="1" t="s">
        <v>10</v>
      </c>
      <c r="B54" s="1" t="s">
        <v>306</v>
      </c>
      <c r="C54" s="1">
        <v>200</v>
      </c>
      <c r="D54" s="1" t="s">
        <v>307</v>
      </c>
      <c r="E54" s="4">
        <v>23</v>
      </c>
      <c r="F54" s="43">
        <f>E54+E54*I54</f>
        <v>24.84</v>
      </c>
      <c r="G54" s="43">
        <f>C54*E54</f>
        <v>4600</v>
      </c>
      <c r="H54" s="43">
        <f>G54+G54*I54</f>
        <v>4968</v>
      </c>
      <c r="I54" s="5">
        <v>0.08</v>
      </c>
      <c r="J54" s="149" t="s">
        <v>308</v>
      </c>
      <c r="K54" s="30"/>
    </row>
    <row r="55" spans="1:11">
      <c r="A55" s="308"/>
      <c r="B55" s="308"/>
      <c r="C55" s="308"/>
      <c r="D55" s="308"/>
      <c r="E55" s="316"/>
      <c r="F55" s="4" t="s">
        <v>309</v>
      </c>
      <c r="G55" s="4">
        <f>G54</f>
        <v>4600</v>
      </c>
      <c r="H55" s="43">
        <f>H54</f>
        <v>4968</v>
      </c>
      <c r="I55" s="308"/>
      <c r="J55" s="308"/>
      <c r="K55" s="308"/>
    </row>
    <row r="56" spans="1:11">
      <c r="A56" s="308"/>
      <c r="B56" s="180"/>
      <c r="C56" s="308"/>
      <c r="D56" s="308"/>
      <c r="E56" s="20"/>
      <c r="F56" s="317"/>
      <c r="G56" s="308"/>
      <c r="H56" s="308"/>
      <c r="I56" s="308"/>
    </row>
    <row r="57" spans="1:11">
      <c r="A57" s="689" t="s">
        <v>310</v>
      </c>
      <c r="B57" s="689"/>
      <c r="C57" s="689"/>
      <c r="D57" s="689"/>
      <c r="E57" s="689"/>
      <c r="F57" s="689"/>
      <c r="G57" s="689"/>
      <c r="H57" s="689"/>
      <c r="I57" s="689"/>
      <c r="J57" s="689"/>
      <c r="K57" s="689"/>
    </row>
    <row r="59" spans="1:11">
      <c r="A59" s="753" t="s">
        <v>312</v>
      </c>
      <c r="B59" s="754"/>
      <c r="C59" s="755" t="s">
        <v>683</v>
      </c>
      <c r="D59" s="756"/>
      <c r="E59" s="756"/>
      <c r="F59" s="756"/>
      <c r="G59" s="756"/>
      <c r="H59" s="756"/>
      <c r="I59" s="756"/>
      <c r="J59" s="756"/>
      <c r="K59" s="757"/>
    </row>
    <row r="60" spans="1:11" ht="27.6">
      <c r="A60" s="8" t="s">
        <v>0</v>
      </c>
      <c r="B60" s="8" t="s">
        <v>1</v>
      </c>
      <c r="C60" s="10" t="s">
        <v>38</v>
      </c>
      <c r="D60" s="8" t="s">
        <v>272</v>
      </c>
      <c r="E60" s="8" t="s">
        <v>34</v>
      </c>
      <c r="F60" s="8" t="s">
        <v>3</v>
      </c>
      <c r="G60" s="8" t="s">
        <v>42</v>
      </c>
      <c r="H60" s="8" t="s">
        <v>4</v>
      </c>
      <c r="I60" s="277" t="s">
        <v>5</v>
      </c>
      <c r="J60" s="8" t="s">
        <v>9</v>
      </c>
      <c r="K60" s="8" t="s">
        <v>6</v>
      </c>
    </row>
    <row r="61" spans="1:11" ht="27.6">
      <c r="A61" s="1" t="s">
        <v>10</v>
      </c>
      <c r="B61" s="1" t="s">
        <v>298</v>
      </c>
      <c r="C61" s="1">
        <v>15</v>
      </c>
      <c r="D61" s="1" t="s">
        <v>299</v>
      </c>
      <c r="E61" s="4">
        <v>32</v>
      </c>
      <c r="F61" s="43">
        <f>E61+E61*I61</f>
        <v>34.56</v>
      </c>
      <c r="G61" s="43">
        <f>C61*E61</f>
        <v>480</v>
      </c>
      <c r="H61" s="43">
        <f>G61+G61*I61</f>
        <v>518.4</v>
      </c>
      <c r="I61" s="311">
        <v>0.08</v>
      </c>
      <c r="J61" s="149" t="s">
        <v>300</v>
      </c>
      <c r="K61" s="30"/>
    </row>
    <row r="62" spans="1:11">
      <c r="A62" s="1" t="s">
        <v>11</v>
      </c>
      <c r="B62" s="1" t="s">
        <v>298</v>
      </c>
      <c r="C62" s="1">
        <v>15</v>
      </c>
      <c r="D62" s="1" t="s">
        <v>288</v>
      </c>
      <c r="E62" s="4">
        <v>55</v>
      </c>
      <c r="F62" s="43">
        <f>E62+E62*I62</f>
        <v>59.4</v>
      </c>
      <c r="G62" s="43">
        <f>C62*E62</f>
        <v>825</v>
      </c>
      <c r="H62" s="43">
        <f>G62+G62*I62</f>
        <v>891</v>
      </c>
      <c r="I62" s="311">
        <v>0.08</v>
      </c>
      <c r="J62" s="30"/>
      <c r="K62" s="312"/>
    </row>
    <row r="63" spans="1:11" ht="27.6">
      <c r="A63" s="1" t="s">
        <v>12</v>
      </c>
      <c r="B63" s="1" t="s">
        <v>301</v>
      </c>
      <c r="C63" s="1">
        <v>10</v>
      </c>
      <c r="D63" s="1" t="s">
        <v>302</v>
      </c>
      <c r="E63" s="4">
        <v>35</v>
      </c>
      <c r="F63" s="43">
        <f>E63+E63*I63</f>
        <v>37.799999999999997</v>
      </c>
      <c r="G63" s="43">
        <f>C63*E63</f>
        <v>350</v>
      </c>
      <c r="H63" s="43">
        <f>G63+G63*I63</f>
        <v>378</v>
      </c>
      <c r="I63" s="311">
        <v>0.08</v>
      </c>
      <c r="J63" s="149" t="s">
        <v>303</v>
      </c>
      <c r="K63" s="30"/>
    </row>
    <row r="64" spans="1:11" ht="27.6">
      <c r="A64" s="1" t="s">
        <v>13</v>
      </c>
      <c r="B64" s="1" t="s">
        <v>304</v>
      </c>
      <c r="C64" s="1">
        <v>10</v>
      </c>
      <c r="D64" s="1" t="s">
        <v>305</v>
      </c>
      <c r="E64" s="4">
        <v>42</v>
      </c>
      <c r="F64" s="43">
        <f>E64+E64*I64</f>
        <v>45.36</v>
      </c>
      <c r="G64" s="43">
        <f>C64*E64</f>
        <v>420</v>
      </c>
      <c r="H64" s="43">
        <f>G64+G64*I64</f>
        <v>453.6</v>
      </c>
      <c r="I64" s="5">
        <v>0.08</v>
      </c>
      <c r="J64" s="30"/>
      <c r="K64" s="312"/>
    </row>
    <row r="65" spans="1:11">
      <c r="A65" s="313"/>
      <c r="B65" s="314"/>
      <c r="C65" s="313"/>
      <c r="D65" s="313"/>
      <c r="E65" s="44"/>
      <c r="F65" s="315" t="s">
        <v>8</v>
      </c>
      <c r="G65" s="151">
        <f>SUM(G61:G64)</f>
        <v>2075</v>
      </c>
      <c r="H65" s="151">
        <f>SUM(H61:H64)</f>
        <v>2241</v>
      </c>
      <c r="I65" s="313"/>
      <c r="J65" s="313"/>
      <c r="K65" s="313"/>
    </row>
    <row r="66" spans="1:11" ht="15.75" customHeight="1"/>
    <row r="67" spans="1:11">
      <c r="A67" s="758" t="s">
        <v>401</v>
      </c>
      <c r="B67" s="759"/>
      <c r="C67" s="760" t="s">
        <v>403</v>
      </c>
      <c r="D67" s="760"/>
      <c r="E67" s="760"/>
      <c r="F67" s="760"/>
      <c r="G67" s="760"/>
      <c r="H67" s="760"/>
      <c r="I67" s="760"/>
      <c r="J67" s="760"/>
      <c r="K67" s="760"/>
    </row>
    <row r="68" spans="1:11" ht="27.6">
      <c r="A68" s="8" t="s">
        <v>0</v>
      </c>
      <c r="B68" s="8" t="s">
        <v>1</v>
      </c>
      <c r="C68" s="10" t="s">
        <v>38</v>
      </c>
      <c r="D68" s="8" t="s">
        <v>272</v>
      </c>
      <c r="E68" s="8" t="s">
        <v>34</v>
      </c>
      <c r="F68" s="8" t="s">
        <v>3</v>
      </c>
      <c r="G68" s="8" t="s">
        <v>42</v>
      </c>
      <c r="H68" s="8" t="s">
        <v>4</v>
      </c>
      <c r="I68" s="277" t="s">
        <v>5</v>
      </c>
      <c r="J68" s="8" t="s">
        <v>9</v>
      </c>
      <c r="K68" s="8" t="s">
        <v>6</v>
      </c>
    </row>
    <row r="69" spans="1:11" ht="69">
      <c r="A69" s="392" t="s">
        <v>10</v>
      </c>
      <c r="B69" s="103" t="s">
        <v>402</v>
      </c>
      <c r="C69" s="393">
        <v>700</v>
      </c>
      <c r="D69" s="103" t="s">
        <v>400</v>
      </c>
      <c r="E69" s="104">
        <v>29</v>
      </c>
      <c r="F69" s="104">
        <f>E69+E69*I69</f>
        <v>31.32</v>
      </c>
      <c r="G69" s="104">
        <f>E69*C69</f>
        <v>20300</v>
      </c>
      <c r="H69" s="104">
        <f>G69+G69*I69</f>
        <v>21924</v>
      </c>
      <c r="I69" s="394">
        <v>0.08</v>
      </c>
      <c r="J69" s="276" t="s">
        <v>682</v>
      </c>
      <c r="K69" s="273"/>
    </row>
    <row r="70" spans="1:11">
      <c r="A70" s="313"/>
      <c r="B70" s="314"/>
      <c r="C70" s="313"/>
      <c r="D70" s="313"/>
      <c r="E70" s="44"/>
      <c r="F70" s="315" t="s">
        <v>8</v>
      </c>
      <c r="G70" s="387">
        <f>SUM(G66:G69)</f>
        <v>20300</v>
      </c>
      <c r="H70" s="387">
        <f>SUM(H66:H69)</f>
        <v>21924</v>
      </c>
      <c r="I70" s="313"/>
      <c r="J70" s="313"/>
      <c r="K70" s="313"/>
    </row>
    <row r="71" spans="1:11">
      <c r="A71" s="274"/>
      <c r="B71" s="274"/>
      <c r="C71" s="274"/>
      <c r="D71" s="274"/>
      <c r="E71" s="274"/>
      <c r="F71" s="274"/>
      <c r="G71" s="274"/>
      <c r="H71" s="274"/>
      <c r="I71" s="274"/>
      <c r="J71" s="274"/>
      <c r="K71" s="274"/>
    </row>
    <row r="72" spans="1:11">
      <c r="A72" s="762" t="s">
        <v>80</v>
      </c>
      <c r="B72" s="762"/>
      <c r="C72" s="762"/>
      <c r="D72" s="762"/>
      <c r="E72" s="762"/>
      <c r="F72" s="762"/>
      <c r="G72" s="762"/>
      <c r="H72" s="762"/>
      <c r="I72" s="762"/>
      <c r="J72" s="762"/>
      <c r="K72" s="762"/>
    </row>
    <row r="74" spans="1:11">
      <c r="A74" s="741" t="s">
        <v>700</v>
      </c>
      <c r="B74" s="741"/>
      <c r="C74" s="688" t="s">
        <v>699</v>
      </c>
      <c r="D74" s="688"/>
      <c r="E74" s="688"/>
      <c r="F74" s="688"/>
      <c r="G74" s="688"/>
      <c r="H74" s="688"/>
      <c r="I74" s="688"/>
      <c r="J74" s="688"/>
      <c r="K74" s="688"/>
    </row>
    <row r="75" spans="1:11" ht="27.6">
      <c r="A75" s="3" t="s">
        <v>31</v>
      </c>
      <c r="B75" s="38" t="s">
        <v>1</v>
      </c>
      <c r="C75" s="39" t="s">
        <v>38</v>
      </c>
      <c r="D75" s="642" t="s">
        <v>66</v>
      </c>
      <c r="E75" s="643" t="s">
        <v>34</v>
      </c>
      <c r="F75" s="39" t="s">
        <v>3</v>
      </c>
      <c r="G75" s="8" t="s">
        <v>35</v>
      </c>
      <c r="H75" s="41" t="s">
        <v>4</v>
      </c>
      <c r="I75" s="3" t="s">
        <v>5</v>
      </c>
      <c r="J75" s="3" t="s">
        <v>9</v>
      </c>
      <c r="K75" s="42" t="s">
        <v>6</v>
      </c>
    </row>
    <row r="76" spans="1:11" ht="55.2">
      <c r="A76" s="1" t="s">
        <v>10</v>
      </c>
      <c r="B76" s="1" t="s">
        <v>694</v>
      </c>
      <c r="C76" s="1">
        <v>200</v>
      </c>
      <c r="D76" s="1" t="s">
        <v>695</v>
      </c>
      <c r="E76" s="4">
        <v>8.5</v>
      </c>
      <c r="F76" s="412">
        <f>E76+E76*I76</f>
        <v>9.18</v>
      </c>
      <c r="G76" s="412">
        <f>E76*C76</f>
        <v>1700</v>
      </c>
      <c r="H76" s="6">
        <f>G76+G76*I76</f>
        <v>1836</v>
      </c>
      <c r="I76" s="5">
        <v>0.08</v>
      </c>
      <c r="J76" s="648" t="s">
        <v>696</v>
      </c>
      <c r="K76" s="30"/>
    </row>
    <row r="77" spans="1:11" ht="55.2">
      <c r="A77" s="1" t="s">
        <v>11</v>
      </c>
      <c r="B77" s="1" t="s">
        <v>694</v>
      </c>
      <c r="C77" s="1">
        <v>100</v>
      </c>
      <c r="D77" s="1" t="s">
        <v>295</v>
      </c>
      <c r="E77" s="4">
        <v>35</v>
      </c>
      <c r="F77" s="412">
        <f>E77+E77*I77</f>
        <v>37.799999999999997</v>
      </c>
      <c r="G77" s="412">
        <f>E77*C77</f>
        <v>3500</v>
      </c>
      <c r="H77" s="6">
        <f>G77+G77*I77</f>
        <v>3780</v>
      </c>
      <c r="I77" s="5">
        <v>0.08</v>
      </c>
      <c r="J77" s="1"/>
      <c r="K77" s="30"/>
    </row>
    <row r="78" spans="1:11">
      <c r="A78" s="47"/>
      <c r="B78" s="48"/>
      <c r="C78" s="47"/>
      <c r="D78" s="49"/>
      <c r="E78" s="50"/>
      <c r="F78" s="27" t="s">
        <v>8</v>
      </c>
      <c r="G78" s="649">
        <f>SUM(G74:G77)</f>
        <v>5200</v>
      </c>
      <c r="H78" s="649">
        <f>SUM(H74:H77)</f>
        <v>5616</v>
      </c>
      <c r="I78" s="47"/>
      <c r="J78" s="644"/>
      <c r="K78" s="644"/>
    </row>
    <row r="80" spans="1:11">
      <c r="A80" s="752" t="s">
        <v>697</v>
      </c>
      <c r="B80" s="752"/>
      <c r="C80" s="752"/>
      <c r="D80" s="752"/>
      <c r="E80" s="752"/>
      <c r="F80" s="752"/>
      <c r="G80" s="752"/>
      <c r="H80" s="752"/>
      <c r="I80" s="752"/>
      <c r="J80" s="752"/>
      <c r="K80" s="752"/>
    </row>
  </sheetData>
  <mergeCells count="29">
    <mergeCell ref="A74:B74"/>
    <mergeCell ref="C74:K74"/>
    <mergeCell ref="A80:K80"/>
    <mergeCell ref="A57:K57"/>
    <mergeCell ref="C11:K11"/>
    <mergeCell ref="A18:B18"/>
    <mergeCell ref="C18:K18"/>
    <mergeCell ref="A23:K23"/>
    <mergeCell ref="A67:B67"/>
    <mergeCell ref="C67:K67"/>
    <mergeCell ref="A72:K72"/>
    <mergeCell ref="A16:K16"/>
    <mergeCell ref="A25:B25"/>
    <mergeCell ref="C25:K25"/>
    <mergeCell ref="A33:B33"/>
    <mergeCell ref="C33:K33"/>
    <mergeCell ref="A4:B4"/>
    <mergeCell ref="A9:K9"/>
    <mergeCell ref="C4:K4"/>
    <mergeCell ref="A11:B11"/>
    <mergeCell ref="A2:K2"/>
    <mergeCell ref="A42:K42"/>
    <mergeCell ref="A44:B44"/>
    <mergeCell ref="C44:K44"/>
    <mergeCell ref="A50:K50"/>
    <mergeCell ref="A59:B59"/>
    <mergeCell ref="C59:K59"/>
    <mergeCell ref="A52:B52"/>
    <mergeCell ref="C52:K52"/>
  </mergeCells>
  <pageMargins left="0.70866141732283472" right="0.70866141732283472" top="0.74803149606299213" bottom="0.74803149606299213" header="0.31496062992125984" footer="0.31496062992125984"/>
  <pageSetup paperSize="9" scale="50" orientation="landscape" r:id="rId1"/>
</worksheet>
</file>

<file path=xl/worksheets/sheet6.xml><?xml version="1.0" encoding="utf-8"?>
<worksheet xmlns="http://schemas.openxmlformats.org/spreadsheetml/2006/main" xmlns:r="http://schemas.openxmlformats.org/officeDocument/2006/relationships">
  <dimension ref="A1:D14"/>
  <sheetViews>
    <sheetView workbookViewId="0">
      <selection activeCell="C14" sqref="C14"/>
    </sheetView>
  </sheetViews>
  <sheetFormatPr defaultRowHeight="13.8"/>
  <cols>
    <col min="2" max="2" width="11.8984375" bestFit="1" customWidth="1"/>
    <col min="3" max="3" width="14.19921875" customWidth="1"/>
  </cols>
  <sheetData>
    <row r="1" spans="1:4">
      <c r="A1" s="749" t="s">
        <v>78</v>
      </c>
      <c r="B1" s="750"/>
      <c r="C1" s="749"/>
      <c r="D1" s="749"/>
    </row>
    <row r="3" spans="1:4">
      <c r="A3" s="29" t="s">
        <v>40</v>
      </c>
      <c r="B3" s="29" t="s">
        <v>559</v>
      </c>
      <c r="C3" s="29" t="s">
        <v>41</v>
      </c>
    </row>
    <row r="4" spans="1:4">
      <c r="A4" s="29" t="s">
        <v>10</v>
      </c>
      <c r="B4" s="640">
        <v>10200</v>
      </c>
      <c r="C4" s="31">
        <v>11016</v>
      </c>
    </row>
    <row r="5" spans="1:4">
      <c r="A5" s="29" t="s">
        <v>11</v>
      </c>
      <c r="B5" s="640">
        <v>735</v>
      </c>
      <c r="C5" s="31">
        <v>793.8</v>
      </c>
    </row>
    <row r="6" spans="1:4">
      <c r="A6" s="29" t="s">
        <v>12</v>
      </c>
      <c r="B6" s="640">
        <v>2340</v>
      </c>
      <c r="C6" s="31">
        <v>2527.1999999999998</v>
      </c>
    </row>
    <row r="7" spans="1:4">
      <c r="A7" s="29" t="s">
        <v>13</v>
      </c>
      <c r="B7" s="31">
        <v>4740</v>
      </c>
      <c r="C7" s="31">
        <v>5119.2</v>
      </c>
    </row>
    <row r="8" spans="1:4">
      <c r="A8" s="29" t="s">
        <v>14</v>
      </c>
      <c r="B8" s="31">
        <v>85550</v>
      </c>
      <c r="C8" s="31">
        <v>92424</v>
      </c>
    </row>
    <row r="9" spans="1:4">
      <c r="A9" s="29" t="s">
        <v>15</v>
      </c>
      <c r="B9" s="31">
        <v>9000</v>
      </c>
      <c r="C9" s="31">
        <v>11070</v>
      </c>
    </row>
    <row r="10" spans="1:4">
      <c r="A10" s="29" t="s">
        <v>16</v>
      </c>
      <c r="B10" s="31">
        <v>4600</v>
      </c>
      <c r="C10" s="31">
        <v>4968</v>
      </c>
    </row>
    <row r="11" spans="1:4">
      <c r="A11" s="29" t="s">
        <v>17</v>
      </c>
      <c r="B11" s="31">
        <v>2075</v>
      </c>
      <c r="C11" s="31">
        <v>2241</v>
      </c>
    </row>
    <row r="12" spans="1:4">
      <c r="A12" s="29" t="s">
        <v>18</v>
      </c>
      <c r="B12" s="31">
        <v>20300</v>
      </c>
      <c r="C12" s="31">
        <v>21924</v>
      </c>
    </row>
    <row r="13" spans="1:4">
      <c r="A13" s="29" t="s">
        <v>19</v>
      </c>
      <c r="B13" s="31">
        <v>5200</v>
      </c>
      <c r="C13" s="31">
        <v>5616</v>
      </c>
    </row>
    <row r="14" spans="1:4">
      <c r="A14" s="29" t="s">
        <v>8</v>
      </c>
      <c r="B14" s="640">
        <f>SUM(B4:B13)</f>
        <v>144740</v>
      </c>
      <c r="C14" s="640">
        <f>SUM(C4:C13)</f>
        <v>157699.20000000001</v>
      </c>
    </row>
  </sheetData>
  <mergeCells count="1">
    <mergeCell ref="A1:D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2:P79"/>
  <sheetViews>
    <sheetView zoomScale="70" zoomScaleNormal="70" workbookViewId="0">
      <selection activeCell="C5" sqref="C5:C6"/>
    </sheetView>
  </sheetViews>
  <sheetFormatPr defaultRowHeight="13.8"/>
  <cols>
    <col min="1" max="1" width="3.5" style="28" customWidth="1"/>
    <col min="2" max="2" width="58.09765625" customWidth="1"/>
    <col min="3" max="3" width="10.8984375" customWidth="1"/>
    <col min="4" max="4" width="13.3984375" customWidth="1"/>
    <col min="5" max="6" width="12.19921875" customWidth="1"/>
    <col min="7" max="7" width="13.09765625" customWidth="1"/>
    <col min="8" max="8" width="13.3984375" customWidth="1"/>
    <col min="9" max="9" width="10.69921875" customWidth="1"/>
    <col min="10" max="10" width="12.69921875" customWidth="1"/>
    <col min="11" max="11" width="12.19921875" customWidth="1"/>
    <col min="12" max="12" width="12.69921875" customWidth="1"/>
    <col min="14" max="14" width="12.09765625" customWidth="1"/>
    <col min="15" max="15" width="10.8984375" customWidth="1"/>
  </cols>
  <sheetData>
    <row r="2" spans="1:16" ht="24.6">
      <c r="A2" s="761" t="s">
        <v>69</v>
      </c>
      <c r="B2" s="761"/>
      <c r="C2" s="761"/>
      <c r="D2" s="761"/>
      <c r="E2" s="761"/>
      <c r="F2" s="761"/>
      <c r="G2" s="761"/>
      <c r="H2" s="761"/>
      <c r="I2" s="761"/>
      <c r="J2" s="761"/>
      <c r="K2" s="761"/>
      <c r="L2" s="761"/>
      <c r="M2" s="761"/>
      <c r="N2" s="761"/>
      <c r="O2" s="761"/>
      <c r="P2" s="612"/>
    </row>
    <row r="4" spans="1:16">
      <c r="A4" s="768" t="s">
        <v>395</v>
      </c>
      <c r="B4" s="769"/>
      <c r="C4" s="699" t="s">
        <v>676</v>
      </c>
      <c r="D4" s="699"/>
      <c r="E4" s="699"/>
      <c r="F4" s="699"/>
      <c r="G4" s="699"/>
      <c r="H4" s="699"/>
      <c r="I4" s="699"/>
      <c r="J4" s="699"/>
      <c r="K4" s="699"/>
      <c r="L4" s="699"/>
      <c r="M4" s="699"/>
      <c r="N4" s="699"/>
      <c r="O4" s="699"/>
    </row>
    <row r="5" spans="1:16">
      <c r="A5" s="770" t="s">
        <v>31</v>
      </c>
      <c r="B5" s="764" t="s">
        <v>43</v>
      </c>
      <c r="C5" s="764" t="s">
        <v>44</v>
      </c>
      <c r="D5" s="764" t="s">
        <v>45</v>
      </c>
      <c r="E5" s="764" t="s">
        <v>46</v>
      </c>
      <c r="F5" s="764"/>
      <c r="G5" s="764" t="s">
        <v>47</v>
      </c>
      <c r="H5" s="764" t="s">
        <v>48</v>
      </c>
      <c r="I5" s="772" t="s">
        <v>34</v>
      </c>
      <c r="J5" s="792" t="s">
        <v>3</v>
      </c>
      <c r="K5" s="794" t="s">
        <v>35</v>
      </c>
      <c r="L5" s="764" t="s">
        <v>4</v>
      </c>
      <c r="M5" s="764" t="s">
        <v>314</v>
      </c>
      <c r="N5" s="764" t="s">
        <v>9</v>
      </c>
      <c r="O5" s="766" t="s">
        <v>6</v>
      </c>
    </row>
    <row r="6" spans="1:16">
      <c r="A6" s="771"/>
      <c r="B6" s="765"/>
      <c r="C6" s="765"/>
      <c r="D6" s="765"/>
      <c r="E6" s="319" t="s">
        <v>49</v>
      </c>
      <c r="F6" s="319" t="s">
        <v>50</v>
      </c>
      <c r="G6" s="765"/>
      <c r="H6" s="765"/>
      <c r="I6" s="773"/>
      <c r="J6" s="793"/>
      <c r="K6" s="795"/>
      <c r="L6" s="765"/>
      <c r="M6" s="765"/>
      <c r="N6" s="765"/>
      <c r="O6" s="767"/>
    </row>
    <row r="7" spans="1:16">
      <c r="A7" s="785" t="s">
        <v>315</v>
      </c>
      <c r="B7" s="785"/>
      <c r="C7" s="785"/>
      <c r="D7" s="785"/>
      <c r="E7" s="785"/>
      <c r="F7" s="785"/>
      <c r="G7" s="785"/>
      <c r="H7" s="785"/>
      <c r="I7" s="785"/>
      <c r="J7" s="785"/>
      <c r="K7" s="785"/>
      <c r="L7" s="785"/>
      <c r="M7" s="785"/>
      <c r="N7" s="785"/>
      <c r="O7" s="785"/>
    </row>
    <row r="8" spans="1:16">
      <c r="A8" s="51" t="s">
        <v>10</v>
      </c>
      <c r="B8" s="320" t="s">
        <v>56</v>
      </c>
      <c r="C8" s="320" t="s">
        <v>57</v>
      </c>
      <c r="D8" s="320" t="s">
        <v>316</v>
      </c>
      <c r="E8" s="320" t="s">
        <v>317</v>
      </c>
      <c r="F8" s="320">
        <v>3</v>
      </c>
      <c r="G8" s="320" t="s">
        <v>318</v>
      </c>
      <c r="H8" s="320">
        <v>60</v>
      </c>
      <c r="I8" s="321">
        <v>5.8</v>
      </c>
      <c r="J8" s="322">
        <f>I8+I8*M8</f>
        <v>6.2639999999999993</v>
      </c>
      <c r="K8" s="322">
        <f>H8*I8</f>
        <v>348</v>
      </c>
      <c r="L8" s="323">
        <f>K8+K8*M8</f>
        <v>375.84</v>
      </c>
      <c r="M8" s="324">
        <v>0.08</v>
      </c>
      <c r="N8" s="382" t="s">
        <v>319</v>
      </c>
      <c r="O8" s="30"/>
    </row>
    <row r="9" spans="1:16">
      <c r="A9" s="12" t="s">
        <v>11</v>
      </c>
      <c r="B9" s="325" t="s">
        <v>320</v>
      </c>
      <c r="C9" s="325" t="s">
        <v>57</v>
      </c>
      <c r="D9" s="325" t="s">
        <v>321</v>
      </c>
      <c r="E9" s="325" t="s">
        <v>317</v>
      </c>
      <c r="F9" s="325">
        <v>3</v>
      </c>
      <c r="G9" s="325" t="s">
        <v>318</v>
      </c>
      <c r="H9" s="325">
        <v>180</v>
      </c>
      <c r="I9" s="326">
        <v>5.0999999999999996</v>
      </c>
      <c r="J9" s="322">
        <f t="shared" ref="J9:J17" si="0">I9+I9*M9</f>
        <v>5.508</v>
      </c>
      <c r="K9" s="322">
        <f t="shared" ref="K9:K17" si="1">H9*I9</f>
        <v>917.99999999999989</v>
      </c>
      <c r="L9" s="323">
        <f t="shared" ref="L9:L17" si="2">K9+K9*M9</f>
        <v>991.43999999999983</v>
      </c>
      <c r="M9" s="327">
        <v>0.08</v>
      </c>
      <c r="N9" s="325"/>
      <c r="O9" s="320"/>
    </row>
    <row r="10" spans="1:16">
      <c r="A10" s="12" t="s">
        <v>12</v>
      </c>
      <c r="B10" s="325" t="s">
        <v>320</v>
      </c>
      <c r="C10" s="325" t="s">
        <v>57</v>
      </c>
      <c r="D10" s="325" t="s">
        <v>316</v>
      </c>
      <c r="E10" s="325" t="s">
        <v>317</v>
      </c>
      <c r="F10" s="325">
        <v>3</v>
      </c>
      <c r="G10" s="325" t="s">
        <v>318</v>
      </c>
      <c r="H10" s="325">
        <v>60</v>
      </c>
      <c r="I10" s="326">
        <v>6.1</v>
      </c>
      <c r="J10" s="322">
        <f t="shared" si="0"/>
        <v>6.5879999999999992</v>
      </c>
      <c r="K10" s="322">
        <f t="shared" si="1"/>
        <v>366</v>
      </c>
      <c r="L10" s="323">
        <f t="shared" si="2"/>
        <v>395.28</v>
      </c>
      <c r="M10" s="327">
        <v>0.08</v>
      </c>
      <c r="N10" s="325"/>
      <c r="O10" s="325"/>
    </row>
    <row r="11" spans="1:16" ht="15" customHeight="1">
      <c r="A11" s="12" t="s">
        <v>13</v>
      </c>
      <c r="B11" s="325" t="s">
        <v>322</v>
      </c>
      <c r="C11" s="325" t="s">
        <v>57</v>
      </c>
      <c r="D11" s="325" t="s">
        <v>323</v>
      </c>
      <c r="E11" s="325" t="s">
        <v>324</v>
      </c>
      <c r="F11" s="325">
        <v>1</v>
      </c>
      <c r="G11" s="325" t="s">
        <v>318</v>
      </c>
      <c r="H11" s="325">
        <v>12</v>
      </c>
      <c r="I11" s="328">
        <v>7.5</v>
      </c>
      <c r="J11" s="322">
        <f t="shared" si="0"/>
        <v>8.1</v>
      </c>
      <c r="K11" s="322">
        <f t="shared" si="1"/>
        <v>90</v>
      </c>
      <c r="L11" s="323">
        <f t="shared" si="2"/>
        <v>97.2</v>
      </c>
      <c r="M11" s="327">
        <v>0.08</v>
      </c>
      <c r="N11" s="325"/>
      <c r="O11" s="325"/>
    </row>
    <row r="12" spans="1:16">
      <c r="A12" s="130" t="s">
        <v>14</v>
      </c>
      <c r="B12" s="329" t="s">
        <v>322</v>
      </c>
      <c r="C12" s="329" t="s">
        <v>57</v>
      </c>
      <c r="D12" s="329" t="s">
        <v>325</v>
      </c>
      <c r="E12" s="329" t="s">
        <v>58</v>
      </c>
      <c r="F12" s="329">
        <v>2</v>
      </c>
      <c r="G12" s="329" t="s">
        <v>326</v>
      </c>
      <c r="H12" s="330">
        <v>36</v>
      </c>
      <c r="I12" s="331">
        <v>8.4</v>
      </c>
      <c r="J12" s="322">
        <f t="shared" si="0"/>
        <v>9.072000000000001</v>
      </c>
      <c r="K12" s="322">
        <f t="shared" si="1"/>
        <v>302.40000000000003</v>
      </c>
      <c r="L12" s="323">
        <f t="shared" si="2"/>
        <v>326.59200000000004</v>
      </c>
      <c r="M12" s="332">
        <v>0.08</v>
      </c>
      <c r="N12" s="329"/>
      <c r="O12" s="329"/>
    </row>
    <row r="13" spans="1:16" ht="15" customHeight="1">
      <c r="A13" s="15" t="s">
        <v>15</v>
      </c>
      <c r="B13" s="333" t="s">
        <v>327</v>
      </c>
      <c r="C13" s="333" t="s">
        <v>57</v>
      </c>
      <c r="D13" s="333" t="s">
        <v>328</v>
      </c>
      <c r="E13" s="333">
        <v>0</v>
      </c>
      <c r="F13" s="333">
        <v>3.5</v>
      </c>
      <c r="G13" s="333" t="s">
        <v>329</v>
      </c>
      <c r="H13" s="330">
        <v>12</v>
      </c>
      <c r="I13" s="331">
        <v>5.8</v>
      </c>
      <c r="J13" s="322">
        <f t="shared" si="0"/>
        <v>6.2639999999999993</v>
      </c>
      <c r="K13" s="322">
        <f t="shared" si="1"/>
        <v>69.599999999999994</v>
      </c>
      <c r="L13" s="323">
        <f t="shared" si="2"/>
        <v>75.167999999999992</v>
      </c>
      <c r="M13" s="334">
        <v>0.08</v>
      </c>
      <c r="N13" s="333"/>
      <c r="O13" s="333"/>
    </row>
    <row r="14" spans="1:16">
      <c r="A14" s="15" t="s">
        <v>16</v>
      </c>
      <c r="B14" s="333" t="s">
        <v>322</v>
      </c>
      <c r="C14" s="333" t="s">
        <v>52</v>
      </c>
      <c r="D14" s="333" t="s">
        <v>330</v>
      </c>
      <c r="E14" s="333" t="s">
        <v>54</v>
      </c>
      <c r="F14" s="333">
        <v>1.5</v>
      </c>
      <c r="G14" s="333" t="s">
        <v>329</v>
      </c>
      <c r="H14" s="330">
        <v>36</v>
      </c>
      <c r="I14" s="331">
        <v>7.2</v>
      </c>
      <c r="J14" s="322">
        <f t="shared" si="0"/>
        <v>7.7759999999999998</v>
      </c>
      <c r="K14" s="322">
        <f t="shared" si="1"/>
        <v>259.2</v>
      </c>
      <c r="L14" s="323">
        <f t="shared" si="2"/>
        <v>279.93599999999998</v>
      </c>
      <c r="M14" s="334">
        <v>0.08</v>
      </c>
      <c r="N14" s="333"/>
      <c r="O14" s="333"/>
    </row>
    <row r="15" spans="1:16">
      <c r="A15" s="15" t="s">
        <v>17</v>
      </c>
      <c r="B15" s="333" t="s">
        <v>322</v>
      </c>
      <c r="C15" s="333" t="s">
        <v>52</v>
      </c>
      <c r="D15" s="333" t="s">
        <v>331</v>
      </c>
      <c r="E15" s="333" t="s">
        <v>324</v>
      </c>
      <c r="F15" s="333">
        <v>1</v>
      </c>
      <c r="G15" s="333" t="s">
        <v>329</v>
      </c>
      <c r="H15" s="330">
        <v>12</v>
      </c>
      <c r="I15" s="331">
        <v>21</v>
      </c>
      <c r="J15" s="322">
        <f t="shared" si="0"/>
        <v>22.68</v>
      </c>
      <c r="K15" s="322">
        <f t="shared" si="1"/>
        <v>252</v>
      </c>
      <c r="L15" s="323">
        <f t="shared" si="2"/>
        <v>272.16000000000003</v>
      </c>
      <c r="M15" s="334">
        <v>0.08</v>
      </c>
      <c r="N15" s="333"/>
      <c r="O15" s="333"/>
    </row>
    <row r="16" spans="1:16" ht="15" customHeight="1">
      <c r="A16" s="15" t="s">
        <v>18</v>
      </c>
      <c r="B16" s="333" t="s">
        <v>322</v>
      </c>
      <c r="C16" s="333" t="s">
        <v>52</v>
      </c>
      <c r="D16" s="333" t="s">
        <v>332</v>
      </c>
      <c r="E16" s="333" t="s">
        <v>333</v>
      </c>
      <c r="F16" s="333">
        <v>0.7</v>
      </c>
      <c r="G16" s="333" t="s">
        <v>334</v>
      </c>
      <c r="H16" s="330">
        <v>12</v>
      </c>
      <c r="I16" s="331">
        <v>18</v>
      </c>
      <c r="J16" s="322">
        <f t="shared" si="0"/>
        <v>19.440000000000001</v>
      </c>
      <c r="K16" s="322">
        <f t="shared" si="1"/>
        <v>216</v>
      </c>
      <c r="L16" s="323">
        <f t="shared" si="2"/>
        <v>233.28</v>
      </c>
      <c r="M16" s="334">
        <v>0.08</v>
      </c>
      <c r="N16" s="333"/>
      <c r="O16" s="333"/>
    </row>
    <row r="17" spans="1:15">
      <c r="A17" s="145" t="s">
        <v>19</v>
      </c>
      <c r="B17" s="335" t="s">
        <v>322</v>
      </c>
      <c r="C17" s="335" t="s">
        <v>52</v>
      </c>
      <c r="D17" s="335" t="s">
        <v>332</v>
      </c>
      <c r="E17" s="335" t="s">
        <v>335</v>
      </c>
      <c r="F17" s="335">
        <v>0.5</v>
      </c>
      <c r="G17" s="335" t="s">
        <v>334</v>
      </c>
      <c r="H17" s="336">
        <v>12</v>
      </c>
      <c r="I17" s="337">
        <v>19</v>
      </c>
      <c r="J17" s="322">
        <f t="shared" si="0"/>
        <v>20.52</v>
      </c>
      <c r="K17" s="322">
        <f t="shared" si="1"/>
        <v>228</v>
      </c>
      <c r="L17" s="323">
        <f t="shared" si="2"/>
        <v>246.24</v>
      </c>
      <c r="M17" s="338">
        <v>0.08</v>
      </c>
      <c r="N17" s="335"/>
      <c r="O17" s="335"/>
    </row>
    <row r="18" spans="1:15">
      <c r="A18" s="785" t="s">
        <v>336</v>
      </c>
      <c r="B18" s="785"/>
      <c r="C18" s="785"/>
      <c r="D18" s="785"/>
      <c r="E18" s="785"/>
      <c r="F18" s="785"/>
      <c r="G18" s="785"/>
      <c r="H18" s="785"/>
      <c r="I18" s="785"/>
      <c r="J18" s="785"/>
      <c r="K18" s="785"/>
      <c r="L18" s="785"/>
      <c r="M18" s="785"/>
      <c r="N18" s="785"/>
      <c r="O18" s="785"/>
    </row>
    <row r="19" spans="1:15">
      <c r="A19" s="51" t="s">
        <v>20</v>
      </c>
      <c r="B19" s="339" t="s">
        <v>56</v>
      </c>
      <c r="C19" s="339" t="s">
        <v>57</v>
      </c>
      <c r="D19" s="340" t="s">
        <v>337</v>
      </c>
      <c r="E19" s="339">
        <v>5</v>
      </c>
      <c r="F19" s="339">
        <v>7</v>
      </c>
      <c r="G19" s="339" t="s">
        <v>318</v>
      </c>
      <c r="H19" s="339">
        <v>12</v>
      </c>
      <c r="I19" s="341">
        <v>5.7</v>
      </c>
      <c r="J19" s="342">
        <f>I19+I19*M19</f>
        <v>6.1560000000000006</v>
      </c>
      <c r="K19" s="343">
        <f>H19*I19</f>
        <v>68.400000000000006</v>
      </c>
      <c r="L19" s="344">
        <f>K19+K19*M19</f>
        <v>73.872</v>
      </c>
      <c r="M19" s="345">
        <v>0.08</v>
      </c>
      <c r="N19" s="383" t="s">
        <v>338</v>
      </c>
      <c r="O19" s="30"/>
    </row>
    <row r="20" spans="1:15" ht="15" customHeight="1">
      <c r="A20" s="53" t="s">
        <v>21</v>
      </c>
      <c r="B20" s="12" t="s">
        <v>56</v>
      </c>
      <c r="C20" s="12" t="s">
        <v>57</v>
      </c>
      <c r="D20" s="12" t="s">
        <v>339</v>
      </c>
      <c r="E20" s="12">
        <v>2</v>
      </c>
      <c r="F20" s="12">
        <v>5</v>
      </c>
      <c r="G20" s="12" t="s">
        <v>326</v>
      </c>
      <c r="H20" s="346">
        <v>36</v>
      </c>
      <c r="I20" s="347">
        <v>5.0999999999999996</v>
      </c>
      <c r="J20" s="342">
        <f>I20+I20*M20</f>
        <v>5.508</v>
      </c>
      <c r="K20" s="343">
        <f>H20*I20</f>
        <v>183.6</v>
      </c>
      <c r="L20" s="344">
        <f>K20+K20*M20</f>
        <v>198.28799999999998</v>
      </c>
      <c r="M20" s="348">
        <v>0.08</v>
      </c>
      <c r="N20" s="12"/>
      <c r="O20" s="13"/>
    </row>
    <row r="21" spans="1:15">
      <c r="A21" s="349" t="s">
        <v>22</v>
      </c>
      <c r="B21" s="130" t="s">
        <v>340</v>
      </c>
      <c r="C21" s="130" t="s">
        <v>57</v>
      </c>
      <c r="D21" s="130" t="s">
        <v>341</v>
      </c>
      <c r="E21" s="130" t="s">
        <v>58</v>
      </c>
      <c r="F21" s="130">
        <v>2</v>
      </c>
      <c r="G21" s="130" t="s">
        <v>318</v>
      </c>
      <c r="H21" s="350">
        <v>12</v>
      </c>
      <c r="I21" s="351">
        <v>7.2</v>
      </c>
      <c r="J21" s="342">
        <f>I21+I21*M21</f>
        <v>7.7759999999999998</v>
      </c>
      <c r="K21" s="343">
        <f>H21*I21</f>
        <v>86.4</v>
      </c>
      <c r="L21" s="344">
        <f>K21+K21*M21</f>
        <v>93.312000000000012</v>
      </c>
      <c r="M21" s="352">
        <v>0.08</v>
      </c>
      <c r="N21" s="130"/>
      <c r="O21" s="130"/>
    </row>
    <row r="22" spans="1:15">
      <c r="A22" s="785" t="s">
        <v>342</v>
      </c>
      <c r="B22" s="785"/>
      <c r="C22" s="785"/>
      <c r="D22" s="785"/>
      <c r="E22" s="785"/>
      <c r="F22" s="785"/>
      <c r="G22" s="785"/>
      <c r="H22" s="785"/>
      <c r="I22" s="785"/>
      <c r="J22" s="785"/>
      <c r="K22" s="785"/>
      <c r="L22" s="785"/>
      <c r="M22" s="785"/>
      <c r="N22" s="785"/>
      <c r="O22" s="785"/>
    </row>
    <row r="23" spans="1:15">
      <c r="A23" s="353" t="s">
        <v>23</v>
      </c>
      <c r="B23" s="354" t="s">
        <v>343</v>
      </c>
      <c r="C23" s="355" t="s">
        <v>52</v>
      </c>
      <c r="D23" s="355" t="s">
        <v>344</v>
      </c>
      <c r="E23" s="355" t="s">
        <v>58</v>
      </c>
      <c r="F23" s="355">
        <v>2</v>
      </c>
      <c r="G23" s="355" t="s">
        <v>318</v>
      </c>
      <c r="H23" s="355">
        <v>12</v>
      </c>
      <c r="I23" s="356">
        <v>4</v>
      </c>
      <c r="J23" s="357">
        <f>I23+I23*M23</f>
        <v>4.32</v>
      </c>
      <c r="K23" s="357">
        <f>H23*I23</f>
        <v>48</v>
      </c>
      <c r="L23" s="344">
        <f>K23+K23*M23</f>
        <v>51.84</v>
      </c>
      <c r="M23" s="358">
        <v>0.08</v>
      </c>
      <c r="N23" s="384" t="s">
        <v>345</v>
      </c>
      <c r="O23" s="30"/>
    </row>
    <row r="24" spans="1:15">
      <c r="A24" s="359" t="s">
        <v>24</v>
      </c>
      <c r="B24" s="346" t="s">
        <v>343</v>
      </c>
      <c r="C24" s="360" t="s">
        <v>52</v>
      </c>
      <c r="D24" s="360" t="s">
        <v>53</v>
      </c>
      <c r="E24" s="360" t="s">
        <v>54</v>
      </c>
      <c r="F24" s="360">
        <v>1.5</v>
      </c>
      <c r="G24" s="360" t="s">
        <v>318</v>
      </c>
      <c r="H24" s="360">
        <v>12</v>
      </c>
      <c r="I24" s="361">
        <v>4.2</v>
      </c>
      <c r="J24" s="357">
        <f>I24+I24*M24</f>
        <v>4.5360000000000005</v>
      </c>
      <c r="K24" s="357">
        <f>H24*I24</f>
        <v>50.400000000000006</v>
      </c>
      <c r="L24" s="344">
        <f>K24+K24*M24</f>
        <v>54.432000000000009</v>
      </c>
      <c r="M24" s="362">
        <v>0.08</v>
      </c>
      <c r="N24" s="380"/>
      <c r="O24" s="379"/>
    </row>
    <row r="25" spans="1:15">
      <c r="A25" s="359" t="s">
        <v>25</v>
      </c>
      <c r="B25" s="363" t="s">
        <v>346</v>
      </c>
      <c r="C25" s="364" t="s">
        <v>57</v>
      </c>
      <c r="D25" s="364" t="s">
        <v>347</v>
      </c>
      <c r="E25" s="364" t="s">
        <v>58</v>
      </c>
      <c r="F25" s="364">
        <v>2</v>
      </c>
      <c r="G25" s="364" t="s">
        <v>329</v>
      </c>
      <c r="H25" s="364">
        <v>36</v>
      </c>
      <c r="I25" s="365">
        <v>4.4000000000000004</v>
      </c>
      <c r="J25" s="357">
        <f>I25+I25*M25</f>
        <v>4.7520000000000007</v>
      </c>
      <c r="K25" s="357">
        <f>H25*I25</f>
        <v>158.4</v>
      </c>
      <c r="L25" s="344">
        <f>K25+K25*M25</f>
        <v>171.072</v>
      </c>
      <c r="M25" s="362">
        <v>0.08</v>
      </c>
      <c r="N25" s="381"/>
      <c r="O25" s="381"/>
    </row>
    <row r="26" spans="1:15">
      <c r="A26" s="366" t="s">
        <v>26</v>
      </c>
      <c r="B26" s="363" t="s">
        <v>348</v>
      </c>
      <c r="C26" s="364" t="s">
        <v>349</v>
      </c>
      <c r="D26" s="364" t="s">
        <v>332</v>
      </c>
      <c r="E26" s="364" t="s">
        <v>333</v>
      </c>
      <c r="F26" s="364">
        <v>0.7</v>
      </c>
      <c r="G26" s="364" t="s">
        <v>350</v>
      </c>
      <c r="H26" s="364">
        <v>12</v>
      </c>
      <c r="I26" s="365">
        <v>17</v>
      </c>
      <c r="J26" s="357">
        <f>I26+I26*M26</f>
        <v>18.36</v>
      </c>
      <c r="K26" s="357">
        <f>H26*I26</f>
        <v>204</v>
      </c>
      <c r="L26" s="344">
        <f>K26+K26*M26</f>
        <v>220.32</v>
      </c>
      <c r="M26" s="362">
        <v>0.08</v>
      </c>
      <c r="N26" s="381"/>
      <c r="O26" s="381"/>
    </row>
    <row r="27" spans="1:15">
      <c r="A27" s="787" t="s">
        <v>351</v>
      </c>
      <c r="B27" s="788"/>
      <c r="C27" s="788"/>
      <c r="D27" s="788"/>
      <c r="E27" s="788"/>
      <c r="F27" s="788"/>
      <c r="G27" s="788"/>
      <c r="H27" s="788"/>
      <c r="I27" s="788"/>
      <c r="J27" s="788"/>
      <c r="K27" s="788"/>
      <c r="L27" s="788"/>
      <c r="M27" s="788"/>
      <c r="N27" s="788"/>
      <c r="O27" s="789"/>
    </row>
    <row r="28" spans="1:15">
      <c r="A28" s="12" t="s">
        <v>27</v>
      </c>
      <c r="B28" s="12" t="s">
        <v>352</v>
      </c>
      <c r="C28" s="12" t="s">
        <v>353</v>
      </c>
      <c r="D28" s="12" t="s">
        <v>353</v>
      </c>
      <c r="E28" s="12">
        <v>0</v>
      </c>
      <c r="F28" s="12">
        <v>3.5</v>
      </c>
      <c r="G28" s="12" t="s">
        <v>354</v>
      </c>
      <c r="H28" s="12">
        <v>12</v>
      </c>
      <c r="I28" s="14">
        <v>4.0999999999999996</v>
      </c>
      <c r="J28" s="367">
        <f>I28+I28*M28</f>
        <v>4.4279999999999999</v>
      </c>
      <c r="K28" s="367">
        <f>H28*I28</f>
        <v>49.199999999999996</v>
      </c>
      <c r="L28" s="70">
        <f>K28+K28*M28</f>
        <v>53.135999999999996</v>
      </c>
      <c r="M28" s="33">
        <v>0.08</v>
      </c>
      <c r="N28" s="385" t="s">
        <v>338</v>
      </c>
      <c r="O28" s="30"/>
    </row>
    <row r="29" spans="1:15">
      <c r="A29" s="130" t="s">
        <v>71</v>
      </c>
      <c r="B29" s="130" t="s">
        <v>352</v>
      </c>
      <c r="C29" s="130" t="s">
        <v>353</v>
      </c>
      <c r="D29" s="130" t="s">
        <v>353</v>
      </c>
      <c r="E29" s="130">
        <v>2</v>
      </c>
      <c r="F29" s="130">
        <v>5</v>
      </c>
      <c r="G29" s="130" t="s">
        <v>354</v>
      </c>
      <c r="H29" s="130">
        <v>12</v>
      </c>
      <c r="I29" s="37">
        <v>3.7</v>
      </c>
      <c r="J29" s="367">
        <f>I29+I29*M29</f>
        <v>3.9960000000000004</v>
      </c>
      <c r="K29" s="367">
        <f>H29*I29</f>
        <v>44.400000000000006</v>
      </c>
      <c r="L29" s="70">
        <f>K29+K29*M29</f>
        <v>47.952000000000005</v>
      </c>
      <c r="M29" s="368">
        <v>0.08</v>
      </c>
      <c r="N29" s="130"/>
      <c r="O29" s="340"/>
    </row>
    <row r="30" spans="1:15" ht="33" customHeight="1">
      <c r="A30" s="790" t="s">
        <v>355</v>
      </c>
      <c r="B30" s="790"/>
      <c r="C30" s="790"/>
      <c r="D30" s="790"/>
      <c r="E30" s="790"/>
      <c r="F30" s="790"/>
      <c r="G30" s="790"/>
      <c r="H30" s="790"/>
      <c r="I30" s="790"/>
      <c r="J30" s="790"/>
      <c r="K30" s="790"/>
      <c r="L30" s="790"/>
      <c r="M30" s="790"/>
      <c r="N30" s="790"/>
      <c r="O30" s="790"/>
    </row>
    <row r="31" spans="1:15">
      <c r="A31" s="1" t="s">
        <v>72</v>
      </c>
      <c r="B31" s="1" t="s">
        <v>356</v>
      </c>
      <c r="C31" s="1" t="s">
        <v>57</v>
      </c>
      <c r="D31" s="1" t="s">
        <v>328</v>
      </c>
      <c r="E31" s="1">
        <v>0</v>
      </c>
      <c r="F31" s="1">
        <v>3.5</v>
      </c>
      <c r="G31" s="1" t="s">
        <v>329</v>
      </c>
      <c r="H31" s="1">
        <v>360</v>
      </c>
      <c r="I31" s="4">
        <v>7.6</v>
      </c>
      <c r="J31" s="43">
        <f>I31+I31*M31</f>
        <v>8.2080000000000002</v>
      </c>
      <c r="K31" s="43">
        <f>H31*I31</f>
        <v>2736</v>
      </c>
      <c r="L31" s="43">
        <f>K31+K31*M31</f>
        <v>2954.88</v>
      </c>
      <c r="M31" s="311">
        <v>0.08</v>
      </c>
      <c r="N31" s="275" t="s">
        <v>357</v>
      </c>
      <c r="O31" s="30"/>
    </row>
    <row r="32" spans="1:15">
      <c r="A32" s="1" t="s">
        <v>73</v>
      </c>
      <c r="B32" s="1" t="s">
        <v>356</v>
      </c>
      <c r="C32" s="1" t="s">
        <v>57</v>
      </c>
      <c r="D32" s="1" t="s">
        <v>358</v>
      </c>
      <c r="E32" s="1">
        <v>1</v>
      </c>
      <c r="F32" s="1">
        <v>4</v>
      </c>
      <c r="G32" s="1" t="s">
        <v>359</v>
      </c>
      <c r="H32" s="1">
        <v>1392</v>
      </c>
      <c r="I32" s="4">
        <v>8</v>
      </c>
      <c r="J32" s="43">
        <f>I32+I32*M32</f>
        <v>8.64</v>
      </c>
      <c r="K32" s="43">
        <f>H32*I32</f>
        <v>11136</v>
      </c>
      <c r="L32" s="43">
        <f>K32+K32*M32</f>
        <v>12026.88</v>
      </c>
      <c r="M32" s="311">
        <v>0.08</v>
      </c>
      <c r="N32" s="1"/>
      <c r="O32" s="1"/>
    </row>
    <row r="33" spans="1:15">
      <c r="A33" s="1" t="s">
        <v>74</v>
      </c>
      <c r="B33" s="1" t="s">
        <v>360</v>
      </c>
      <c r="C33" s="1" t="s">
        <v>57</v>
      </c>
      <c r="D33" s="1" t="s">
        <v>361</v>
      </c>
      <c r="E33" s="1">
        <v>0</v>
      </c>
      <c r="F33" s="1">
        <v>3.5</v>
      </c>
      <c r="G33" s="1" t="s">
        <v>329</v>
      </c>
      <c r="H33" s="1">
        <v>12</v>
      </c>
      <c r="I33" s="4">
        <v>7.2</v>
      </c>
      <c r="J33" s="43">
        <f>I33+I33*M33</f>
        <v>7.7759999999999998</v>
      </c>
      <c r="K33" s="43">
        <f>H33*I33</f>
        <v>86.4</v>
      </c>
      <c r="L33" s="43">
        <f>K33+K33*M33</f>
        <v>93.312000000000012</v>
      </c>
      <c r="M33" s="311">
        <v>0.08</v>
      </c>
      <c r="N33" s="1"/>
      <c r="O33" s="1"/>
    </row>
    <row r="34" spans="1:15">
      <c r="A34" s="378"/>
      <c r="B34" s="75"/>
      <c r="C34" s="75"/>
      <c r="D34" s="75"/>
      <c r="E34" s="75"/>
      <c r="F34" s="75"/>
      <c r="G34" s="75"/>
      <c r="H34" s="75"/>
      <c r="I34" s="75"/>
      <c r="J34" s="152" t="s">
        <v>8</v>
      </c>
      <c r="K34" s="369">
        <f>SUM(K8:K33)</f>
        <v>17900.400000000001</v>
      </c>
      <c r="L34" s="369">
        <f>SUM(L8:L33)</f>
        <v>19332.432000000001</v>
      </c>
      <c r="M34" s="75"/>
      <c r="N34" s="75"/>
      <c r="O34" s="75"/>
    </row>
    <row r="36" spans="1:15">
      <c r="A36" s="769" t="s">
        <v>396</v>
      </c>
      <c r="B36" s="791"/>
      <c r="C36" s="699" t="s">
        <v>675</v>
      </c>
      <c r="D36" s="699"/>
      <c r="E36" s="699"/>
      <c r="F36" s="699"/>
      <c r="G36" s="699"/>
      <c r="H36" s="699"/>
      <c r="I36" s="699"/>
      <c r="J36" s="699"/>
      <c r="K36" s="699"/>
      <c r="L36" s="699"/>
      <c r="M36" s="699"/>
      <c r="N36" s="699"/>
      <c r="O36" s="699"/>
    </row>
    <row r="37" spans="1:15">
      <c r="A37" s="776" t="s">
        <v>31</v>
      </c>
      <c r="B37" s="776" t="s">
        <v>43</v>
      </c>
      <c r="C37" s="776" t="s">
        <v>44</v>
      </c>
      <c r="D37" s="776" t="s">
        <v>45</v>
      </c>
      <c r="E37" s="784" t="s">
        <v>46</v>
      </c>
      <c r="F37" s="784"/>
      <c r="G37" s="776" t="s">
        <v>47</v>
      </c>
      <c r="H37" s="776" t="s">
        <v>48</v>
      </c>
      <c r="I37" s="778" t="s">
        <v>34</v>
      </c>
      <c r="J37" s="780" t="s">
        <v>3</v>
      </c>
      <c r="K37" s="782" t="s">
        <v>35</v>
      </c>
      <c r="L37" s="776" t="s">
        <v>4</v>
      </c>
      <c r="M37" s="776" t="s">
        <v>314</v>
      </c>
      <c r="N37" s="776" t="s">
        <v>9</v>
      </c>
      <c r="O37" s="776" t="s">
        <v>6</v>
      </c>
    </row>
    <row r="38" spans="1:15">
      <c r="A38" s="777"/>
      <c r="B38" s="777"/>
      <c r="C38" s="777"/>
      <c r="D38" s="777"/>
      <c r="E38" s="370" t="s">
        <v>49</v>
      </c>
      <c r="F38" s="370" t="s">
        <v>50</v>
      </c>
      <c r="G38" s="777"/>
      <c r="H38" s="777"/>
      <c r="I38" s="779"/>
      <c r="J38" s="781"/>
      <c r="K38" s="783"/>
      <c r="L38" s="777"/>
      <c r="M38" s="777"/>
      <c r="N38" s="777"/>
      <c r="O38" s="777"/>
    </row>
    <row r="39" spans="1:15">
      <c r="A39" s="785" t="s">
        <v>362</v>
      </c>
      <c r="B39" s="785"/>
      <c r="C39" s="785"/>
      <c r="D39" s="785"/>
      <c r="E39" s="785"/>
      <c r="F39" s="785"/>
      <c r="G39" s="785"/>
      <c r="H39" s="785"/>
      <c r="I39" s="785"/>
      <c r="J39" s="785"/>
      <c r="K39" s="785"/>
      <c r="L39" s="785"/>
      <c r="M39" s="785"/>
      <c r="N39" s="785"/>
      <c r="O39" s="785"/>
    </row>
    <row r="40" spans="1:15">
      <c r="A40" s="51" t="s">
        <v>10</v>
      </c>
      <c r="B40" s="320" t="s">
        <v>51</v>
      </c>
      <c r="C40" s="320" t="s">
        <v>52</v>
      </c>
      <c r="D40" s="320" t="s">
        <v>363</v>
      </c>
      <c r="E40" s="320" t="s">
        <v>324</v>
      </c>
      <c r="F40" s="320">
        <v>1</v>
      </c>
      <c r="G40" s="320" t="s">
        <v>55</v>
      </c>
      <c r="H40" s="320">
        <v>300</v>
      </c>
      <c r="I40" s="321">
        <v>2.4</v>
      </c>
      <c r="J40" s="371">
        <f>I40+I40*M40</f>
        <v>2.5920000000000001</v>
      </c>
      <c r="K40" s="371">
        <f>H40*I40</f>
        <v>720</v>
      </c>
      <c r="L40" s="321">
        <f>K40+K40*M40</f>
        <v>777.6</v>
      </c>
      <c r="M40" s="324">
        <v>0.08</v>
      </c>
      <c r="N40" s="386" t="s">
        <v>399</v>
      </c>
      <c r="O40" s="30"/>
    </row>
    <row r="41" spans="1:15">
      <c r="A41" s="12" t="s">
        <v>11</v>
      </c>
      <c r="B41" s="325" t="s">
        <v>51</v>
      </c>
      <c r="C41" s="325" t="s">
        <v>52</v>
      </c>
      <c r="D41" s="325" t="s">
        <v>344</v>
      </c>
      <c r="E41" s="325" t="s">
        <v>324</v>
      </c>
      <c r="F41" s="325">
        <v>1</v>
      </c>
      <c r="G41" s="325" t="s">
        <v>318</v>
      </c>
      <c r="H41" s="325">
        <v>480</v>
      </c>
      <c r="I41" s="326">
        <v>2.4</v>
      </c>
      <c r="J41" s="371">
        <f t="shared" ref="J41:J50" si="3">I41+I41*M41</f>
        <v>2.5920000000000001</v>
      </c>
      <c r="K41" s="371">
        <f t="shared" ref="K41:K50" si="4">H41*I41</f>
        <v>1152</v>
      </c>
      <c r="L41" s="321">
        <f t="shared" ref="L41:L50" si="5">K41+K41*M41</f>
        <v>1244.1600000000001</v>
      </c>
      <c r="M41" s="327">
        <v>0.08</v>
      </c>
      <c r="N41" s="373"/>
      <c r="O41" s="372"/>
    </row>
    <row r="42" spans="1:15">
      <c r="A42" s="12" t="s">
        <v>12</v>
      </c>
      <c r="B42" s="325" t="s">
        <v>51</v>
      </c>
      <c r="C42" s="325" t="s">
        <v>52</v>
      </c>
      <c r="D42" s="325" t="s">
        <v>53</v>
      </c>
      <c r="E42" s="325" t="s">
        <v>54</v>
      </c>
      <c r="F42" s="325">
        <v>1.5</v>
      </c>
      <c r="G42" s="325" t="s">
        <v>318</v>
      </c>
      <c r="H42" s="325">
        <v>2580</v>
      </c>
      <c r="I42" s="326">
        <v>2.4</v>
      </c>
      <c r="J42" s="371">
        <f t="shared" si="3"/>
        <v>2.5920000000000001</v>
      </c>
      <c r="K42" s="371">
        <f t="shared" si="4"/>
        <v>6192</v>
      </c>
      <c r="L42" s="321">
        <f t="shared" si="5"/>
        <v>6687.36</v>
      </c>
      <c r="M42" s="327">
        <v>0.08</v>
      </c>
      <c r="N42" s="373"/>
      <c r="O42" s="373"/>
    </row>
    <row r="43" spans="1:15">
      <c r="A43" s="12" t="s">
        <v>13</v>
      </c>
      <c r="B43" s="325" t="s">
        <v>51</v>
      </c>
      <c r="C43" s="325" t="s">
        <v>52</v>
      </c>
      <c r="D43" s="325" t="s">
        <v>53</v>
      </c>
      <c r="E43" s="325" t="s">
        <v>58</v>
      </c>
      <c r="F43" s="325">
        <v>2</v>
      </c>
      <c r="G43" s="325" t="s">
        <v>318</v>
      </c>
      <c r="H43" s="325">
        <v>3180</v>
      </c>
      <c r="I43" s="326">
        <v>2.4</v>
      </c>
      <c r="J43" s="371">
        <f t="shared" si="3"/>
        <v>2.5920000000000001</v>
      </c>
      <c r="K43" s="371">
        <f t="shared" si="4"/>
        <v>7632</v>
      </c>
      <c r="L43" s="321">
        <f t="shared" si="5"/>
        <v>8242.56</v>
      </c>
      <c r="M43" s="327">
        <v>0.08</v>
      </c>
      <c r="N43" s="373"/>
      <c r="O43" s="373"/>
    </row>
    <row r="44" spans="1:15">
      <c r="A44" s="12" t="s">
        <v>14</v>
      </c>
      <c r="B44" s="325" t="s">
        <v>51</v>
      </c>
      <c r="C44" s="325" t="s">
        <v>52</v>
      </c>
      <c r="D44" s="325" t="s">
        <v>364</v>
      </c>
      <c r="E44" s="325" t="s">
        <v>58</v>
      </c>
      <c r="F44" s="325">
        <v>2</v>
      </c>
      <c r="G44" s="325" t="s">
        <v>318</v>
      </c>
      <c r="H44" s="325">
        <v>3300</v>
      </c>
      <c r="I44" s="326">
        <v>2.4</v>
      </c>
      <c r="J44" s="371">
        <f t="shared" si="3"/>
        <v>2.5920000000000001</v>
      </c>
      <c r="K44" s="371">
        <f t="shared" si="4"/>
        <v>7920</v>
      </c>
      <c r="L44" s="321">
        <f t="shared" si="5"/>
        <v>8553.6</v>
      </c>
      <c r="M44" s="327">
        <v>0.08</v>
      </c>
      <c r="N44" s="373"/>
      <c r="O44" s="373"/>
    </row>
    <row r="45" spans="1:15">
      <c r="A45" s="12" t="s">
        <v>15</v>
      </c>
      <c r="B45" s="325" t="s">
        <v>51</v>
      </c>
      <c r="C45" s="325" t="s">
        <v>52</v>
      </c>
      <c r="D45" s="325" t="s">
        <v>53</v>
      </c>
      <c r="E45" s="325" t="s">
        <v>317</v>
      </c>
      <c r="F45" s="325">
        <v>3</v>
      </c>
      <c r="G45" s="325" t="s">
        <v>318</v>
      </c>
      <c r="H45" s="325">
        <v>1380</v>
      </c>
      <c r="I45" s="326">
        <v>2.4</v>
      </c>
      <c r="J45" s="371">
        <f t="shared" si="3"/>
        <v>2.5920000000000001</v>
      </c>
      <c r="K45" s="371">
        <f t="shared" si="4"/>
        <v>3312</v>
      </c>
      <c r="L45" s="321">
        <f t="shared" si="5"/>
        <v>3576.96</v>
      </c>
      <c r="M45" s="327">
        <v>0.08</v>
      </c>
      <c r="N45" s="373"/>
      <c r="O45" s="373"/>
    </row>
    <row r="46" spans="1:15">
      <c r="A46" s="12" t="s">
        <v>16</v>
      </c>
      <c r="B46" s="325" t="s">
        <v>51</v>
      </c>
      <c r="C46" s="325" t="s">
        <v>52</v>
      </c>
      <c r="D46" s="325" t="s">
        <v>365</v>
      </c>
      <c r="E46" s="325">
        <v>2</v>
      </c>
      <c r="F46" s="325">
        <v>5</v>
      </c>
      <c r="G46" s="325" t="s">
        <v>366</v>
      </c>
      <c r="H46" s="325">
        <v>120</v>
      </c>
      <c r="I46" s="326">
        <v>5.5</v>
      </c>
      <c r="J46" s="371">
        <f t="shared" si="3"/>
        <v>5.94</v>
      </c>
      <c r="K46" s="371">
        <f t="shared" si="4"/>
        <v>660</v>
      </c>
      <c r="L46" s="321">
        <f t="shared" si="5"/>
        <v>712.8</v>
      </c>
      <c r="M46" s="327">
        <v>0.08</v>
      </c>
      <c r="N46" s="373"/>
      <c r="O46" s="373"/>
    </row>
    <row r="47" spans="1:15">
      <c r="A47" s="12" t="s">
        <v>17</v>
      </c>
      <c r="B47" s="325" t="s">
        <v>51</v>
      </c>
      <c r="C47" s="325" t="s">
        <v>367</v>
      </c>
      <c r="D47" s="325" t="s">
        <v>368</v>
      </c>
      <c r="E47" s="325" t="s">
        <v>317</v>
      </c>
      <c r="F47" s="325">
        <v>3</v>
      </c>
      <c r="G47" s="325" t="s">
        <v>318</v>
      </c>
      <c r="H47" s="325">
        <v>960</v>
      </c>
      <c r="I47" s="326">
        <v>3.3</v>
      </c>
      <c r="J47" s="371">
        <f t="shared" si="3"/>
        <v>3.5640000000000001</v>
      </c>
      <c r="K47" s="371">
        <f t="shared" si="4"/>
        <v>3168</v>
      </c>
      <c r="L47" s="321">
        <f t="shared" si="5"/>
        <v>3421.44</v>
      </c>
      <c r="M47" s="327">
        <v>0.08</v>
      </c>
      <c r="N47" s="373"/>
      <c r="O47" s="373"/>
    </row>
    <row r="48" spans="1:15">
      <c r="A48" s="1" t="s">
        <v>18</v>
      </c>
      <c r="B48" s="1" t="s">
        <v>369</v>
      </c>
      <c r="C48" s="1" t="s">
        <v>52</v>
      </c>
      <c r="D48" s="1" t="s">
        <v>370</v>
      </c>
      <c r="E48" s="1" t="s">
        <v>371</v>
      </c>
      <c r="F48" s="1">
        <v>0.2</v>
      </c>
      <c r="G48" s="1" t="s">
        <v>372</v>
      </c>
      <c r="H48" s="1">
        <v>12</v>
      </c>
      <c r="I48" s="4">
        <v>17</v>
      </c>
      <c r="J48" s="371">
        <f t="shared" si="3"/>
        <v>18.36</v>
      </c>
      <c r="K48" s="371">
        <f t="shared" si="4"/>
        <v>204</v>
      </c>
      <c r="L48" s="321">
        <f t="shared" si="5"/>
        <v>220.32</v>
      </c>
      <c r="M48" s="311">
        <v>0.08</v>
      </c>
      <c r="N48" s="1"/>
      <c r="O48" s="1"/>
    </row>
    <row r="49" spans="1:15">
      <c r="A49" s="130" t="s">
        <v>19</v>
      </c>
      <c r="B49" s="329" t="s">
        <v>51</v>
      </c>
      <c r="C49" s="329" t="s">
        <v>52</v>
      </c>
      <c r="D49" s="329" t="s">
        <v>373</v>
      </c>
      <c r="E49" s="329" t="s">
        <v>317</v>
      </c>
      <c r="F49" s="329">
        <v>3</v>
      </c>
      <c r="G49" s="329" t="s">
        <v>318</v>
      </c>
      <c r="H49" s="329">
        <v>1200</v>
      </c>
      <c r="I49" s="328">
        <v>2.4</v>
      </c>
      <c r="J49" s="371">
        <f t="shared" si="3"/>
        <v>2.5920000000000001</v>
      </c>
      <c r="K49" s="371">
        <f t="shared" si="4"/>
        <v>2880</v>
      </c>
      <c r="L49" s="321">
        <f t="shared" si="5"/>
        <v>3110.4</v>
      </c>
      <c r="M49" s="332">
        <v>0.08</v>
      </c>
      <c r="N49" s="374"/>
      <c r="O49" s="374"/>
    </row>
    <row r="50" spans="1:15">
      <c r="A50" s="15" t="s">
        <v>20</v>
      </c>
      <c r="B50" s="333" t="s">
        <v>374</v>
      </c>
      <c r="C50" s="333" t="s">
        <v>52</v>
      </c>
      <c r="D50" s="333" t="s">
        <v>370</v>
      </c>
      <c r="E50" s="333" t="s">
        <v>371</v>
      </c>
      <c r="F50" s="333">
        <v>0.2</v>
      </c>
      <c r="G50" s="333" t="s">
        <v>372</v>
      </c>
      <c r="H50" s="333">
        <v>12</v>
      </c>
      <c r="I50" s="331">
        <v>17</v>
      </c>
      <c r="J50" s="371">
        <f t="shared" si="3"/>
        <v>18.36</v>
      </c>
      <c r="K50" s="371">
        <f t="shared" si="4"/>
        <v>204</v>
      </c>
      <c r="L50" s="321">
        <f t="shared" si="5"/>
        <v>220.32</v>
      </c>
      <c r="M50" s="334">
        <v>0.08</v>
      </c>
      <c r="N50" s="375"/>
      <c r="O50" s="375"/>
    </row>
    <row r="51" spans="1:15" ht="32.25" customHeight="1">
      <c r="A51" s="786" t="s">
        <v>375</v>
      </c>
      <c r="B51" s="786"/>
      <c r="C51" s="786"/>
      <c r="D51" s="786"/>
      <c r="E51" s="786"/>
      <c r="F51" s="786"/>
      <c r="G51" s="786"/>
      <c r="H51" s="786"/>
      <c r="I51" s="786"/>
      <c r="J51" s="786"/>
      <c r="K51" s="786"/>
      <c r="L51" s="786"/>
      <c r="M51" s="786"/>
      <c r="N51" s="786"/>
      <c r="O51" s="786"/>
    </row>
    <row r="52" spans="1:15" ht="31.2" customHeight="1">
      <c r="A52" s="1" t="s">
        <v>21</v>
      </c>
      <c r="B52" s="1" t="s">
        <v>356</v>
      </c>
      <c r="C52" s="1" t="s">
        <v>57</v>
      </c>
      <c r="D52" s="1" t="s">
        <v>361</v>
      </c>
      <c r="E52" s="1" t="s">
        <v>54</v>
      </c>
      <c r="F52" s="1">
        <v>1.5</v>
      </c>
      <c r="G52" s="1" t="s">
        <v>376</v>
      </c>
      <c r="H52" s="1">
        <v>120</v>
      </c>
      <c r="I52" s="4">
        <v>3.9</v>
      </c>
      <c r="J52" s="43">
        <f>I52+I52*M52</f>
        <v>4.2119999999999997</v>
      </c>
      <c r="K52" s="43">
        <f>H52*I52</f>
        <v>468</v>
      </c>
      <c r="L52" s="43">
        <f>K52+K52*M52</f>
        <v>505.44</v>
      </c>
      <c r="M52" s="311">
        <v>0.08</v>
      </c>
      <c r="N52" s="275" t="s">
        <v>398</v>
      </c>
      <c r="O52" s="30"/>
    </row>
    <row r="53" spans="1:15">
      <c r="A53" s="1" t="s">
        <v>22</v>
      </c>
      <c r="B53" s="1" t="s">
        <v>356</v>
      </c>
      <c r="C53" s="1" t="s">
        <v>57</v>
      </c>
      <c r="D53" s="1" t="s">
        <v>361</v>
      </c>
      <c r="E53" s="1" t="s">
        <v>58</v>
      </c>
      <c r="F53" s="1">
        <v>2</v>
      </c>
      <c r="G53" s="1" t="s">
        <v>376</v>
      </c>
      <c r="H53" s="1">
        <v>540</v>
      </c>
      <c r="I53" s="4">
        <v>3.8</v>
      </c>
      <c r="J53" s="43">
        <f t="shared" ref="J53:J70" si="6">I53+I53*M53</f>
        <v>4.1040000000000001</v>
      </c>
      <c r="K53" s="43">
        <f t="shared" ref="K53:K70" si="7">H53*I53</f>
        <v>2052</v>
      </c>
      <c r="L53" s="43">
        <f t="shared" ref="L53:L70" si="8">K53+K53*M53</f>
        <v>2216.16</v>
      </c>
      <c r="M53" s="311">
        <v>0.08</v>
      </c>
      <c r="N53" s="1"/>
      <c r="O53" s="1"/>
    </row>
    <row r="54" spans="1:15">
      <c r="A54" s="1" t="s">
        <v>23</v>
      </c>
      <c r="B54" s="1" t="s">
        <v>356</v>
      </c>
      <c r="C54" s="1" t="s">
        <v>57</v>
      </c>
      <c r="D54" s="1" t="s">
        <v>377</v>
      </c>
      <c r="E54" s="1" t="s">
        <v>317</v>
      </c>
      <c r="F54" s="1">
        <v>3</v>
      </c>
      <c r="G54" s="1" t="s">
        <v>376</v>
      </c>
      <c r="H54" s="1">
        <v>1080</v>
      </c>
      <c r="I54" s="4">
        <v>3.9</v>
      </c>
      <c r="J54" s="43">
        <f t="shared" si="6"/>
        <v>4.2119999999999997</v>
      </c>
      <c r="K54" s="43">
        <f t="shared" si="7"/>
        <v>4212</v>
      </c>
      <c r="L54" s="43">
        <f t="shared" si="8"/>
        <v>4548.96</v>
      </c>
      <c r="M54" s="311">
        <v>0.08</v>
      </c>
      <c r="N54" s="1"/>
      <c r="O54" s="1"/>
    </row>
    <row r="55" spans="1:15">
      <c r="A55" s="1" t="s">
        <v>24</v>
      </c>
      <c r="B55" s="1" t="s">
        <v>356</v>
      </c>
      <c r="C55" s="1" t="s">
        <v>57</v>
      </c>
      <c r="D55" s="1" t="s">
        <v>378</v>
      </c>
      <c r="E55" s="1" t="s">
        <v>317</v>
      </c>
      <c r="F55" s="1">
        <v>3</v>
      </c>
      <c r="G55" s="1" t="s">
        <v>376</v>
      </c>
      <c r="H55" s="1">
        <v>1020</v>
      </c>
      <c r="I55" s="4">
        <v>4.7</v>
      </c>
      <c r="J55" s="43">
        <f t="shared" si="6"/>
        <v>5.0760000000000005</v>
      </c>
      <c r="K55" s="43">
        <f t="shared" si="7"/>
        <v>4794</v>
      </c>
      <c r="L55" s="43">
        <f t="shared" si="8"/>
        <v>5177.5200000000004</v>
      </c>
      <c r="M55" s="311">
        <v>0.08</v>
      </c>
      <c r="N55" s="1"/>
      <c r="O55" s="1"/>
    </row>
    <row r="56" spans="1:15">
      <c r="A56" s="1" t="s">
        <v>25</v>
      </c>
      <c r="B56" s="1" t="s">
        <v>356</v>
      </c>
      <c r="C56" s="1" t="s">
        <v>57</v>
      </c>
      <c r="D56" s="1" t="s">
        <v>328</v>
      </c>
      <c r="E56" s="1">
        <v>0</v>
      </c>
      <c r="F56" s="1">
        <v>3.5</v>
      </c>
      <c r="G56" s="1" t="s">
        <v>376</v>
      </c>
      <c r="H56" s="1">
        <v>600</v>
      </c>
      <c r="I56" s="4">
        <v>3.9</v>
      </c>
      <c r="J56" s="43">
        <f t="shared" si="6"/>
        <v>4.2119999999999997</v>
      </c>
      <c r="K56" s="43">
        <f t="shared" si="7"/>
        <v>2340</v>
      </c>
      <c r="L56" s="43">
        <f t="shared" si="8"/>
        <v>2527.1999999999998</v>
      </c>
      <c r="M56" s="311">
        <v>0.08</v>
      </c>
      <c r="N56" s="1"/>
      <c r="O56" s="1"/>
    </row>
    <row r="57" spans="1:15">
      <c r="A57" s="1" t="s">
        <v>26</v>
      </c>
      <c r="B57" s="1" t="s">
        <v>379</v>
      </c>
      <c r="C57" s="1" t="s">
        <v>57</v>
      </c>
      <c r="D57" s="1" t="s">
        <v>358</v>
      </c>
      <c r="E57" s="1">
        <v>1</v>
      </c>
      <c r="F57" s="1">
        <v>4</v>
      </c>
      <c r="G57" s="1" t="s">
        <v>376</v>
      </c>
      <c r="H57" s="1">
        <v>960</v>
      </c>
      <c r="I57" s="4">
        <v>4.9000000000000004</v>
      </c>
      <c r="J57" s="43">
        <f t="shared" si="6"/>
        <v>5.2920000000000007</v>
      </c>
      <c r="K57" s="43">
        <f t="shared" si="7"/>
        <v>4704</v>
      </c>
      <c r="L57" s="43">
        <f t="shared" si="8"/>
        <v>5080.32</v>
      </c>
      <c r="M57" s="311">
        <v>0.08</v>
      </c>
      <c r="N57" s="1"/>
      <c r="O57" s="1"/>
    </row>
    <row r="58" spans="1:15">
      <c r="A58" s="1" t="s">
        <v>27</v>
      </c>
      <c r="B58" s="16" t="s">
        <v>380</v>
      </c>
      <c r="C58" s="1"/>
      <c r="D58" s="1" t="s">
        <v>381</v>
      </c>
      <c r="E58" s="1">
        <v>1</v>
      </c>
      <c r="F58" s="1">
        <v>4</v>
      </c>
      <c r="G58" s="1" t="s">
        <v>329</v>
      </c>
      <c r="H58" s="1">
        <v>240</v>
      </c>
      <c r="I58" s="4">
        <v>11.5</v>
      </c>
      <c r="J58" s="43">
        <f t="shared" si="6"/>
        <v>12.42</v>
      </c>
      <c r="K58" s="43">
        <f t="shared" si="7"/>
        <v>2760</v>
      </c>
      <c r="L58" s="43">
        <f t="shared" si="8"/>
        <v>2980.8</v>
      </c>
      <c r="M58" s="311">
        <v>0.08</v>
      </c>
      <c r="N58" s="1"/>
      <c r="O58" s="1"/>
    </row>
    <row r="59" spans="1:15">
      <c r="A59" s="1" t="s">
        <v>71</v>
      </c>
      <c r="B59" s="1" t="s">
        <v>379</v>
      </c>
      <c r="C59" s="1" t="s">
        <v>57</v>
      </c>
      <c r="D59" s="1" t="s">
        <v>358</v>
      </c>
      <c r="E59" s="1">
        <v>2</v>
      </c>
      <c r="F59" s="1">
        <v>5</v>
      </c>
      <c r="G59" s="1" t="s">
        <v>359</v>
      </c>
      <c r="H59" s="1">
        <v>1440</v>
      </c>
      <c r="I59" s="4">
        <v>5.5</v>
      </c>
      <c r="J59" s="43">
        <f t="shared" si="6"/>
        <v>5.94</v>
      </c>
      <c r="K59" s="43">
        <f t="shared" si="7"/>
        <v>7920</v>
      </c>
      <c r="L59" s="43">
        <f t="shared" si="8"/>
        <v>8553.6</v>
      </c>
      <c r="M59" s="311">
        <v>0.08</v>
      </c>
      <c r="N59" s="1"/>
      <c r="O59" s="1"/>
    </row>
    <row r="60" spans="1:15">
      <c r="A60" s="1" t="s">
        <v>72</v>
      </c>
      <c r="B60" s="1" t="s">
        <v>356</v>
      </c>
      <c r="C60" s="1" t="s">
        <v>57</v>
      </c>
      <c r="D60" s="1" t="s">
        <v>328</v>
      </c>
      <c r="E60" s="1" t="s">
        <v>58</v>
      </c>
      <c r="F60" s="1">
        <v>2</v>
      </c>
      <c r="G60" s="1" t="s">
        <v>376</v>
      </c>
      <c r="H60" s="1">
        <v>360</v>
      </c>
      <c r="I60" s="4">
        <v>4.0999999999999996</v>
      </c>
      <c r="J60" s="43">
        <f t="shared" si="6"/>
        <v>4.4279999999999999</v>
      </c>
      <c r="K60" s="43">
        <f t="shared" si="7"/>
        <v>1475.9999999999998</v>
      </c>
      <c r="L60" s="43">
        <f t="shared" si="8"/>
        <v>1594.0799999999997</v>
      </c>
      <c r="M60" s="311">
        <v>0.08</v>
      </c>
      <c r="N60" s="1"/>
      <c r="O60" s="1"/>
    </row>
    <row r="61" spans="1:15">
      <c r="A61" s="1" t="s">
        <v>73</v>
      </c>
      <c r="B61" s="1" t="s">
        <v>356</v>
      </c>
      <c r="C61" s="1" t="s">
        <v>57</v>
      </c>
      <c r="D61" s="1" t="s">
        <v>382</v>
      </c>
      <c r="E61" s="1">
        <v>1</v>
      </c>
      <c r="F61" s="1">
        <v>4</v>
      </c>
      <c r="G61" s="1" t="s">
        <v>376</v>
      </c>
      <c r="H61" s="1">
        <v>540</v>
      </c>
      <c r="I61" s="4">
        <v>4.5999999999999996</v>
      </c>
      <c r="J61" s="43">
        <f t="shared" si="6"/>
        <v>4.968</v>
      </c>
      <c r="K61" s="43">
        <f t="shared" si="7"/>
        <v>2484</v>
      </c>
      <c r="L61" s="43">
        <f t="shared" si="8"/>
        <v>2682.72</v>
      </c>
      <c r="M61" s="311">
        <v>0.08</v>
      </c>
      <c r="N61" s="1"/>
      <c r="O61" s="1"/>
    </row>
    <row r="62" spans="1:15">
      <c r="A62" s="1" t="s">
        <v>74</v>
      </c>
      <c r="B62" s="1" t="s">
        <v>356</v>
      </c>
      <c r="C62" s="1" t="s">
        <v>57</v>
      </c>
      <c r="D62" s="1" t="s">
        <v>383</v>
      </c>
      <c r="E62" s="1">
        <v>2</v>
      </c>
      <c r="F62" s="1">
        <v>5</v>
      </c>
      <c r="G62" s="1" t="s">
        <v>359</v>
      </c>
      <c r="H62" s="1">
        <v>840</v>
      </c>
      <c r="I62" s="4">
        <v>5</v>
      </c>
      <c r="J62" s="43">
        <f t="shared" si="6"/>
        <v>5.4</v>
      </c>
      <c r="K62" s="43">
        <f t="shared" si="7"/>
        <v>4200</v>
      </c>
      <c r="L62" s="43">
        <f t="shared" si="8"/>
        <v>4536</v>
      </c>
      <c r="M62" s="311">
        <v>0.08</v>
      </c>
      <c r="N62" s="1"/>
      <c r="O62" s="1"/>
    </row>
    <row r="63" spans="1:15">
      <c r="A63" s="1" t="s">
        <v>75</v>
      </c>
      <c r="B63" s="1" t="s">
        <v>384</v>
      </c>
      <c r="C63" s="1" t="s">
        <v>353</v>
      </c>
      <c r="D63" s="1" t="s">
        <v>353</v>
      </c>
      <c r="E63" s="1" t="s">
        <v>58</v>
      </c>
      <c r="F63" s="1">
        <v>2</v>
      </c>
      <c r="G63" s="1" t="s">
        <v>385</v>
      </c>
      <c r="H63" s="1">
        <v>180</v>
      </c>
      <c r="I63" s="4">
        <v>3.7</v>
      </c>
      <c r="J63" s="43">
        <f t="shared" si="6"/>
        <v>3.9960000000000004</v>
      </c>
      <c r="K63" s="43">
        <f t="shared" si="7"/>
        <v>666</v>
      </c>
      <c r="L63" s="43">
        <f t="shared" si="8"/>
        <v>719.28</v>
      </c>
      <c r="M63" s="311">
        <v>0.08</v>
      </c>
      <c r="N63" s="1"/>
      <c r="O63" s="1"/>
    </row>
    <row r="64" spans="1:15">
      <c r="A64" s="1" t="s">
        <v>76</v>
      </c>
      <c r="B64" s="1" t="s">
        <v>384</v>
      </c>
      <c r="C64" s="1" t="s">
        <v>353</v>
      </c>
      <c r="D64" s="1" t="s">
        <v>353</v>
      </c>
      <c r="E64" s="1" t="s">
        <v>317</v>
      </c>
      <c r="F64" s="1">
        <v>3</v>
      </c>
      <c r="G64" s="1" t="s">
        <v>385</v>
      </c>
      <c r="H64" s="1">
        <v>360</v>
      </c>
      <c r="I64" s="4">
        <v>3.9</v>
      </c>
      <c r="J64" s="43">
        <f t="shared" si="6"/>
        <v>4.2119999999999997</v>
      </c>
      <c r="K64" s="43">
        <f t="shared" si="7"/>
        <v>1404</v>
      </c>
      <c r="L64" s="43">
        <f t="shared" si="8"/>
        <v>1516.32</v>
      </c>
      <c r="M64" s="311">
        <v>0.08</v>
      </c>
      <c r="N64" s="1"/>
      <c r="O64" s="1"/>
    </row>
    <row r="65" spans="1:15">
      <c r="A65" s="1" t="s">
        <v>194</v>
      </c>
      <c r="B65" s="1" t="s">
        <v>384</v>
      </c>
      <c r="C65" s="1" t="s">
        <v>353</v>
      </c>
      <c r="D65" s="1" t="s">
        <v>353</v>
      </c>
      <c r="E65" s="1">
        <v>0</v>
      </c>
      <c r="F65" s="1">
        <v>3.5</v>
      </c>
      <c r="G65" s="1" t="s">
        <v>385</v>
      </c>
      <c r="H65" s="1">
        <v>120</v>
      </c>
      <c r="I65" s="4">
        <v>4</v>
      </c>
      <c r="J65" s="43">
        <f t="shared" si="6"/>
        <v>4.32</v>
      </c>
      <c r="K65" s="43">
        <f t="shared" si="7"/>
        <v>480</v>
      </c>
      <c r="L65" s="43">
        <f t="shared" si="8"/>
        <v>518.4</v>
      </c>
      <c r="M65" s="311">
        <v>0.08</v>
      </c>
      <c r="N65" s="1"/>
      <c r="O65" s="1"/>
    </row>
    <row r="66" spans="1:15">
      <c r="A66" s="1" t="s">
        <v>196</v>
      </c>
      <c r="B66" s="1" t="s">
        <v>384</v>
      </c>
      <c r="C66" s="1" t="s">
        <v>353</v>
      </c>
      <c r="D66" s="1" t="s">
        <v>353</v>
      </c>
      <c r="E66" s="1">
        <v>1</v>
      </c>
      <c r="F66" s="1">
        <v>4</v>
      </c>
      <c r="G66" s="1" t="s">
        <v>385</v>
      </c>
      <c r="H66" s="1">
        <v>24</v>
      </c>
      <c r="I66" s="4">
        <v>4.3</v>
      </c>
      <c r="J66" s="43">
        <f t="shared" si="6"/>
        <v>4.6440000000000001</v>
      </c>
      <c r="K66" s="43">
        <f t="shared" si="7"/>
        <v>103.19999999999999</v>
      </c>
      <c r="L66" s="43">
        <f t="shared" si="8"/>
        <v>111.45599999999999</v>
      </c>
      <c r="M66" s="311">
        <v>0.08</v>
      </c>
      <c r="N66" s="1"/>
      <c r="O66" s="1"/>
    </row>
    <row r="67" spans="1:15">
      <c r="A67" s="1" t="s">
        <v>198</v>
      </c>
      <c r="B67" s="1" t="s">
        <v>384</v>
      </c>
      <c r="C67" s="1" t="s">
        <v>353</v>
      </c>
      <c r="D67" s="1" t="s">
        <v>353</v>
      </c>
      <c r="E67" s="1">
        <v>2</v>
      </c>
      <c r="F67" s="1">
        <v>5</v>
      </c>
      <c r="G67" s="1" t="s">
        <v>385</v>
      </c>
      <c r="H67" s="1">
        <v>144</v>
      </c>
      <c r="I67" s="4">
        <v>4.7</v>
      </c>
      <c r="J67" s="43">
        <f t="shared" si="6"/>
        <v>5.0760000000000005</v>
      </c>
      <c r="K67" s="43">
        <f t="shared" si="7"/>
        <v>676.80000000000007</v>
      </c>
      <c r="L67" s="43">
        <f t="shared" si="8"/>
        <v>730.94400000000007</v>
      </c>
      <c r="M67" s="311">
        <v>0.08</v>
      </c>
      <c r="N67" s="1"/>
      <c r="O67" s="1"/>
    </row>
    <row r="68" spans="1:15">
      <c r="A68" s="1" t="s">
        <v>200</v>
      </c>
      <c r="B68" s="1" t="s">
        <v>384</v>
      </c>
      <c r="C68" s="1" t="s">
        <v>353</v>
      </c>
      <c r="D68" s="1" t="s">
        <v>353</v>
      </c>
      <c r="E68" s="1">
        <v>0</v>
      </c>
      <c r="F68" s="1">
        <v>3.5</v>
      </c>
      <c r="G68" s="1" t="s">
        <v>386</v>
      </c>
      <c r="H68" s="1">
        <v>660</v>
      </c>
      <c r="I68" s="4">
        <v>4</v>
      </c>
      <c r="J68" s="43">
        <f t="shared" si="6"/>
        <v>4.32</v>
      </c>
      <c r="K68" s="43">
        <f t="shared" si="7"/>
        <v>2640</v>
      </c>
      <c r="L68" s="43">
        <f t="shared" si="8"/>
        <v>2851.2</v>
      </c>
      <c r="M68" s="311">
        <v>0.08</v>
      </c>
      <c r="N68" s="1"/>
      <c r="O68" s="1"/>
    </row>
    <row r="69" spans="1:15">
      <c r="A69" s="1" t="s">
        <v>202</v>
      </c>
      <c r="B69" s="1" t="s">
        <v>384</v>
      </c>
      <c r="C69" s="1" t="s">
        <v>353</v>
      </c>
      <c r="D69" s="1" t="s">
        <v>353</v>
      </c>
      <c r="E69" s="1">
        <v>1</v>
      </c>
      <c r="F69" s="1">
        <v>4</v>
      </c>
      <c r="G69" s="1" t="s">
        <v>386</v>
      </c>
      <c r="H69" s="1">
        <v>48</v>
      </c>
      <c r="I69" s="4">
        <v>5.0999999999999996</v>
      </c>
      <c r="J69" s="43">
        <f t="shared" si="6"/>
        <v>5.508</v>
      </c>
      <c r="K69" s="43">
        <f t="shared" si="7"/>
        <v>244.79999999999998</v>
      </c>
      <c r="L69" s="43">
        <f t="shared" si="8"/>
        <v>264.38399999999996</v>
      </c>
      <c r="M69" s="311">
        <v>0.08</v>
      </c>
      <c r="N69" s="1"/>
      <c r="O69" s="1"/>
    </row>
    <row r="70" spans="1:15">
      <c r="A70" s="1" t="s">
        <v>204</v>
      </c>
      <c r="B70" s="1" t="s">
        <v>384</v>
      </c>
      <c r="C70" s="1" t="s">
        <v>353</v>
      </c>
      <c r="D70" s="1" t="s">
        <v>353</v>
      </c>
      <c r="E70" s="1">
        <v>2</v>
      </c>
      <c r="F70" s="1">
        <v>5</v>
      </c>
      <c r="G70" s="1" t="s">
        <v>386</v>
      </c>
      <c r="H70" s="1">
        <v>120</v>
      </c>
      <c r="I70" s="4">
        <v>4.2</v>
      </c>
      <c r="J70" s="43">
        <f t="shared" si="6"/>
        <v>4.5360000000000005</v>
      </c>
      <c r="K70" s="43">
        <f t="shared" si="7"/>
        <v>504</v>
      </c>
      <c r="L70" s="43">
        <f t="shared" si="8"/>
        <v>544.32000000000005</v>
      </c>
      <c r="M70" s="311">
        <v>0.08</v>
      </c>
      <c r="N70" s="1"/>
      <c r="O70" s="1"/>
    </row>
    <row r="71" spans="1:15">
      <c r="J71" s="87" t="s">
        <v>8</v>
      </c>
      <c r="K71" s="151">
        <f>SUM(K40:K70)</f>
        <v>78172.800000000003</v>
      </c>
      <c r="L71" s="151">
        <f>SUM(L40:L70)</f>
        <v>84426.624000000011</v>
      </c>
    </row>
    <row r="73" spans="1:15">
      <c r="A73" s="774" t="s">
        <v>397</v>
      </c>
      <c r="B73" s="775"/>
      <c r="C73" s="699" t="s">
        <v>674</v>
      </c>
      <c r="D73" s="699"/>
      <c r="E73" s="699"/>
      <c r="F73" s="699"/>
      <c r="G73" s="699"/>
      <c r="H73" s="699"/>
      <c r="I73" s="699"/>
      <c r="J73" s="699"/>
      <c r="K73" s="699"/>
    </row>
    <row r="74" spans="1:15" ht="27.6">
      <c r="A74" s="8" t="s">
        <v>0</v>
      </c>
      <c r="B74" s="8" t="s">
        <v>1</v>
      </c>
      <c r="C74" s="10" t="s">
        <v>38</v>
      </c>
      <c r="D74" s="8" t="s">
        <v>272</v>
      </c>
      <c r="E74" s="8" t="s">
        <v>34</v>
      </c>
      <c r="F74" s="8" t="s">
        <v>3</v>
      </c>
      <c r="G74" s="8" t="s">
        <v>42</v>
      </c>
      <c r="H74" s="8" t="s">
        <v>4</v>
      </c>
      <c r="I74" s="277" t="s">
        <v>5</v>
      </c>
      <c r="J74" s="8" t="s">
        <v>9</v>
      </c>
      <c r="K74" s="8" t="s">
        <v>6</v>
      </c>
    </row>
    <row r="75" spans="1:15" ht="41.4">
      <c r="A75" s="16" t="s">
        <v>387</v>
      </c>
      <c r="B75" s="250" t="s">
        <v>388</v>
      </c>
      <c r="C75" s="16">
        <v>220</v>
      </c>
      <c r="D75" s="16" t="s">
        <v>37</v>
      </c>
      <c r="E75" s="9">
        <v>65</v>
      </c>
      <c r="F75" s="309">
        <f>E75+E75*I75</f>
        <v>70.2</v>
      </c>
      <c r="G75" s="309">
        <f>C75*E75</f>
        <v>14300</v>
      </c>
      <c r="H75" s="376">
        <f>G75+G75*I75</f>
        <v>15444</v>
      </c>
      <c r="I75" s="17">
        <v>0.08</v>
      </c>
      <c r="J75" s="16"/>
      <c r="K75" s="120"/>
    </row>
    <row r="76" spans="1:15" ht="55.2">
      <c r="A76" s="16" t="s">
        <v>389</v>
      </c>
      <c r="B76" s="16" t="s">
        <v>390</v>
      </c>
      <c r="C76" s="250">
        <v>10</v>
      </c>
      <c r="D76" s="16" t="s">
        <v>37</v>
      </c>
      <c r="E76" s="166">
        <v>480</v>
      </c>
      <c r="F76" s="309">
        <f>E76+E76*I76</f>
        <v>518.4</v>
      </c>
      <c r="G76" s="309">
        <f>C76*E76</f>
        <v>4800</v>
      </c>
      <c r="H76" s="376">
        <f>G76+G76*I76</f>
        <v>5184</v>
      </c>
      <c r="I76" s="17">
        <v>0.08</v>
      </c>
      <c r="J76" s="16"/>
      <c r="K76" s="120"/>
    </row>
    <row r="77" spans="1:15" ht="55.2">
      <c r="A77" s="16" t="s">
        <v>393</v>
      </c>
      <c r="B77" s="16" t="s">
        <v>391</v>
      </c>
      <c r="C77" s="16">
        <v>10</v>
      </c>
      <c r="D77" s="16" t="s">
        <v>37</v>
      </c>
      <c r="E77" s="9">
        <v>170</v>
      </c>
      <c r="F77" s="309">
        <f>E77+E77*I77</f>
        <v>183.6</v>
      </c>
      <c r="G77" s="309">
        <f>C77*E77</f>
        <v>1700</v>
      </c>
      <c r="H77" s="376">
        <f>G77+G77*I77</f>
        <v>1836</v>
      </c>
      <c r="I77" s="377">
        <v>0.08</v>
      </c>
      <c r="J77" s="16"/>
      <c r="K77" s="16"/>
    </row>
    <row r="78" spans="1:15" ht="69">
      <c r="A78" s="16" t="s">
        <v>394</v>
      </c>
      <c r="B78" s="16" t="s">
        <v>392</v>
      </c>
      <c r="C78" s="16">
        <v>10</v>
      </c>
      <c r="D78" s="16" t="s">
        <v>37</v>
      </c>
      <c r="E78" s="9">
        <v>400</v>
      </c>
      <c r="F78" s="309">
        <f>E78+E78*I78</f>
        <v>432</v>
      </c>
      <c r="G78" s="309">
        <f>C78*E78</f>
        <v>4000</v>
      </c>
      <c r="H78" s="376">
        <f>G78+G78*I78</f>
        <v>4320</v>
      </c>
      <c r="I78" s="377">
        <v>0.08</v>
      </c>
      <c r="J78" s="16"/>
      <c r="K78" s="16"/>
    </row>
    <row r="79" spans="1:15">
      <c r="A79" s="378"/>
      <c r="B79" s="75"/>
      <c r="C79" s="75"/>
      <c r="D79" s="75"/>
      <c r="E79" s="75"/>
      <c r="F79" s="87" t="s">
        <v>8</v>
      </c>
      <c r="G79" s="6">
        <f>SUM(G75:G78)</f>
        <v>24800</v>
      </c>
      <c r="H79" s="6">
        <f>SUM(H75:H78)</f>
        <v>26784</v>
      </c>
      <c r="I79" s="75"/>
      <c r="J79" s="75"/>
      <c r="K79" s="75"/>
    </row>
  </sheetData>
  <mergeCells count="42">
    <mergeCell ref="A2:O2"/>
    <mergeCell ref="N37:N38"/>
    <mergeCell ref="O37:O38"/>
    <mergeCell ref="A39:O39"/>
    <mergeCell ref="A51:O51"/>
    <mergeCell ref="L37:L38"/>
    <mergeCell ref="M37:M38"/>
    <mergeCell ref="A7:O7"/>
    <mergeCell ref="A18:O18"/>
    <mergeCell ref="A22:O22"/>
    <mergeCell ref="A27:O27"/>
    <mergeCell ref="A30:O30"/>
    <mergeCell ref="A36:B36"/>
    <mergeCell ref="C36:O36"/>
    <mergeCell ref="J5:J6"/>
    <mergeCell ref="K5:K6"/>
    <mergeCell ref="A73:B73"/>
    <mergeCell ref="C73:K73"/>
    <mergeCell ref="H37:H38"/>
    <mergeCell ref="I37:I38"/>
    <mergeCell ref="J37:J38"/>
    <mergeCell ref="K37:K38"/>
    <mergeCell ref="A37:A38"/>
    <mergeCell ref="B37:B38"/>
    <mergeCell ref="C37:C38"/>
    <mergeCell ref="D37:D38"/>
    <mergeCell ref="E37:F37"/>
    <mergeCell ref="G37:G38"/>
    <mergeCell ref="L5:L6"/>
    <mergeCell ref="M5:M6"/>
    <mergeCell ref="N5:N6"/>
    <mergeCell ref="O5:O6"/>
    <mergeCell ref="A4:B4"/>
    <mergeCell ref="C4:O4"/>
    <mergeCell ref="A5:A6"/>
    <mergeCell ref="B5:B6"/>
    <mergeCell ref="C5:C6"/>
    <mergeCell ref="D5:D6"/>
    <mergeCell ref="E5:F5"/>
    <mergeCell ref="G5:G6"/>
    <mergeCell ref="H5:H6"/>
    <mergeCell ref="I5:I6"/>
  </mergeCells>
  <pageMargins left="0.70866141732283472" right="0.70866141732283472" top="0.74803149606299213" bottom="0.74803149606299213" header="0.31496062992125984" footer="0.31496062992125984"/>
  <pageSetup paperSize="9" scale="50" orientation="landscape" r:id="rId1"/>
</worksheet>
</file>

<file path=xl/worksheets/sheet8.xml><?xml version="1.0" encoding="utf-8"?>
<worksheet xmlns="http://schemas.openxmlformats.org/spreadsheetml/2006/main" xmlns:r="http://schemas.openxmlformats.org/officeDocument/2006/relationships">
  <dimension ref="A1:D7"/>
  <sheetViews>
    <sheetView workbookViewId="0">
      <selection activeCell="D13" sqref="D13"/>
    </sheetView>
  </sheetViews>
  <sheetFormatPr defaultRowHeight="13.8"/>
  <cols>
    <col min="2" max="2" width="11.8984375" bestFit="1" customWidth="1"/>
    <col min="3" max="3" width="13.09765625" customWidth="1"/>
  </cols>
  <sheetData>
    <row r="1" spans="1:4">
      <c r="A1" s="749" t="s">
        <v>78</v>
      </c>
      <c r="B1" s="750"/>
      <c r="C1" s="749"/>
      <c r="D1" s="749"/>
    </row>
    <row r="3" spans="1:4">
      <c r="A3" s="29" t="s">
        <v>40</v>
      </c>
      <c r="B3" s="29" t="s">
        <v>559</v>
      </c>
      <c r="C3" s="29" t="s">
        <v>41</v>
      </c>
    </row>
    <row r="4" spans="1:4">
      <c r="A4" s="29" t="s">
        <v>10</v>
      </c>
      <c r="B4" s="640">
        <v>17900.400000000001</v>
      </c>
      <c r="C4" s="31">
        <v>19332.43</v>
      </c>
    </row>
    <row r="5" spans="1:4">
      <c r="A5" s="29" t="s">
        <v>11</v>
      </c>
      <c r="B5" s="640">
        <v>78172.800000000003</v>
      </c>
      <c r="C5" s="31">
        <v>84426.62</v>
      </c>
    </row>
    <row r="6" spans="1:4">
      <c r="A6" s="29" t="s">
        <v>12</v>
      </c>
      <c r="B6" s="640">
        <v>24800</v>
      </c>
      <c r="C6" s="31">
        <v>26784</v>
      </c>
    </row>
    <row r="7" spans="1:4">
      <c r="A7" s="29" t="s">
        <v>8</v>
      </c>
      <c r="B7" s="640">
        <f>SUM(B4:B6)</f>
        <v>120873.20000000001</v>
      </c>
      <c r="C7" s="640">
        <f>SUM(C4:C6)</f>
        <v>130543.04999999999</v>
      </c>
    </row>
  </sheetData>
  <mergeCells count="1">
    <mergeCell ref="A1:D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N50"/>
  <sheetViews>
    <sheetView tabSelected="1" zoomScale="60" zoomScaleNormal="60" workbookViewId="0">
      <selection activeCell="C6" sqref="C6"/>
    </sheetView>
  </sheetViews>
  <sheetFormatPr defaultRowHeight="13.8"/>
  <cols>
    <col min="1" max="1" width="3.8984375" customWidth="1"/>
    <col min="2" max="2" width="47.3984375" customWidth="1"/>
    <col min="3" max="3" width="17.59765625" customWidth="1"/>
    <col min="4" max="4" width="13.09765625" customWidth="1"/>
    <col min="5" max="5" width="14.69921875" customWidth="1"/>
    <col min="6" max="6" width="15" customWidth="1"/>
    <col min="7" max="7" width="11.8984375" customWidth="1"/>
    <col min="8" max="8" width="13.5" customWidth="1"/>
    <col min="9" max="9" width="16.09765625" customWidth="1"/>
    <col min="10" max="10" width="14.59765625" customWidth="1"/>
    <col min="11" max="11" width="10.59765625" customWidth="1"/>
    <col min="12" max="12" width="12.09765625" customWidth="1"/>
    <col min="13" max="13" width="13.09765625" customWidth="1"/>
  </cols>
  <sheetData>
    <row r="1" spans="1:14" ht="27" customHeight="1">
      <c r="B1" s="811" t="s">
        <v>709</v>
      </c>
    </row>
    <row r="2" spans="1:14" ht="42" customHeight="1">
      <c r="A2" s="796" t="s">
        <v>707</v>
      </c>
      <c r="B2" s="797"/>
      <c r="C2" s="797"/>
      <c r="D2" s="797"/>
      <c r="E2" s="797"/>
      <c r="F2" s="797"/>
      <c r="G2" s="797"/>
      <c r="H2" s="797"/>
      <c r="I2" s="797"/>
      <c r="J2" s="797"/>
      <c r="K2" s="797"/>
      <c r="L2" s="797"/>
      <c r="M2" s="798"/>
      <c r="N2" s="619"/>
    </row>
    <row r="4" spans="1:14" ht="33" customHeight="1">
      <c r="A4" s="799" t="s">
        <v>482</v>
      </c>
      <c r="B4" s="800"/>
      <c r="C4" s="800"/>
      <c r="D4" s="800"/>
      <c r="E4" s="800"/>
      <c r="F4" s="800"/>
      <c r="G4" s="800"/>
      <c r="H4" s="800"/>
      <c r="I4" s="800"/>
      <c r="J4" s="800"/>
      <c r="K4" s="800"/>
      <c r="L4" s="800"/>
      <c r="M4" s="801"/>
    </row>
    <row r="5" spans="1:14" ht="34.799999999999997" customHeight="1">
      <c r="A5" s="652" t="s">
        <v>31</v>
      </c>
      <c r="B5" s="653" t="s">
        <v>32</v>
      </c>
      <c r="C5" s="653" t="s">
        <v>62</v>
      </c>
      <c r="D5" s="652" t="s">
        <v>63</v>
      </c>
      <c r="E5" s="652" t="s">
        <v>36</v>
      </c>
      <c r="F5" s="653" t="s">
        <v>66</v>
      </c>
      <c r="G5" s="653" t="s">
        <v>34</v>
      </c>
      <c r="H5" s="652" t="s">
        <v>3</v>
      </c>
      <c r="I5" s="652" t="s">
        <v>35</v>
      </c>
      <c r="J5" s="652" t="s">
        <v>4</v>
      </c>
      <c r="K5" s="653" t="s">
        <v>5</v>
      </c>
      <c r="L5" s="653" t="s">
        <v>9</v>
      </c>
      <c r="M5" s="652" t="s">
        <v>6</v>
      </c>
    </row>
    <row r="6" spans="1:14" ht="24" customHeight="1">
      <c r="A6" s="454" t="s">
        <v>10</v>
      </c>
      <c r="B6" s="454" t="s">
        <v>486</v>
      </c>
      <c r="C6" s="454" t="s">
        <v>477</v>
      </c>
      <c r="D6" s="460">
        <v>1.4999999999999999E-2</v>
      </c>
      <c r="E6" s="454">
        <v>10</v>
      </c>
      <c r="F6" s="454" t="s">
        <v>478</v>
      </c>
      <c r="G6" s="465"/>
      <c r="H6" s="465"/>
      <c r="I6" s="465"/>
      <c r="J6" s="465"/>
      <c r="K6" s="464"/>
      <c r="L6" s="96"/>
      <c r="M6" s="96"/>
    </row>
    <row r="7" spans="1:14" ht="34.799999999999997" customHeight="1">
      <c r="A7" s="454" t="s">
        <v>11</v>
      </c>
      <c r="B7" s="456" t="s">
        <v>483</v>
      </c>
      <c r="C7" s="457" t="s">
        <v>479</v>
      </c>
      <c r="D7" s="461">
        <v>8.9999999999999993E-3</v>
      </c>
      <c r="E7" s="457">
        <v>200</v>
      </c>
      <c r="F7" s="457" t="s">
        <v>476</v>
      </c>
      <c r="G7" s="466"/>
      <c r="H7" s="465"/>
      <c r="I7" s="465"/>
      <c r="J7" s="465"/>
      <c r="K7" s="464"/>
      <c r="L7" s="96"/>
      <c r="M7" s="96"/>
    </row>
    <row r="8" spans="1:14" ht="32.4" customHeight="1">
      <c r="A8" s="454" t="s">
        <v>12</v>
      </c>
      <c r="B8" s="93" t="s">
        <v>485</v>
      </c>
      <c r="C8" s="93" t="s">
        <v>479</v>
      </c>
      <c r="D8" s="461">
        <v>8.9999999999999993E-3</v>
      </c>
      <c r="E8" s="93">
        <v>10</v>
      </c>
      <c r="F8" s="93" t="s">
        <v>480</v>
      </c>
      <c r="G8" s="94"/>
      <c r="H8" s="465"/>
      <c r="I8" s="465"/>
      <c r="J8" s="465"/>
      <c r="K8" s="464"/>
      <c r="L8" s="96"/>
      <c r="M8" s="96"/>
    </row>
    <row r="9" spans="1:14" ht="33.6" customHeight="1">
      <c r="A9" s="454" t="s">
        <v>13</v>
      </c>
      <c r="B9" s="454" t="s">
        <v>484</v>
      </c>
      <c r="C9" s="93" t="s">
        <v>479</v>
      </c>
      <c r="D9" s="463">
        <v>8.9999999999999993E-3</v>
      </c>
      <c r="E9" s="462">
        <v>3000</v>
      </c>
      <c r="F9" s="458" t="s">
        <v>481</v>
      </c>
      <c r="G9" s="94"/>
      <c r="H9" s="465"/>
      <c r="I9" s="465"/>
      <c r="J9" s="465"/>
      <c r="K9" s="464"/>
      <c r="L9" s="96"/>
      <c r="M9" s="96"/>
    </row>
    <row r="10" spans="1:14" ht="30.6" customHeight="1">
      <c r="A10" s="82"/>
      <c r="B10" s="82"/>
      <c r="C10" s="82"/>
      <c r="D10" s="82"/>
      <c r="E10" s="82"/>
      <c r="F10" s="82"/>
      <c r="G10" s="101"/>
      <c r="H10" s="654" t="s">
        <v>708</v>
      </c>
      <c r="I10" s="654"/>
      <c r="J10" s="654"/>
      <c r="K10" s="82"/>
      <c r="L10" s="80"/>
      <c r="M10" s="82"/>
    </row>
    <row r="12" spans="1:14" ht="31.8" customHeight="1">
      <c r="A12" s="802" t="s">
        <v>513</v>
      </c>
      <c r="B12" s="803"/>
      <c r="C12" s="803"/>
      <c r="D12" s="803"/>
      <c r="E12" s="803"/>
      <c r="F12" s="803"/>
      <c r="G12" s="803"/>
      <c r="H12" s="803"/>
      <c r="I12" s="803"/>
      <c r="J12" s="803"/>
      <c r="K12" s="803"/>
      <c r="L12" s="803"/>
      <c r="M12" s="804"/>
    </row>
    <row r="13" spans="1:14" ht="27.6">
      <c r="A13" s="652" t="s">
        <v>31</v>
      </c>
      <c r="B13" s="653" t="s">
        <v>32</v>
      </c>
      <c r="C13" s="653" t="s">
        <v>62</v>
      </c>
      <c r="D13" s="652" t="s">
        <v>63</v>
      </c>
      <c r="E13" s="652" t="s">
        <v>36</v>
      </c>
      <c r="F13" s="653" t="s">
        <v>66</v>
      </c>
      <c r="G13" s="653" t="s">
        <v>34</v>
      </c>
      <c r="H13" s="652" t="s">
        <v>3</v>
      </c>
      <c r="I13" s="652" t="s">
        <v>35</v>
      </c>
      <c r="J13" s="652" t="s">
        <v>4</v>
      </c>
      <c r="K13" s="653" t="s">
        <v>5</v>
      </c>
      <c r="L13" s="653" t="s">
        <v>9</v>
      </c>
      <c r="M13" s="652" t="s">
        <v>6</v>
      </c>
    </row>
    <row r="14" spans="1:14" ht="27.6">
      <c r="A14" s="93" t="s">
        <v>10</v>
      </c>
      <c r="B14" s="467" t="s">
        <v>487</v>
      </c>
      <c r="C14" s="467" t="s">
        <v>67</v>
      </c>
      <c r="D14" s="477"/>
      <c r="E14" s="87">
        <v>560</v>
      </c>
      <c r="F14" s="93" t="s">
        <v>488</v>
      </c>
      <c r="G14" s="479"/>
      <c r="H14" s="487"/>
      <c r="I14" s="487"/>
      <c r="J14" s="488"/>
      <c r="K14" s="478"/>
      <c r="L14" s="30"/>
      <c r="M14" s="30"/>
    </row>
    <row r="15" spans="1:14" ht="27.6">
      <c r="A15" s="93" t="s">
        <v>11</v>
      </c>
      <c r="B15" s="454" t="s">
        <v>489</v>
      </c>
      <c r="C15" s="454" t="s">
        <v>67</v>
      </c>
      <c r="D15" s="458"/>
      <c r="E15" s="87">
        <v>1100</v>
      </c>
      <c r="F15" s="93" t="s">
        <v>490</v>
      </c>
      <c r="G15" s="479"/>
      <c r="H15" s="487"/>
      <c r="I15" s="487"/>
      <c r="J15" s="488"/>
      <c r="K15" s="478"/>
      <c r="L15" s="30"/>
      <c r="M15" s="30"/>
    </row>
    <row r="16" spans="1:14" ht="27.6">
      <c r="A16" s="93" t="s">
        <v>12</v>
      </c>
      <c r="B16" s="467" t="s">
        <v>491</v>
      </c>
      <c r="C16" s="467" t="s">
        <v>67</v>
      </c>
      <c r="D16" s="477"/>
      <c r="E16" s="87">
        <v>1700</v>
      </c>
      <c r="F16" s="93" t="s">
        <v>481</v>
      </c>
      <c r="G16" s="479"/>
      <c r="H16" s="487"/>
      <c r="I16" s="487"/>
      <c r="J16" s="488"/>
      <c r="K16" s="478"/>
      <c r="L16" s="30"/>
      <c r="M16" s="30"/>
    </row>
    <row r="17" spans="1:13" ht="27.6">
      <c r="A17" s="93" t="s">
        <v>13</v>
      </c>
      <c r="B17" s="467" t="s">
        <v>492</v>
      </c>
      <c r="C17" s="467" t="s">
        <v>67</v>
      </c>
      <c r="D17" s="490">
        <v>0.05</v>
      </c>
      <c r="E17" s="87">
        <v>700</v>
      </c>
      <c r="F17" s="93" t="s">
        <v>488</v>
      </c>
      <c r="G17" s="481"/>
      <c r="H17" s="487"/>
      <c r="I17" s="487"/>
      <c r="J17" s="488"/>
      <c r="K17" s="478"/>
      <c r="L17" s="30"/>
      <c r="M17" s="30"/>
    </row>
    <row r="18" spans="1:13" ht="27.6">
      <c r="A18" s="93" t="s">
        <v>14</v>
      </c>
      <c r="B18" s="467" t="s">
        <v>493</v>
      </c>
      <c r="C18" s="467" t="s">
        <v>67</v>
      </c>
      <c r="D18" s="490">
        <v>0.05</v>
      </c>
      <c r="E18" s="87">
        <v>3700</v>
      </c>
      <c r="F18" s="93" t="s">
        <v>490</v>
      </c>
      <c r="G18" s="479"/>
      <c r="H18" s="487"/>
      <c r="I18" s="487"/>
      <c r="J18" s="488"/>
      <c r="K18" s="478"/>
      <c r="L18" s="30"/>
      <c r="M18" s="30"/>
    </row>
    <row r="19" spans="1:13" ht="27.6">
      <c r="A19" s="93" t="s">
        <v>15</v>
      </c>
      <c r="B19" s="467" t="s">
        <v>494</v>
      </c>
      <c r="C19" s="467" t="s">
        <v>67</v>
      </c>
      <c r="D19" s="490">
        <v>0.05</v>
      </c>
      <c r="E19" s="87">
        <v>8700</v>
      </c>
      <c r="F19" s="93" t="s">
        <v>481</v>
      </c>
      <c r="G19" s="479"/>
      <c r="H19" s="487"/>
      <c r="I19" s="487"/>
      <c r="J19" s="488"/>
      <c r="K19" s="478"/>
      <c r="L19" s="30"/>
      <c r="M19" s="30"/>
    </row>
    <row r="20" spans="1:13" ht="27.6">
      <c r="A20" s="93" t="s">
        <v>16</v>
      </c>
      <c r="B20" s="467" t="s">
        <v>495</v>
      </c>
      <c r="C20" s="467" t="s">
        <v>67</v>
      </c>
      <c r="D20" s="491">
        <v>0.1</v>
      </c>
      <c r="E20" s="87">
        <v>5500</v>
      </c>
      <c r="F20" s="93" t="s">
        <v>481</v>
      </c>
      <c r="G20" s="479"/>
      <c r="H20" s="487"/>
      <c r="I20" s="487"/>
      <c r="J20" s="488"/>
      <c r="K20" s="478"/>
      <c r="L20" s="30"/>
      <c r="M20" s="30"/>
    </row>
    <row r="21" spans="1:13" ht="27.6">
      <c r="A21" s="93" t="s">
        <v>17</v>
      </c>
      <c r="B21" s="467" t="s">
        <v>496</v>
      </c>
      <c r="C21" s="467" t="s">
        <v>67</v>
      </c>
      <c r="D21" s="491">
        <v>0.2</v>
      </c>
      <c r="E21" s="87">
        <v>100</v>
      </c>
      <c r="F21" s="93" t="s">
        <v>481</v>
      </c>
      <c r="G21" s="479"/>
      <c r="H21" s="487"/>
      <c r="I21" s="487"/>
      <c r="J21" s="488"/>
      <c r="K21" s="478"/>
      <c r="L21" s="30"/>
      <c r="M21" s="30"/>
    </row>
    <row r="22" spans="1:13" ht="27.6">
      <c r="A22" s="93" t="s">
        <v>18</v>
      </c>
      <c r="B22" s="467" t="s">
        <v>497</v>
      </c>
      <c r="C22" s="467" t="s">
        <v>67</v>
      </c>
      <c r="D22" s="489">
        <v>8.9999999999999993E-3</v>
      </c>
      <c r="E22" s="87">
        <v>68000</v>
      </c>
      <c r="F22" s="93" t="s">
        <v>488</v>
      </c>
      <c r="G22" s="479"/>
      <c r="H22" s="487"/>
      <c r="I22" s="487"/>
      <c r="J22" s="488"/>
      <c r="K22" s="478"/>
      <c r="L22" s="30"/>
      <c r="M22" s="30"/>
    </row>
    <row r="23" spans="1:13" ht="27.6">
      <c r="A23" s="93" t="s">
        <v>19</v>
      </c>
      <c r="B23" s="467" t="s">
        <v>498</v>
      </c>
      <c r="C23" s="467" t="s">
        <v>67</v>
      </c>
      <c r="D23" s="489">
        <v>8.9999999999999993E-3</v>
      </c>
      <c r="E23" s="87">
        <v>20000</v>
      </c>
      <c r="F23" s="93" t="s">
        <v>490</v>
      </c>
      <c r="G23" s="479"/>
      <c r="H23" s="487"/>
      <c r="I23" s="487"/>
      <c r="J23" s="488"/>
      <c r="K23" s="478"/>
      <c r="L23" s="30"/>
      <c r="M23" s="30"/>
    </row>
    <row r="24" spans="1:13" ht="27.6">
      <c r="A24" s="93" t="s">
        <v>20</v>
      </c>
      <c r="B24" s="467" t="s">
        <v>499</v>
      </c>
      <c r="C24" s="467" t="s">
        <v>67</v>
      </c>
      <c r="D24" s="489">
        <v>8.9999999999999993E-3</v>
      </c>
      <c r="E24" s="87">
        <v>36000</v>
      </c>
      <c r="F24" s="93" t="s">
        <v>481</v>
      </c>
      <c r="G24" s="479"/>
      <c r="H24" s="487"/>
      <c r="I24" s="487"/>
      <c r="J24" s="488"/>
      <c r="K24" s="478"/>
      <c r="L24" s="30"/>
      <c r="M24" s="30"/>
    </row>
    <row r="25" spans="1:13" ht="27.6">
      <c r="A25" s="93" t="s">
        <v>21</v>
      </c>
      <c r="B25" s="467" t="s">
        <v>500</v>
      </c>
      <c r="C25" s="467" t="s">
        <v>67</v>
      </c>
      <c r="D25" s="477"/>
      <c r="E25" s="87">
        <v>1700</v>
      </c>
      <c r="F25" s="93" t="s">
        <v>481</v>
      </c>
      <c r="G25" s="479"/>
      <c r="H25" s="487"/>
      <c r="I25" s="487"/>
      <c r="J25" s="488"/>
      <c r="K25" s="478"/>
      <c r="L25" s="30"/>
      <c r="M25" s="30"/>
    </row>
    <row r="26" spans="1:13" ht="27.6">
      <c r="A26" s="93" t="s">
        <v>22</v>
      </c>
      <c r="B26" s="454" t="s">
        <v>501</v>
      </c>
      <c r="C26" s="454" t="s">
        <v>67</v>
      </c>
      <c r="D26" s="458" t="s">
        <v>516</v>
      </c>
      <c r="E26" s="87">
        <v>4200</v>
      </c>
      <c r="F26" s="93" t="s">
        <v>481</v>
      </c>
      <c r="G26" s="465"/>
      <c r="H26" s="487"/>
      <c r="I26" s="487"/>
      <c r="J26" s="488"/>
      <c r="K26" s="478"/>
      <c r="L26" s="30"/>
      <c r="M26" s="30"/>
    </row>
    <row r="27" spans="1:13" ht="27.6">
      <c r="A27" s="93" t="s">
        <v>23</v>
      </c>
      <c r="B27" s="454" t="s">
        <v>502</v>
      </c>
      <c r="C27" s="454" t="s">
        <v>67</v>
      </c>
      <c r="D27" s="458" t="s">
        <v>516</v>
      </c>
      <c r="E27" s="87">
        <v>200</v>
      </c>
      <c r="F27" s="93" t="s">
        <v>490</v>
      </c>
      <c r="G27" s="465"/>
      <c r="H27" s="487"/>
      <c r="I27" s="487"/>
      <c r="J27" s="488"/>
      <c r="K27" s="478"/>
      <c r="L27" s="30"/>
      <c r="M27" s="30"/>
    </row>
    <row r="28" spans="1:13" ht="27" customHeight="1">
      <c r="A28" s="93" t="s">
        <v>24</v>
      </c>
      <c r="B28" s="457" t="s">
        <v>503</v>
      </c>
      <c r="C28" s="457" t="s">
        <v>67</v>
      </c>
      <c r="D28" s="459" t="s">
        <v>515</v>
      </c>
      <c r="E28" s="87">
        <v>5000</v>
      </c>
      <c r="F28" s="93" t="s">
        <v>488</v>
      </c>
      <c r="G28" s="466"/>
      <c r="H28" s="487"/>
      <c r="I28" s="487"/>
      <c r="J28" s="488"/>
      <c r="K28" s="478"/>
      <c r="L28" s="30"/>
      <c r="M28" s="30"/>
    </row>
    <row r="29" spans="1:13" ht="28.8" customHeight="1">
      <c r="A29" s="93" t="s">
        <v>25</v>
      </c>
      <c r="B29" s="93" t="s">
        <v>504</v>
      </c>
      <c r="C29" s="93" t="s">
        <v>67</v>
      </c>
      <c r="D29" s="93" t="s">
        <v>515</v>
      </c>
      <c r="E29" s="87">
        <v>190</v>
      </c>
      <c r="F29" s="93" t="s">
        <v>490</v>
      </c>
      <c r="G29" s="94"/>
      <c r="H29" s="487"/>
      <c r="I29" s="487"/>
      <c r="J29" s="488"/>
      <c r="K29" s="478"/>
      <c r="L29" s="30"/>
      <c r="M29" s="30"/>
    </row>
    <row r="30" spans="1:13" ht="28.8" customHeight="1">
      <c r="A30" s="82"/>
      <c r="B30" s="82"/>
      <c r="C30" s="82"/>
      <c r="D30" s="82"/>
      <c r="E30" s="82"/>
      <c r="F30" s="82"/>
      <c r="G30" s="101"/>
      <c r="H30" s="654" t="s">
        <v>708</v>
      </c>
      <c r="I30" s="654"/>
      <c r="J30" s="654"/>
      <c r="K30" s="82"/>
      <c r="L30" s="80"/>
      <c r="M30" s="82"/>
    </row>
    <row r="31" spans="1:13" ht="15.6">
      <c r="F31" s="468"/>
      <c r="G31" s="469"/>
    </row>
    <row r="32" spans="1:13" ht="27" customHeight="1">
      <c r="A32" s="805" t="s">
        <v>514</v>
      </c>
      <c r="B32" s="806"/>
      <c r="C32" s="806"/>
      <c r="D32" s="806"/>
      <c r="E32" s="806"/>
      <c r="F32" s="806"/>
      <c r="G32" s="806"/>
      <c r="H32" s="806"/>
      <c r="I32" s="806"/>
      <c r="J32" s="806"/>
      <c r="K32" s="806"/>
      <c r="L32" s="806"/>
      <c r="M32" s="807"/>
    </row>
    <row r="33" spans="1:13" ht="27.6">
      <c r="A33" s="652" t="s">
        <v>31</v>
      </c>
      <c r="B33" s="653" t="s">
        <v>32</v>
      </c>
      <c r="C33" s="653" t="s">
        <v>62</v>
      </c>
      <c r="D33" s="652" t="s">
        <v>63</v>
      </c>
      <c r="E33" s="652" t="s">
        <v>36</v>
      </c>
      <c r="F33" s="653" t="s">
        <v>66</v>
      </c>
      <c r="G33" s="653" t="s">
        <v>34</v>
      </c>
      <c r="H33" s="652" t="s">
        <v>3</v>
      </c>
      <c r="I33" s="652" t="s">
        <v>35</v>
      </c>
      <c r="J33" s="652" t="s">
        <v>4</v>
      </c>
      <c r="K33" s="653" t="s">
        <v>5</v>
      </c>
      <c r="L33" s="653" t="s">
        <v>9</v>
      </c>
      <c r="M33" s="652" t="s">
        <v>6</v>
      </c>
    </row>
    <row r="34" spans="1:13" ht="34.200000000000003" customHeight="1">
      <c r="A34" s="93" t="s">
        <v>10</v>
      </c>
      <c r="B34" s="470" t="s">
        <v>505</v>
      </c>
      <c r="C34" s="462" t="s">
        <v>506</v>
      </c>
      <c r="D34" s="492">
        <v>8.9999999999999993E-3</v>
      </c>
      <c r="E34" s="87">
        <v>250</v>
      </c>
      <c r="F34" s="482" t="s">
        <v>507</v>
      </c>
      <c r="G34" s="483"/>
      <c r="H34" s="494"/>
      <c r="I34" s="495"/>
      <c r="J34" s="483"/>
      <c r="K34" s="472"/>
      <c r="L34" s="30"/>
      <c r="M34" s="30"/>
    </row>
    <row r="35" spans="1:13" ht="37.799999999999997" customHeight="1">
      <c r="A35" s="93" t="s">
        <v>11</v>
      </c>
      <c r="B35" s="470" t="s">
        <v>508</v>
      </c>
      <c r="C35" s="462" t="s">
        <v>506</v>
      </c>
      <c r="D35" s="492">
        <v>8.9999999999999993E-3</v>
      </c>
      <c r="E35" s="87">
        <v>850</v>
      </c>
      <c r="F35" s="471" t="s">
        <v>509</v>
      </c>
      <c r="G35" s="484"/>
      <c r="H35" s="494"/>
      <c r="I35" s="495"/>
      <c r="J35" s="483"/>
      <c r="K35" s="472"/>
      <c r="L35" s="30"/>
      <c r="M35" s="30"/>
    </row>
    <row r="36" spans="1:13" ht="33" customHeight="1">
      <c r="A36" s="93" t="s">
        <v>12</v>
      </c>
      <c r="B36" s="473" t="s">
        <v>510</v>
      </c>
      <c r="C36" s="462" t="s">
        <v>506</v>
      </c>
      <c r="D36" s="493">
        <v>0.15</v>
      </c>
      <c r="E36" s="87">
        <v>170</v>
      </c>
      <c r="F36" s="97" t="s">
        <v>511</v>
      </c>
      <c r="G36" s="485"/>
      <c r="H36" s="494"/>
      <c r="I36" s="495"/>
      <c r="J36" s="483"/>
      <c r="K36" s="474"/>
      <c r="L36" s="30"/>
      <c r="M36" s="30"/>
    </row>
    <row r="37" spans="1:13" ht="33" customHeight="1">
      <c r="A37" s="93" t="s">
        <v>13</v>
      </c>
      <c r="B37" s="475" t="s">
        <v>510</v>
      </c>
      <c r="C37" s="462" t="s">
        <v>506</v>
      </c>
      <c r="D37" s="493">
        <v>0.15</v>
      </c>
      <c r="E37" s="87">
        <v>230</v>
      </c>
      <c r="F37" s="97" t="s">
        <v>512</v>
      </c>
      <c r="G37" s="486"/>
      <c r="H37" s="494"/>
      <c r="I37" s="495"/>
      <c r="J37" s="483"/>
      <c r="K37" s="476"/>
      <c r="L37" s="30"/>
      <c r="M37" s="30"/>
    </row>
    <row r="38" spans="1:13" ht="27.6" customHeight="1">
      <c r="A38" s="82"/>
      <c r="B38" s="82"/>
      <c r="C38" s="82"/>
      <c r="D38" s="82"/>
      <c r="E38" s="82"/>
      <c r="F38" s="82"/>
      <c r="G38" s="101"/>
      <c r="H38" s="654" t="s">
        <v>708</v>
      </c>
      <c r="I38" s="654"/>
      <c r="J38" s="654"/>
      <c r="K38" s="82"/>
      <c r="L38" s="80"/>
      <c r="M38" s="82"/>
    </row>
    <row r="40" spans="1:13" ht="30" customHeight="1">
      <c r="A40" s="799" t="s">
        <v>521</v>
      </c>
      <c r="B40" s="800"/>
      <c r="C40" s="800"/>
      <c r="D40" s="800"/>
      <c r="E40" s="800"/>
      <c r="F40" s="800"/>
      <c r="G40" s="800"/>
      <c r="H40" s="800"/>
      <c r="I40" s="800"/>
      <c r="J40" s="800"/>
      <c r="K40" s="800"/>
      <c r="L40" s="800"/>
      <c r="M40" s="801"/>
    </row>
    <row r="41" spans="1:13" ht="27.6">
      <c r="A41" s="652" t="s">
        <v>31</v>
      </c>
      <c r="B41" s="653" t="s">
        <v>32</v>
      </c>
      <c r="C41" s="653" t="s">
        <v>62</v>
      </c>
      <c r="D41" s="652" t="s">
        <v>63</v>
      </c>
      <c r="E41" s="652" t="s">
        <v>36</v>
      </c>
      <c r="F41" s="653" t="s">
        <v>66</v>
      </c>
      <c r="G41" s="653" t="s">
        <v>34</v>
      </c>
      <c r="H41" s="652" t="s">
        <v>3</v>
      </c>
      <c r="I41" s="652" t="s">
        <v>35</v>
      </c>
      <c r="J41" s="652" t="s">
        <v>4</v>
      </c>
      <c r="K41" s="653" t="s">
        <v>5</v>
      </c>
      <c r="L41" s="653" t="s">
        <v>9</v>
      </c>
      <c r="M41" s="652" t="s">
        <v>6</v>
      </c>
    </row>
    <row r="42" spans="1:13" ht="68.400000000000006" customHeight="1">
      <c r="A42" s="93" t="s">
        <v>20</v>
      </c>
      <c r="B42" s="457" t="s">
        <v>519</v>
      </c>
      <c r="C42" s="454" t="s">
        <v>67</v>
      </c>
      <c r="D42" s="454"/>
      <c r="E42" s="93">
        <v>3300</v>
      </c>
      <c r="F42" s="455" t="s">
        <v>518</v>
      </c>
      <c r="G42" s="465"/>
      <c r="H42" s="480"/>
      <c r="I42" s="86"/>
      <c r="J42" s="496"/>
      <c r="K42" s="95"/>
      <c r="L42" s="30"/>
      <c r="M42" s="30"/>
    </row>
    <row r="43" spans="1:13" ht="69" customHeight="1">
      <c r="A43" s="93" t="s">
        <v>21</v>
      </c>
      <c r="B43" s="93" t="s">
        <v>520</v>
      </c>
      <c r="C43" s="462" t="s">
        <v>67</v>
      </c>
      <c r="D43" s="454"/>
      <c r="E43" s="93">
        <v>28000</v>
      </c>
      <c r="F43" s="455" t="s">
        <v>517</v>
      </c>
      <c r="G43" s="465"/>
      <c r="H43" s="480"/>
      <c r="I43" s="86"/>
      <c r="J43" s="496"/>
      <c r="K43" s="95"/>
      <c r="L43" s="30"/>
      <c r="M43" s="30"/>
    </row>
    <row r="44" spans="1:13" ht="28.8" customHeight="1">
      <c r="A44" s="82"/>
      <c r="B44" s="82"/>
      <c r="C44" s="82"/>
      <c r="D44" s="82"/>
      <c r="E44" s="82"/>
      <c r="F44" s="82"/>
      <c r="G44" s="72"/>
      <c r="H44" s="655" t="s">
        <v>708</v>
      </c>
      <c r="I44" s="655"/>
      <c r="J44" s="655"/>
      <c r="K44" s="82"/>
      <c r="L44" s="82"/>
      <c r="M44" s="82"/>
    </row>
    <row r="46" spans="1:13" ht="27.6" customHeight="1">
      <c r="A46" s="808" t="s">
        <v>706</v>
      </c>
      <c r="B46" s="809"/>
      <c r="C46" s="809"/>
      <c r="D46" s="809"/>
      <c r="E46" s="809"/>
      <c r="F46" s="809"/>
      <c r="G46" s="809"/>
      <c r="H46" s="809"/>
      <c r="I46" s="809"/>
      <c r="J46" s="809"/>
      <c r="K46" s="809"/>
      <c r="L46" s="809"/>
      <c r="M46" s="810"/>
    </row>
    <row r="47" spans="1:13" ht="27.6">
      <c r="A47" s="652" t="s">
        <v>31</v>
      </c>
      <c r="B47" s="653" t="s">
        <v>32</v>
      </c>
      <c r="C47" s="653" t="s">
        <v>62</v>
      </c>
      <c r="D47" s="652" t="s">
        <v>63</v>
      </c>
      <c r="E47" s="652" t="s">
        <v>36</v>
      </c>
      <c r="F47" s="653" t="s">
        <v>66</v>
      </c>
      <c r="G47" s="653" t="s">
        <v>34</v>
      </c>
      <c r="H47" s="652" t="s">
        <v>3</v>
      </c>
      <c r="I47" s="652" t="s">
        <v>35</v>
      </c>
      <c r="J47" s="652" t="s">
        <v>4</v>
      </c>
      <c r="K47" s="653" t="s">
        <v>5</v>
      </c>
      <c r="L47" s="653" t="s">
        <v>9</v>
      </c>
      <c r="M47" s="652" t="s">
        <v>6</v>
      </c>
    </row>
    <row r="48" spans="1:13" ht="93.6" customHeight="1">
      <c r="A48" s="1" t="s">
        <v>10</v>
      </c>
      <c r="B48" s="11" t="s">
        <v>701</v>
      </c>
      <c r="C48" s="1" t="s">
        <v>702</v>
      </c>
      <c r="D48" s="1"/>
      <c r="E48" s="651">
        <v>1</v>
      </c>
      <c r="F48" s="318" t="s">
        <v>703</v>
      </c>
      <c r="G48" s="85"/>
      <c r="H48" s="4"/>
      <c r="I48" s="4"/>
      <c r="J48" s="6"/>
      <c r="K48" s="478"/>
      <c r="L48" s="30"/>
      <c r="M48" s="30"/>
    </row>
    <row r="49" spans="1:13" ht="94.8" customHeight="1">
      <c r="A49" s="1" t="s">
        <v>11</v>
      </c>
      <c r="B49" s="11" t="s">
        <v>704</v>
      </c>
      <c r="C49" s="1" t="s">
        <v>702</v>
      </c>
      <c r="D49" s="1"/>
      <c r="E49" s="651">
        <v>1500</v>
      </c>
      <c r="F49" s="318" t="s">
        <v>705</v>
      </c>
      <c r="G49" s="85"/>
      <c r="H49" s="4"/>
      <c r="I49" s="4"/>
      <c r="J49" s="6"/>
      <c r="K49" s="478"/>
      <c r="L49" s="30"/>
      <c r="M49" s="30"/>
    </row>
    <row r="50" spans="1:13" ht="25.8" customHeight="1">
      <c r="A50" s="82"/>
      <c r="B50" s="82"/>
      <c r="C50" s="82"/>
      <c r="D50" s="82"/>
      <c r="E50" s="82"/>
      <c r="F50" s="82"/>
      <c r="G50" s="72"/>
      <c r="H50" s="655" t="s">
        <v>708</v>
      </c>
      <c r="I50" s="655"/>
      <c r="J50" s="655"/>
      <c r="K50" s="82"/>
      <c r="L50" s="82"/>
      <c r="M50" s="82"/>
    </row>
  </sheetData>
  <mergeCells count="6">
    <mergeCell ref="A46:M46"/>
    <mergeCell ref="A2:M2"/>
    <mergeCell ref="A4:M4"/>
    <mergeCell ref="A12:M12"/>
    <mergeCell ref="A32:M32"/>
    <mergeCell ref="A40:M40"/>
  </mergeCells>
  <pageMargins left="0.70866141732283472" right="0.70866141732283472" top="0.74803149606299213" bottom="0.74803149606299213" header="0.31496062992125984" footer="0.31496062992125984"/>
  <pageSetup paperSize="9" scale="5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grupa 9</vt:lpstr>
      <vt:lpstr>grupa 9 tab.</vt:lpstr>
      <vt:lpstr>grupa 10</vt:lpstr>
      <vt:lpstr>grupa 10 tab.</vt:lpstr>
      <vt:lpstr>grupa 8</vt:lpstr>
      <vt:lpstr>grupa 8 tab.</vt:lpstr>
      <vt:lpstr>grupa 5</vt:lpstr>
      <vt:lpstr>grupa 5 tab.</vt:lpstr>
      <vt:lpstr>OPZ płyny infuzyjne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naczelna</dc:creator>
  <cp:lastModifiedBy>Dell</cp:lastModifiedBy>
  <cp:lastPrinted>2022-09-30T08:04:19Z</cp:lastPrinted>
  <dcterms:created xsi:type="dcterms:W3CDTF">2021-05-28T08:56:30Z</dcterms:created>
  <dcterms:modified xsi:type="dcterms:W3CDTF">2022-10-04T12:54:02Z</dcterms:modified>
</cp:coreProperties>
</file>