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1 do wniosku komis" sheetId="1" r:id="rId1"/>
  </sheets>
  <definedNames>
    <definedName name="Excel_BuiltIn_Print_Area">'załącznik nr 1 do wniosku komis'!$A$4:$I$56</definedName>
    <definedName name="Excel_BuiltIn_Print_Area_3_1">'załącznik nr 1 do wniosku komis'!#REF!</definedName>
    <definedName name="_xlnm.Print_Area" localSheetId="0">'załącznik nr 1 do wniosku komis'!$A$4:$I$58</definedName>
  </definedNames>
  <calcPr fullCalcOnLoad="1"/>
</workbook>
</file>

<file path=xl/sharedStrings.xml><?xml version="1.0" encoding="utf-8"?>
<sst xmlns="http://schemas.openxmlformats.org/spreadsheetml/2006/main" count="765" uniqueCount="224">
  <si>
    <t>CZĘŚĆ NR 1 - ENDOPROTEZA KOLANA CAŁKOWITA I REWIZYJNA</t>
  </si>
  <si>
    <t>L.p.</t>
  </si>
  <si>
    <t>Nazwa/opis produktu</t>
  </si>
  <si>
    <t>j.m.</t>
  </si>
  <si>
    <t>Ilość</t>
  </si>
  <si>
    <t xml:space="preserve">Cena jedn. netto (PLN)                             </t>
  </si>
  <si>
    <t xml:space="preserve">Wartość netto (PLN)                      </t>
  </si>
  <si>
    <t xml:space="preserve">stawka podatku VAT (%)  </t>
  </si>
  <si>
    <t xml:space="preserve">Wartość brutto (PLN)                                </t>
  </si>
  <si>
    <t xml:space="preserve">nazwa handlowa </t>
  </si>
  <si>
    <t>nr katalogowy (Wykonawca winien podać wszystkie zaoferowane rozmiary i odpowiadające im numery katalogowe)</t>
  </si>
  <si>
    <t>producent</t>
  </si>
  <si>
    <r>
      <t xml:space="preserve">Endoproteza cementowa, dwukłykciowa stawu kolanowego: Część udowa anatomiczna ( lewa i prawa ) wykonana z chromokobaltu  przynajmniej w 7 rozmiarach dla każdej ze stron. Możliwość zaoferowania dodatkowych (oprócz standardowych) – wąskich rozmiarów elementu udowego. Część piszczelowa uniwersalna, wykonana z chromokobaltu, modularna ( nie związana na stałe z wkładką polietylenową)  przynajmniej w 9 rozmiarach z możliwością zastosowania trzpieni przedłużających i podkładek augmentacyjnych o grubościach 4mm i 8mm. Wkładka polietylenowa realizująca 3 stopniowe, fabryczne tyłopochylenie, dostępna w grubościach 10mm, 12mm, 14mm, 16mm ,  przynajmniej w 5 rozmiarach dla każdej grubości. Sterylizowana promieniami beta. Mocowana na zasadzie zatrzaskowej. Możliwość zastosowania wkładki pogłębionej lub rotacyjnej. W wersji ze stabilizacją tylną mocowana dodatkową śrubą do części piszczelowej. Resekcja części piszczelowej do wyboru: śródszpikowo lub zewnętrznie. Retrakcyjny  pomiaru szpary stawowej w wyproście i zgięciu. Endoproteza musi dawać możliwość śródoperacyjnego wyboru wersji z zachowaniem lub bez zachowania PCL. </t>
    </r>
    <r>
      <rPr>
        <sz val="10"/>
        <rFont val="Arial"/>
        <family val="2"/>
      </rPr>
      <t>Instrumentarium musi współpracować z kinematycznym systemem nawigacji komputerowej ( bez użycia CT )</t>
    </r>
  </si>
  <si>
    <t>kpl</t>
  </si>
  <si>
    <t xml:space="preserve"> </t>
  </si>
  <si>
    <t xml:space="preserve">          </t>
  </si>
  <si>
    <t xml:space="preserve">elementy 1 kpl. Oferowanego systemu </t>
  </si>
  <si>
    <t>X</t>
  </si>
  <si>
    <t xml:space="preserve">a </t>
  </si>
  <si>
    <t>część udowa</t>
  </si>
  <si>
    <t>szt.</t>
  </si>
  <si>
    <t>b</t>
  </si>
  <si>
    <t>część piszczelowa</t>
  </si>
  <si>
    <t>c</t>
  </si>
  <si>
    <t>wkładka polietylenowa</t>
  </si>
  <si>
    <t xml:space="preserve">Endoproteza cementowa, dwukłykciowa stawu kolanowego: Część udowa anatomiczna ( lewa i prawa ) wykonana z chromokobaltu pokrytyZrN  przynajmniej w 7 rozmiarach dla każdej ze stron. Możliwość zaoferowania dodatkowych( oprócz standardowych) – wąskich rozmiarów elementu udowego. Część piszczelowa uniwersalna, wykonana z chromokobaltu, pokryta ZrN, modularna ( nie związana na stałe z wkładką polietylenową)  przynajmniej w 9 rozmiarach z możliwością zastosowania trzpieni przedłużających i podkładek augmentacyjnych o grubościach 4mm i 8mm. Wkładka polietylenowa realizująca 3 stopniowe, fabryczne tyłopochylenie, dostępna w grubościach 10mm, 12mm, 14mm, 16mm ,  przynajmniej w 5 rozmiarach dla każdej grubości. Sterylizowana promieniami beta. Mocowana na zasadzie zatrzaskowej. Możliwość zastosowania wkładki pogłębionej lub rotacyjnej. W wersji ze stabilizacją tylną mocowana dodatkową śrubą pokryta ZrN do części piszczelowej. Resekcja części piszczelowej do wyboru: śródszpikowo lub zewnętrznie. Retrakcyjny  pomiaru szpary stawowej w wyproście i zgięciu. Endoproteza musi dawać możliwość śródoperacyjnego wyboru wersji z zachowaniem lub bez zachowania PCL. Instrumentarium musi współpracować z kinematycznym systemem nawigacji komputerowej ( bez użycia CT ). </t>
  </si>
  <si>
    <t xml:space="preserve">dodatkowe elementy </t>
  </si>
  <si>
    <t>Trzpień przedłużający</t>
  </si>
  <si>
    <t>Podkładka augumentacyjna</t>
  </si>
  <si>
    <r>
      <t xml:space="preserve">Endoproteza rewizyjna stawu kolanowego. Część udowa: wykonana z chromokobaltu , anatomiczna, dostępna w minimum 7 rozmiarach (dla każdej ze stron), możliwość zastosowania przedłużek offsetowych zarówno cementowanych (średnica od 12 mm do 18mm) jak i  bezcementowych (średnica od 12mm do 20 mm) . Podkładki uzupełniające ubytki zarówno w części dystalnej jak i tylnej. Część piszczelowa: wykonana z chromokobaltu, uniwersalna , przynajmniej w 11 rozmiarach , przedłużki offsetowe cementowane (średnica od 12 mm do 18mm) jak i bezcementowe (średnica od 11 mm do 20mm). Półpodkładki uzupełniające ubytki o grubościach 5mm,10mm,15mm. Wkładka polietylenowa: dostępna w grubościach 10mm, 12mm, 14mm, 16mm, 18mm, 20mm, 24mm, 28mm, 32mm mocowana dodatkową śrubą do tacy piszczelowej, realizująca trzystopniowe fabryczne tyłopochylenie. Rzepka dostępna w 4 rozmiarach. </t>
    </r>
    <r>
      <rPr>
        <sz val="10"/>
        <rFont val="Arial"/>
        <family val="2"/>
      </rPr>
      <t xml:space="preserve">Instrumentarium musi współpracować z kinematycznym systemem nawigacji komputerowej (bez użycia CT). </t>
    </r>
  </si>
  <si>
    <t>Komponent udowy</t>
  </si>
  <si>
    <t>Komponent piszczelowy</t>
  </si>
  <si>
    <t>Przedłużka udowa cementowana</t>
  </si>
  <si>
    <t>d</t>
  </si>
  <si>
    <t>Przedłużka udowa bezcementowa</t>
  </si>
  <si>
    <t>e</t>
  </si>
  <si>
    <t>Bloczek udowy dystalny</t>
  </si>
  <si>
    <t>f</t>
  </si>
  <si>
    <t>Bloczek udowy tylny</t>
  </si>
  <si>
    <t>g</t>
  </si>
  <si>
    <t>Przedłużka piszczelowa bezcementowa</t>
  </si>
  <si>
    <t>h</t>
  </si>
  <si>
    <t>Przedłużka piszczelowa cementowana</t>
  </si>
  <si>
    <t>I.</t>
  </si>
  <si>
    <t>Podkładka piszczelowa</t>
  </si>
  <si>
    <t>j</t>
  </si>
  <si>
    <t>Łącznik udowy</t>
  </si>
  <si>
    <t>k</t>
  </si>
  <si>
    <t>Polietylen</t>
  </si>
  <si>
    <t xml:space="preserve">l </t>
  </si>
  <si>
    <t>Korek polietylenowy do cementu</t>
  </si>
  <si>
    <r>
      <t xml:space="preserve">Endoproteza stawu kolanowego rotacyjno-zawiasowaKomponent udowy przynajmniej w trzech rozmiarach dla każdej ze stron z możliwością dokręcenia przedłużek offsetowych zarówno w wersji cementowanej jak i bezcementowej przynajmniej w dwóch długościach i trzech średnicach dla każdej wersji. Bloczki dystalne jak i tylno-dystalne o grubościach 4mm, 8mm, 12mm zapewniające uzupełnienie ubytków kostnych po stronie udowej Komponent piszczelowy uniwersalny przynajmniej w trzech rozmiarach z możliwością dokręcenia przedłużek offsetowych zarówno w wersji cementowanej jak i bezcementowej przynajmniej w dwóch długościach i trzech średnicach dla każdej wersji. Podkładki augmentacyjne pod komponent piszczelowy  o grubościach 4mm, 8mm, 12mm, 16mm. Wkładka polietylenowa wykonana z polietylenu o podwyższonej odporności na ścieranie o grubościach od 10mm do 24mm ze skokiem co 2mm.Rzepka dostępna w sześciu rozmiarach Korki polietylenowe do cementu .Endoproteza musi  zapewniać możliwość wykonywania wahań rotacyjnych +/- 12 stopni oraz współpracować z posiadanym przez Zamawiającego kinematycznym systemem nawigacji komputerowej ( bez użycia CT). </t>
    </r>
    <r>
      <rPr>
        <sz val="10"/>
        <rFont val="Arial"/>
        <family val="2"/>
      </rPr>
      <t>Użyczenie instrumentarium na czas trwania zabiegu.</t>
    </r>
  </si>
  <si>
    <t>Bloczek udowy tylno-dystalny</t>
  </si>
  <si>
    <t>Cement kostny mieszany próżniowo z gentamycyną. Ręczny ( niewymagający użycia pompy próżniowej) ,hermetyczny system do próżniowego mieszanie i podawania cementu, z cementem 1x 40g z gentamycyną (proporcja proszku do płynu 3:1) umieszczonym fabrycznie wewnątrz mieszalnika</t>
  </si>
  <si>
    <t>Cement kostny 40g z gentamycyną. Cement kostny o niskiej lepkości, z gentamycyną, w opakowaniu 1x40g (proporcja proszku do płynu 3:1)</t>
  </si>
  <si>
    <t>ŁĄCZNA WARTOŚĆ CZĘŚCI NR 1</t>
  </si>
  <si>
    <t>CZĘŚĆ NR 2 - Proteza kolana jednoprzedziałowa-komponenta łakotkowa ruchoma</t>
  </si>
  <si>
    <t>lp</t>
  </si>
  <si>
    <t>Endoproteza cementowana jednoprzedzialowa stawu kolanowego.komponent udowy i piszczelowy wykonany ze stopu kobaltowo-chromowego.komponent udowy w minimum 5 rozmiarach.komponent piszczelowy w minimum 6 rozmiarach.Wkladka wykonana z polietylenu o podwyższonejodporności na ścieranie.Wkładka niezwiązana z komponentem piszczelowym ruchoma w minimum 7 rozmiarach o profilu przystosowanym do przedziału przyśrodkowego oraz opcjonalnie do przedziału bocznego. W opcji wersja bezcementowa, antyalergiczna,poboczna.</t>
  </si>
  <si>
    <t>jak niżej</t>
  </si>
  <si>
    <t>a</t>
  </si>
  <si>
    <t>komponent cementowy udowy</t>
  </si>
  <si>
    <t>komponent cementowy piszczelowy</t>
  </si>
  <si>
    <t>wkładka stawowa polietylenowa</t>
  </si>
  <si>
    <t>komponent udowy  bezcementowy</t>
  </si>
  <si>
    <t>komponent piszczelowy bezcementowy</t>
  </si>
  <si>
    <t xml:space="preserve"> komponent udowy poboczny</t>
  </si>
  <si>
    <t>komponent piszczelowy poboczny</t>
  </si>
  <si>
    <t>koponent udowy antyalergiczny</t>
  </si>
  <si>
    <t>i</t>
  </si>
  <si>
    <t>komponent piszczelowy antyalergiczny</t>
  </si>
  <si>
    <t>ostrza oscylacyjne do precyzyjnego przycięcia kości</t>
  </si>
  <si>
    <t>ostrza posuwisto-zwrotne do precyzyjnego przycięcia kości</t>
  </si>
  <si>
    <t>l</t>
  </si>
  <si>
    <t>cement kostny z antybiotykiem 2x40g</t>
  </si>
  <si>
    <t>op.</t>
  </si>
  <si>
    <t>m</t>
  </si>
  <si>
    <t>cement kostny z antybiotykiem 1x40g</t>
  </si>
  <si>
    <t>n</t>
  </si>
  <si>
    <t>cement kostny bez antybiotyku 1x40g</t>
  </si>
  <si>
    <t>ŁĄCZNA WARTOŚC CZĘŚCI NR 2</t>
  </si>
  <si>
    <t xml:space="preserve"> Depozyt na czas trwania umowy i użyczenie instrumentarium umożliwiającego precyzyjne osadzenie implantów na czas trwania umowy. WARTOŚĆ BRUTTO UŻYCZANEGO INSTRUMENTARIUM:............(podaje Wykonawca)</t>
  </si>
  <si>
    <t>CZĘŚĆ NR 3 - ENDOPROTEZY STAWU BIODROWEGO I KOLANOWEGO</t>
  </si>
  <si>
    <t>A. ENDOPROTEZA MODULARNA REWIZYJNA STAWU BIODROWEGO W WERSJI CEMENTOWANEJ I BEZCEMENTOWEJ</t>
  </si>
  <si>
    <t>Trzpień tytanowy modularny w wersji cementowanej i bezcementowej o przekroju heksagonalnym z możliwością  blokowania obwodowego śrubami, w średnicach od 12 do 20 mm ze skokiem co 2 mm, w długościuach od 150 do 250 mm ze skokiem co 50 mm</t>
  </si>
  <si>
    <t>Element proksymalny z kątem szyjkowo trzonowym 127 i 135 stopni- euro konus 12/14 z możliwością ustalania kąta antetorsji po osadzeniu implantu w loży kostnej – skok co 5 stopni</t>
  </si>
  <si>
    <t>Element trzonu uda w rozmiarach 40 i 50 mm</t>
  </si>
  <si>
    <t>Element przedłużający - 25mm</t>
  </si>
  <si>
    <t>Śruba łącząca 40-100mm</t>
  </si>
  <si>
    <t>Śruba blokująca 25-60mm</t>
  </si>
  <si>
    <t>Cement kostny z antybiotykiem. Cement kostny średniej lepkości z kopolimerem metylakrylatem MA dodatkiem gentamycyny, sterylizowany tlenkiem etylenu. Zawartość substancji aktywnej nie powinna przekraczać 1,5% substancji sproszkowanej opakowanie 1 x 40 g</t>
  </si>
  <si>
    <t xml:space="preserve">   RAZEM:                                                                                                                                                                                                         </t>
  </si>
  <si>
    <t>B. ENDOPROTEZA STAWU KOLANOWEGO BEZCEMENTOWA HYPOALERGICZNA</t>
  </si>
  <si>
    <r>
      <t>Pierwotna endoproteza stawu kolanowego modularna, bezcementowa składająca się</t>
    </r>
    <r>
      <rPr>
        <sz val="10"/>
        <color indexed="8"/>
        <rFont val="Arial"/>
        <family val="2"/>
      </rPr>
      <t xml:space="preserve"> z części udowej, anatomicznej / prawa, lewa / wykonanej ze stopu CoCrMo pokrytej okładzina ceramiczną w wersji z zachowaniem tylnego więzadła krzyżowego i  w wersji tylnostabilizowanej w min. 5-ciu rozmiarach od 2 do 6 ze skokiem co 1</t>
    </r>
  </si>
  <si>
    <t>Część piszczelowa endoprotezy uniwersalna, wykonana ze stopu CoCrMo w przynajmniej 6-ciu rozmiarach pokrytej okładzina ceramiczną w wersji bezcementowej od 2 do 7 ze skokiem co 1</t>
  </si>
  <si>
    <t>Wkładka polietylenowa typu rotating platform o grubości 10; 12,5; 15; 17,5; 20 mm dla opcji z zachowaniem i wycięciem więzadła krzyżowego tylnego</t>
  </si>
  <si>
    <t>OSTRZA DO PIŁY OSCYLACYJNEJ  adekwatne do instrumentarium - 1,37 mm</t>
  </si>
  <si>
    <r>
      <t>C.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ENDOPROTEZA KŁYKCIOWA STAWU KOLANOWEGO, CEMENTOWANA HYPOALERGICZNA</t>
    </r>
  </si>
  <si>
    <r>
      <t>Pierwotna endoproteza stawu kolanowego modularna, cementowana składająca się</t>
    </r>
    <r>
      <rPr>
        <sz val="10"/>
        <color indexed="8"/>
        <rFont val="Arial"/>
        <family val="2"/>
      </rPr>
      <t xml:space="preserve"> z części udowej, anatomicznej / prawa, lewa / wykonanej ze stopu CoCrMo pokrytej okładzina ceramiczną w wersji z zachowaniem tylnego więzadła krzyżowego i  w wersji tylnostabilizowanej w min. 5-ciu rozmiarach od 2 do 6 ze skokiem co 1</t>
    </r>
  </si>
  <si>
    <t>Część piszczelowa endoprotezy uniwersalna, wykonana ze stopu CoCrMo w przynajmniej 6-ciu rozmiarach pokrytej okładzina ceramiczną w wersji cementowanej od 2 do 7 ze skokiem co 1</t>
  </si>
  <si>
    <t>OSTRZA DO PIŁY OSCYLACYJNEJ adekwatne do instrumentarium - 1,37 mm</t>
  </si>
  <si>
    <r>
      <t>D.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ENDOPROTEZA KŁYKCIOWA STAWU KOLANOWEGO- PÓŁZWIĄZANA REWIZYJNA HYPOALERGICZNA</t>
    </r>
  </si>
  <si>
    <t>Część udowa, anatomiczna / prawa, lewa / wykonana ze stopu CoCrMo pokryta okładzina ceramiczną  w wersji cementowanej w min.5-ciu rozmiarach w wersji półzwiązanej od 2 do 6 ze skokiem co 1</t>
  </si>
  <si>
    <t>Część piszczelowa endoprotezy uniwersalna, wykonana ze stopu CoCrMo w przynajmniej 5-ciu rozmiarach, w wersji cementowanej, pokrytej okładzina ceramiczną  - w wersji półzwiązanej od 2 do 6 ze skokiem co 1</t>
  </si>
  <si>
    <t>Wkładka polietylenowa typu rotating platform – tylnostabilizowana-półzwiązana o grubości 10; 12,5; 15; 17,5; 20 mm</t>
  </si>
  <si>
    <r>
      <t>Przedłużki udowe przynajmniej w 3-ch różnych długościach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od 100 do 200 mmm ze skokiem co 50 mm i w kilku rodzajach średnicy od 12-18 mm dla wersji tylnostabilizowanej- półz</t>
    </r>
    <r>
      <rPr>
        <sz val="10"/>
        <color indexed="8"/>
        <rFont val="Arial"/>
        <family val="2"/>
      </rPr>
      <t>wiązanej</t>
    </r>
  </si>
  <si>
    <r>
      <t>Przedłużki piszczelowe, przynajmniej w 3-ch różnych długościach od 100 do 200 mmm ze skokiem co 50 mm i w kilku rodzajach średnicy</t>
    </r>
    <r>
      <rPr>
        <sz val="10"/>
        <rFont val="Arial"/>
        <family val="2"/>
      </rPr>
      <t xml:space="preserve"> od 12-18</t>
    </r>
    <r>
      <rPr>
        <sz val="10"/>
        <color indexed="8"/>
        <rFont val="Arial"/>
        <family val="2"/>
      </rPr>
      <t xml:space="preserve"> mm dla wersji tylnostabilizowanej- półzwiązanej </t>
    </r>
  </si>
  <si>
    <t>podkładki piszczelowe oraz udowe dystalne i tylne w rozmiarach od 2 do 6  i grubościach 5 i 10 mm</t>
  </si>
  <si>
    <t>podkładki piszczelowe w różnych rozmiarach od 2 do 6 i grubościach 5 i 10 mm</t>
  </si>
  <si>
    <t>Ostrze do piły oscylacyjnej adekwatne do instrumentarium, 1,37 mm</t>
  </si>
  <si>
    <r>
      <t xml:space="preserve">   R</t>
    </r>
    <r>
      <rPr>
        <b/>
        <sz val="10"/>
        <color indexed="8"/>
        <rFont val="Arial"/>
        <family val="2"/>
      </rPr>
      <t>AZEM: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</si>
  <si>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t>E. PANEWKA REWIZYJNA STAWU BIODROWEGO</t>
  </si>
  <si>
    <t>Bezcementowa rewizyjna panewka biodra, anatomiczna (prawa, lewa), wykonana ze stopu tytanowego w rozmiarach od 46mm do 62mm, posiadająca ostry kolec umożliwiający zaczepienie w kości kulszowej oraz wypustkę w formie blaszki z otworami na śruby umożliwiającą umocowanie do talerza kości biodrowej. Panewka musi posiadać otwory do przymocowania śrubami</t>
  </si>
  <si>
    <t>Wkład polietylenowy na głowy 32 i 36 mm z 15 stopniowym okapem, oraz opcja z 4 mm offsetem</t>
  </si>
  <si>
    <t>Głowa na konus 12/14 o średnicy 28 mm, 32 mm i 36 mm ze stopu tytanowego pokryta okładziną ceramiczną lub ceramiczna w min. w min. 4 długościach szyjki od S do XL</t>
  </si>
  <si>
    <t>Śruby tytanowe w rozmiarach od 15mm do 45mm (skok co 5mm) min. 4 szt.</t>
  </si>
  <si>
    <t xml:space="preserve"> F - bezcementowa proteza stawu biodrowego-krótki trzpień</t>
  </si>
  <si>
    <t>Trzpień bezcementowy typu short, uniwersalny, bezkołnierzowy o przekroju prostokątnym, wykonany ze stopu tytanowego, w wersji standard i lateralizowanej, pokryty w 2/3 części proksymalnej porowatą okładziną tytanową, dodatkowo hydroksyapatytem.Trzpień musi być dostępny w min. 10 rozmiarach od 6,25 do 20 mm.Trzpień musi posiadać dodatkowe wzdłużne rowki dla poprawienia stabilizacji pierwotnej , konus 12/14, kąt CCD 133 stopnie.</t>
  </si>
  <si>
    <t>Panewka bezcementowa w kształcie spłaszczonej hemisfery typu press-fit, wykonana ze stopu tytanowego. Dla ułatwienia osteointegracji panewka musi być pokryta dodatkowo porowatym tytanem. Panewka musi posiadać min. 3 otwory do śrub stabilizujacych, wyposażona fabrycznie w zaślepki do śródoperacyjnego usunięcia. Wymagana jest też dostępność panewki bezotworowej.Panewka w rozmiarach od min. 46 mm do 68 mm. ze skokiem co 2 mm.</t>
  </si>
  <si>
    <t>Głowa wykonana ze stopu CoCrMo, w średnicy zewnętrznej 28mm 32mm 36 mm w min. 4 długościach szyjki.</t>
  </si>
  <si>
    <t>Głowa tytanowa z powłoką ceramiczną , w średnicy zewnętrznej 28mm 32mm 36 mm w min. 4 długościach szyjki.</t>
  </si>
  <si>
    <t>Wkładki polietylenowe do panewek, wykonanae z polietylenu typu cross link , standard i z 10 stopniowym kołnierzem antyluksacyjnym , o średnicach wew. 28 mm 32mm 36mm.</t>
  </si>
  <si>
    <t>RAZEM</t>
  </si>
  <si>
    <t>x</t>
  </si>
  <si>
    <t xml:space="preserve">  G - Endoproteza stawu kolanowego typu mobile bearing w wersji cementowej i bezcementowej</t>
  </si>
  <si>
    <t>Element udowy anatomiczny (prawy i lewy), wykonany ze stopu CoCrMo, w min. 5 rozmiarach w wersji cementowej. Wymagana jest wersja z zachowaniem tylnego więzadła krzyżowego i tylnie stabilizowana.</t>
  </si>
  <si>
    <t>Element udowy anatomiczny (prawy i lewy), wykonany ze stopu CoCrMo, w min. 5 rozmiarach w wersji bezcementowej. Wymagana jest wersja z zachowaniem tylnego więzadła krzyżowego i tylnie stabilizowana.</t>
  </si>
  <si>
    <t>Element piszczelowy uniwersalny cementowy , w min. 6 rozmiarach , wykonany ze stopu CoCrMo. Powierzchnia plateau wypolerowana,umożliwiająca ruchy rotacyjne.</t>
  </si>
  <si>
    <t>Element piszczelowy uniwersalny bezcementowy , w min. 6 rozmiarach , wykonany ze stopu CoCrMo. Powierzchnia plateau wypolerowana,umożliwiająca ruchy rotacyjne.</t>
  </si>
  <si>
    <t>Wkładka polietylenowa typu rotating platform, wykonana z polietylenu wysokim stopniu ścieralności, w min.5 grubościach , wysoce dopasowana do komponentu udowego.Wymagana dostępność wkładek z zachowaniem tylnego więzadła krzyżowego oraz tylnie stabilizowanych.</t>
  </si>
  <si>
    <t>6.</t>
  </si>
  <si>
    <t>ostrze do piły</t>
  </si>
  <si>
    <r>
      <t xml:space="preserve">   R</t>
    </r>
    <r>
      <rPr>
        <b/>
        <sz val="10"/>
        <color indexed="8"/>
        <rFont val="Arial"/>
        <family val="2"/>
      </rPr>
      <t>AZEM :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</si>
  <si>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t>ŁĄCZNA WARTOŚĆ CZĘŚCI NR 3</t>
  </si>
  <si>
    <t xml:space="preserve">CZĘŚĆ NR 4 - Śruby kaniulowane   </t>
  </si>
  <si>
    <t>Śruba kaniulowana średnicy 4,5mm,krótki gwint i pełny gwint, samowkręcająca ze stali nierdzewnej,gniazdo sześciokątne 3,5mm.długość śruby od 20mm do 56mm (stopniowane co 2mm) oraz od 56mm do 72mm (stopniowane co 4mm).</t>
  </si>
  <si>
    <t>Podkładka do śruby kaniulowanej średnicy 4,5mm. Stal nierdzewna rozmiar 10/4,5mm</t>
  </si>
  <si>
    <t>ŁĄCZNA WARTOŚĆ CZĘŚCI NR 4</t>
  </si>
  <si>
    <t>CZĘŚĆ NR 5 - OSTEOTOMIA PISZCZELI</t>
  </si>
  <si>
    <t>Płytka tytanowa w kształcie litery T, anatomiczna, o kształcie zmniejszającym kontakt z kością, do bliższej nasady kości piszczelowej. Płyta wyposażona w otwory kompresyjne pod śruby średnicy 6,0mm. samogwintujące, z gniazdami sześciokątnymi. W głowie płyty od 2 do 3 otworów prowadzących śruby pod różnymi kątami i w różnych kierunkach. W części dalszej płytki od 2 do 3 otworów owalnych kompatybilnych z tym samym rodzajem śrub.</t>
  </si>
  <si>
    <t>Śruby tytanowe o średnicy 6,0mm, z większą średnicą trzonu (4,8mm), dlugości od 30mm do 90mm,stopniowane co 5 mm.</t>
  </si>
  <si>
    <t>ŁĄCZNA WARTOŚC CZĘŚCI NR 5</t>
  </si>
  <si>
    <t xml:space="preserve"> Depozyt na czas trwania umowy i użyczenie instrumentarium umożliwiającego precyzyjne osadzenie implantów na czas trwania umowy. WARTOŚĆ BRUTTO UŻYCZANEGO INSTRUMENTARIUM:............(podaje Wykonawca)
</t>
  </si>
  <si>
    <t>CZĘŚĆ NR 6 - PROTEZY  ŁOKCIA, GŁOWY KOŚCI PROMIENIOWEJ, implanty w obrębie barku i kolana</t>
  </si>
  <si>
    <t>a. Proteza głowy kości promieniowej</t>
  </si>
  <si>
    <t>Lp.</t>
  </si>
  <si>
    <t xml:space="preserve">Proteza modułowa głowy kości promieniowej bezcementowa.
Średnica głowy 20, 22 i 24mm, każda dostępna w wysokości 10, 12, 14, 16 , 18mm.
5 rozmiarów trzpienia pokrytego porowatą okładziną w celu przyspieszenia wczesnej osteointegracji.
</t>
  </si>
  <si>
    <t xml:space="preserve"> Depozyt na czas trwania umowy i użyczenie instrumentarium umożliwiającego precyzyjne osadzenie implantów na czas trwania zabiegu WARTOŚĆ BRUTTO UŻYCZANEGO INSTRUMENTARIUM:............(podaje Wykonawca)
</t>
  </si>
  <si>
    <t>b. Proteza łokcia</t>
  </si>
  <si>
    <t>Część ramienna tytanowa w 12 rozmiarach o przekroju trójkątnym, zapewniającym stabilność antyrotacyjną. Flansza części ramiennej w dwóch długościach, umożliwiająca zastosowanie podkładki kostnej. Zawias typu zatrzaskowego.</t>
  </si>
  <si>
    <t xml:space="preserve">Część łokciowa tytanowa w 12 rozmiarach o przekroju prostokątnym.
Elementy łokciowe pokryte warstwą PMMA ułatwiającą wiązanie cementu kostnego.
</t>
  </si>
  <si>
    <t xml:space="preserve"> Depozyt na czas trwania umowy i użyczenie instrumentarium umożliwiającego precyzyjne osadzenie implantów na czas trwania zabiegu. WARTOŚĆ BRUTTO UŻYCZANEGO INSTRUMENTARIUM:............(podaje Wykonawca)
</t>
  </si>
  <si>
    <t>c. Implanty w obrębie barku</t>
  </si>
  <si>
    <r>
      <t xml:space="preserve"> Miękka kotwica do barku, wykonana z plecionki poliestrowej,  na sterylnym podajniku. Średnica 1,4mm. </t>
    </r>
    <r>
      <rPr>
        <b/>
        <sz val="10"/>
        <rFont val="Arial"/>
        <family val="2"/>
      </rPr>
      <t>1op - 10szt</t>
    </r>
    <r>
      <rPr>
        <sz val="10"/>
        <rFont val="Arial"/>
        <family val="2"/>
      </rPr>
      <t xml:space="preserve"> </t>
    </r>
  </si>
  <si>
    <t>Wielorazowe  wiertło do kotwicy 1,4mm</t>
  </si>
  <si>
    <r>
      <t xml:space="preserve">śterylna jednorazowa  miękka kotwica do naprawy stożka rotatorów, wykonana z plecionki poliestrowej,  na sterylnym podajniku. Średnica 2,9mm.Dwie różnokolorowe, wzmocnione nici. </t>
    </r>
    <r>
      <rPr>
        <b/>
        <sz val="10"/>
        <rFont val="Arial"/>
        <family val="2"/>
      </rPr>
      <t>1op.-10szt</t>
    </r>
  </si>
  <si>
    <t>Wielorazowe  wiertło do kotwicy 2,9mm</t>
  </si>
  <si>
    <t xml:space="preserve"> Jednorazowa prowadnica nitinolowa do przeszywacza tkanki miękkiej </t>
  </si>
  <si>
    <t>Sterylne jednorazowe obszycie przeszczepu. Zakrzywionw igła połączona z nitką o podwyższonej wytrzymałości,biała. 1 op-12szt.</t>
  </si>
  <si>
    <r>
      <t>Stertlna jednorazowa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- Miękka uniwersalna mini  kotwica o średnicy 1mm, wykonana z plecionki poliestrowej, 2 igły, nici 2/0 lub 3/0, sterylny podajnik, wiertło w zestawie. 1op -10szt.</t>
    </r>
  </si>
  <si>
    <t>d. Implanty w obrębie kolana</t>
  </si>
  <si>
    <t>Jednorazowy, sterylny implant do szycia łąkotki- dwie proste igły połączone nicią niewchłanialną 2.0.Pakowane pojedyńczo</t>
  </si>
  <si>
    <t>sz.</t>
  </si>
  <si>
    <t>Jednorazowy, sterylny zestaw do szycia łąkotki all inside, implant typu all suture: nitka z fabrycznie przygotowanym węzłem wprowadzana na podwójnym podajniku z ograniczeniem głęgokości. Podajnik prosty i zakrzywiony.</t>
  </si>
  <si>
    <t>Jednorazowa, sterylna miękka kotwica z igłami , wykonana z plecionki poliestrowej , naa sterylnym podajniku. Średnica kotwicy 1,4 mm, krótki podajnik. 1 op.-10 szt.</t>
  </si>
  <si>
    <t>Jednorazowa, sterylna miękka kotwica z igłami tnącymi lub tępymi , wykonana z plecionki poliestrowej , na sterylnym podajniku. Średnica kotwicy 2,9 mm, krótki podajnik. 1 op.-10 szt.</t>
  </si>
  <si>
    <t>wielorazowa prowadnica do kotwic 1,4 mm i 2,9 mm.</t>
  </si>
  <si>
    <t>wielorazowe wiertło do kotwic 1,4 mm i 2,9 mm.</t>
  </si>
  <si>
    <t>ŁĄCZNA WARTOŚC CZĘŚCI NR 6</t>
  </si>
  <si>
    <t>CZĘŚĆ NR 7 - ENDOPROTEZA BEZCEMENTOWA STAWU BIODROWEGO</t>
  </si>
  <si>
    <t>Trzpień bezcementowy, przynasadowy, szyjkowy, o przekroju owalnym, z czterema bocznymi wypustkami derotacyjnymi,  regulujący koślawość/szpotawość ustawienia wysokością przycięcia szyjki. W szczególności umożliwiający wysokie, podgłowowe cięcie szyjki i zachowanie jej fragmentu.  Trzpień w minimum 9 rozmiarach co 1mm. Pokrycie zewnętrzne w formie napylonej, porowatej warstwy tytanowej pokrytej cienką, bioaktywną, warstwą hydroksyapatytu. Części dystalna i proksymalna trzpienia polerowane. Szyjka przewężona redukująca możliwość konfliktu szyjkowo-panewkowego. Stożek Eurokonus. Wymiennie: Trzpień bezcementowy, prosty, przynasadowy, bezkołnierzowy, pokryty w części bliższej porowatą okładziną tytanową i dodatkowo cienką (max 20m), bioaktywną (osteoindukcyjną), szybko-resorbującą (do 6ciu miesięcy) warstwą fosforanowo-wapniową (tzw. BONIT). Kształt trzpienia stożkowy w dwóch płaszczyznach. Kąt szyjkowo-trzonowy zredukowany do 127° ułatwiający odtworzenie naturalnej anatomii pacjenta. Trzpień dostępny w minimum 11 rozmiarach standardowych i 11 rozmiarach lateralizowanych. Część dystalna i proksymalna trzpienia polerowane. Stożek Eurokonus.</t>
  </si>
  <si>
    <t>Panewka bezcementowa sferyczna, press-fit w minimum 13 rozmiarach zewnętrznych. Czasza z możliwością założenia do 3 śrub stabilizujących. Rant czaszy obły, polerowany, redukujący możliwość konfliktu szyjkowo-panewkowego. Pokrycie zewnętrzne w formie napylonej, porowatej warstwy tytanowej. Implant przystosowany do zastosowania w jednej czaszy wkładek: ceramicznej i PE. Panewka z możliwością zastosowania wkładek do rosnących głów w rozmiarach: 28mm, 32mm, 36mm i 40mm. (bez plazmy Bonitowej). Wymiennie: Panewka bezcementowa lita, sferyczna, press-fit w minimum 13 rozmiarach zewnętrznych. Rant czaszy obły, polerowany, redukujący możliwość konfliktu szyjkowo-panewkowego. Pokrycie zewnętrzne w formie napylonej, porowatej warstwy tytanowej pokrytej cienką (max 20mm), bioaktywną (osteoindukcyjną), warstwą fosforanowo-wapniową (CaP) szybko-resorbującą (do 6ciu miesięcy). Implant przystosowany do zastosowania w jednej czaszy wkładek: ceramicznej i PE. Panewka z możliwością zastosowania wkładek do rosnąych głów w rozmiarach: 28mm, 32mm, 36mm, 40mm.</t>
  </si>
  <si>
    <t>Wkładki panewkowe wykonane z wysoko-usieciowanego (highly cross-link) polietylenu HXLPE, dostosowane do rosnących głów 28mm, 32mm, 36mm i 40mm.</t>
  </si>
  <si>
    <t>Wkładki panewkowe ceramiczne biolox delta do głów rosnących 28 mm, 32mm, 36mm, 40mm.</t>
  </si>
  <si>
    <t>Wkładki panewkowe wykonane z silnie usieciowanego polietylenu HXLPE stabilizowanego witaminą E, dostosowane do głów rosnących 28mm, 32mm, 36mm, 40mm.</t>
  </si>
  <si>
    <t>Głowy ceramiczne  biolox delta 28mm, 32mm, 36mm, 40mm.</t>
  </si>
  <si>
    <t>Głowy CoCr o stożku 12/14 i średnicach zewnętrznych  28mm, 32mm, 36mm, 40mm</t>
  </si>
  <si>
    <t>Śruby panewkowe śr. 6.5mm, stopniowanie długości co 5mm.Kompatybilne z panewką z poz 2</t>
  </si>
  <si>
    <t>sterylne ostrza do piły oscylacyjnej</t>
  </si>
  <si>
    <t>ŁĄCZNA WARTOŚC CZĘŚCI NR 7</t>
  </si>
  <si>
    <t>CZĘŚĆ NR 8 - IMPLANTY DO KOREKCJI STOPY</t>
  </si>
  <si>
    <r>
      <t>Implanty do osteotomii Scarf, Ludlof, Chevron, Mann, Wail, artrodezy stawów stopy, osteotemii kości śródstopia w części dalszej i bliższych, osteotemii paliczków.</t>
    </r>
    <r>
      <rPr>
        <sz val="10"/>
        <color indexed="10"/>
        <rFont val="Arial"/>
        <family val="2"/>
      </rPr>
      <t xml:space="preserve"> </t>
    </r>
  </si>
  <si>
    <t>1.1</t>
  </si>
  <si>
    <t>klamry stalowe waryzyjące do osteotomii podstawy o szerokości 8 i 10mm z kątem 26 i 90º sterylne pakowane pojedyńczo</t>
  </si>
  <si>
    <t>1.2</t>
  </si>
  <si>
    <t>tytanowe śruby kompresyjne, kaniulowane o średnicy 3mm i długości 10-34mm sterylne pakowane pojedyńczo</t>
  </si>
  <si>
    <t>ŁĄCZNA WARTOŚĆ CZĘŚCI NR 8</t>
  </si>
  <si>
    <t>CZĘŚĆ NR 9 - Mieszalniki cementu kostnego</t>
  </si>
  <si>
    <t>Maty ssące, nisko profilowe lub komfortowe, jednorazowego użytku, przeznaczona do usuwania płynu z podłogi podczas zabiegów chirurgicznych o długości 127 cm, szerokości 86,4 cm, wysokości 0,7 i 2,5 cm, o wadze 1,09 kg lub 1,5 kg.</t>
  </si>
  <si>
    <t xml:space="preserve">
Pierścienie ssące z dolną stroną pierścienia bez drenu o średnicy 29,2 cm  o wadze 0,06 kg. </t>
  </si>
  <si>
    <t>ŁĄCZNA WARTOŚĆ CZĘŚCI NR 9</t>
  </si>
  <si>
    <t>CZĘŚĆ NR 10 - DRUTY ze stali nierdzewnej</t>
  </si>
  <si>
    <t>Druty kirshnera  ze stali nierdzewnej z zaokrąglonym końcem,jednostronny trokar dł.150 mm. dostęp do rozmiarów 0,8 ;1,0 ;1,2 ;1,4 ;1.6 ;1,8 ;2,0 ;2,2 opakowanie po 10szt.</t>
  </si>
  <si>
    <t>Druty kirshnera ze stali nierdzewnj z zaokrąglonym końcem, jednostronny trokar dł.310mm .dostep do rozmiarów 1,0;1,2;1,4;1,6;1,8;2,0;2,2;2,.op.po 10szt.</t>
  </si>
  <si>
    <t>Druty kirshnera ze stali nierdzewnj z zaokrąglonym końcem, jednostronny trokar dł.310mm .dostep do rozmiarów ;2,5;,2,8;3,0.op.po 10szt.</t>
  </si>
  <si>
    <t>Druty kirshnera ze stali nierdzewnj z obustronnym trokarem, dł.150mm .dostep do rozmiarów o,8; 1,0;1,2;1,4;1,6;.op.po 10szt.</t>
  </si>
  <si>
    <t>Gwożdzie steinmanna ze stali nierdzewnej ,z 3-kątnym końcem,jednostronny trokar dł.150mm.dostep do rozmiarów: 3,5;4,0;4,5;5,0; pakowane pojedyńczo.</t>
  </si>
  <si>
    <t>Gwożdzie steinmanna ze stali nierdzewnej gwint 15mm ,z 3-kątnym końcem dł.150mm.dostep do rozmiarów: 3,5;4,0;4,5;5,0; pakowane pojedyńczo.</t>
  </si>
  <si>
    <t>Miarka do drutów kirshnera-średnica od 0,7 do 3,0 mm.</t>
  </si>
  <si>
    <t>Druty do stabilizacji odłamów kostnych ze stali nierdzewnej w zwoju 10m.dostęp do rozmiarów 1,8;2,0.</t>
  </si>
  <si>
    <t>rolka</t>
  </si>
  <si>
    <t>Druty do stabilizacji odłamów kostnych ze stali nierdzewnej w zwoju 10m.dostęp do rozmiarów 0,9;1,0;1,2;1,5</t>
  </si>
  <si>
    <t>ŁĄCZNA WARTOŚĆ CZĘŚCI NR 10</t>
  </si>
  <si>
    <r>
      <t xml:space="preserve"> Depozyt na czas trwania umowy i użyczenie instrumentarium (zestawu narzędzi i kompletu napędów ortopedycznych)i</t>
    </r>
    <r>
      <rPr>
        <b/>
        <sz val="10"/>
        <color indexed="10"/>
        <rFont val="Arial"/>
        <family val="2"/>
      </rPr>
      <t xml:space="preserve"> programu do planowania przedoperacyjnego protezoplastyki biodra,</t>
    </r>
    <r>
      <rPr>
        <sz val="10"/>
        <color indexed="10"/>
        <rFont val="Arial"/>
        <family val="2"/>
      </rPr>
      <t xml:space="preserve"> umożliwiającego precyzyjne osadzenie implantów na czas trwania umowy. Implanty z poz. 1-8 z jednego systemu. WARTOŚĆ BRUTTO UŻYCZANEGO INSTRUMENTARIUM:............(podaje Wykonawca)i
</t>
    </r>
  </si>
  <si>
    <r>
      <t>Użyczenie instrumentarium,</t>
    </r>
    <r>
      <rPr>
        <b/>
        <sz val="10"/>
        <color indexed="10"/>
        <rFont val="Arial"/>
        <family val="2"/>
      </rPr>
      <t xml:space="preserve"> programu do planowania przedoperacyjnego protezoplastyk biodra i kolana </t>
    </r>
    <r>
      <rPr>
        <sz val="10"/>
        <color indexed="10"/>
        <rFont val="Arial"/>
        <family val="2"/>
      </rPr>
      <t>oraz kompletu napędów ortopedycznych umożliwiających precyzyjne osadzenie implantów na czas trwania umowy.WARTOŚĆ BRUTTO UŻYCZANEGO INSTRUMENTARIUM:............(podaje Wykonawca).</t>
    </r>
  </si>
  <si>
    <t xml:space="preserve">Depozyt na czas trwania umowy i użyczenie instrumentarium oraz kompletu napędów ortopedycznych umożliwiających precyzyjne osadzenie implantów na czas trwania umowy. WARTOŚĆ BRUTTO UŻYCZANEGO INSTRUMENTARIUM:............(podaje Wykonawca)
</t>
  </si>
  <si>
    <t xml:space="preserve">Depozyt na czas trwania umowy i użyczenie instrumentarium oraz kompletu napędów ortopedycznych (piła i wiertarka) umożliwiających precyzyjne osadzenie implantów na czas trwania umowy. WARTOŚĆ BRUTTO UŻYCZANEGO INSTRUMENTARIUM:............(podaje Wykonawca)
</t>
  </si>
  <si>
    <t xml:space="preserve">Depozyt na czas trwania umowy i użyczenie instrumentarium oraz kompletu napędów ortopedycznych na czas trwania umowy. WARTOŚĆ BRUTTO UŻYCZANEGO INSTRUMENTARIUM:............(podaje Wykonawca)
</t>
  </si>
  <si>
    <t>Depozyt na czas trwania umowy i użyczenie instrumentarium oraz kompletu napędów ortopedycznych na czas trwania umowy. WARTOŚĆ BRUTTO UŻYCZANEGO INSTRUMENTARIUM:............(podaje Wykonawca)</t>
  </si>
  <si>
    <t xml:space="preserve">Depozyt na czas trwania umowy i użyczenie instrumentarium na czas trwania umowy. WARTOŚĆ BRUTTO UŻYCZANEGO INSTRUMENTARIUM:............(podaje Wykonawca)
</t>
  </si>
  <si>
    <t xml:space="preserve"> Depozyt na czas trwania umowy dot. poz. 1-4</t>
  </si>
  <si>
    <t>Dostawa na zamówienie.</t>
  </si>
  <si>
    <t>Depozyt na czas trwania umowy (poz. 5-6) - po 2 szt.</t>
  </si>
  <si>
    <t>Użyczenie instrumentarium oraz kompletu napędów ortopedycznych umożliwiających precyzyjne osadzenie implantów na czas trwania zabiegu. WARTOŚĆ BRUTTO UŻYCZANEGO INSTRUMENTARIUM:............(podaje Wykonawca).</t>
  </si>
  <si>
    <t>Użyczenie instrumentarium i kompletu napędów ortopedycznych umożliwiającego precyzyjne osadzenie implantów na czas trwania zabiegu. WARTOŚĆ BRUTTO UŻYCZANEGO INSTRUMENTARIUM:............(podaje Wykonawca).</t>
  </si>
  <si>
    <r>
      <t>Użyczenie instrumentarium i napędów ortopedycznych</t>
    </r>
    <r>
      <rPr>
        <sz val="10"/>
        <color indexed="40"/>
        <rFont val="Arial"/>
        <family val="2"/>
      </rPr>
      <t xml:space="preserve"> </t>
    </r>
    <r>
      <rPr>
        <sz val="10"/>
        <color indexed="10"/>
        <rFont val="Arial"/>
        <family val="2"/>
      </rPr>
      <t>umożliwiających precyzyjne osadzenie implantów na czas trwania zabiegu. WARTOŚĆ BRUTTO UŻYCZANEGO INSTRUMENTARIUM:............(podaje Wykonawca).</t>
    </r>
  </si>
  <si>
    <t xml:space="preserve">Załacznik nr 1 do oferty (dodatek nr 2 do siwz) - Dostawa implantów ortopedycznych przez okres 24 miesięcy, nr sprawy: ZP/N/05/20;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o.o., ul. Nadodrzańska 6, 69-100 Słubice;                                                                                   Wykonawca:...............................................................................................................................................................   </t>
  </si>
  <si>
    <t>data:</t>
  </si>
  <si>
    <t>podpis Wykonawcy</t>
  </si>
  <si>
    <t>ilość</t>
  </si>
  <si>
    <t>Mieszalnik cemenetu do pompy mechanicznej - zestaw kolanowy, możliwość mieszania automatycznego z użyciem napędu ortopedycznego (nasadka Hudson/Modified Trinkle) lub ręcznego (zestaw zawiera uchwyt do mieszania ręcznego), wymienna końcówka aplikacyjna, możliwość zastosowania końcówek o różnych średnicach i długościach - 8 typów, współpraca z pistoletem o dwóch prędkościach podawania cementu, zestaw zawiera dren z filtrem do podłączenia pompy mechanicznej, wypożyczenie pistoletu i pompy mechanicznej na czas realizacji umowy   (opakowanie zbiorcze 6szt.)</t>
  </si>
  <si>
    <t>Mieszalnik cemenetu do pompy mechanicznej - zestaw biodrowy z końcówką do presuryzacji, możliwość mieszania automatycznego z użyciem napędu ortopedycznego (nasadka Hudson/Modified Trinkle) lub ręcznego (zestaw zawiera uchwyt do mieszania ręcznego), wymienna końcówka aplikacyjna z możliwośćią śródoperacyjnej zmiany długości, możliwość zastosowania końcówek o różnych średnicach i długościach - 8 typów, końcówka do presuryzacji, współpraca z pistoletem o dwóch prędkościach podawania cementu, zestaw zawiera dren z filtrem do podłączenia pompy mechanicznej, wypożyczenie pistoletu i pompy mechanicznej na czas realizacji umowy   (opakowanie zbiorcze 6szt.)</t>
  </si>
  <si>
    <t xml:space="preserve">Użyczenie pistoletu i pompy mechanicznej na czas trwania umowy (dot. poz. 1 i 2). WARTOŚĆ BRUTTO UŻYCZANEGO SPRZĘTU:………………….. zł. brutto  (podaje Wykonawca) </t>
  </si>
  <si>
    <t xml:space="preserve"> Depozyt na czas trwania umowy i użyczenie instrumentarium oraz kompletu napędów ortopedycznych umożliwiającego precyzyjne osadzenie implantów na czas trwania umowy. WARTOŚĆ BRUTTO UŻYCZANEGO INSTRUMENTARIUM:............(podaje Wykonawca)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</si>
</sst>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\ [$zł-415]_-;\-* #,##0.00\ [$zł-415]_-;_-* \-??\ [$zł-415]_-;_-@_-"/>
    <numFmt numFmtId="167" formatCode="\ #,##0.00&quot; zł &quot;;\-#,##0.00&quot; zł &quot;;&quot; -&quot;#&quot; zł &quot;;@\ "/>
  </numFmts>
  <fonts count="52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1"/>
      <color indexed="8"/>
      <name val="Czcionka tekstu podstawowego"/>
      <family val="2"/>
    </font>
    <font>
      <b/>
      <i/>
      <u val="single"/>
      <sz val="11"/>
      <color indexed="8"/>
      <name val="Arial CE"/>
      <family val="2"/>
    </font>
    <font>
      <sz val="10"/>
      <color indexed="10"/>
      <name val="Arial"/>
      <family val="2"/>
    </font>
    <font>
      <b/>
      <sz val="11"/>
      <color indexed="8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2" fontId="9" fillId="33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Border="1" applyAlignment="1">
      <alignment horizontal="center" vertical="center" wrapText="1" shrinkToFit="1"/>
    </xf>
    <xf numFmtId="1" fontId="9" fillId="0" borderId="10" xfId="0" applyNumberFormat="1" applyFont="1" applyBorder="1" applyAlignment="1">
      <alignment horizontal="center" vertical="center" wrapText="1" shrinkToFi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 shrinkToFit="1"/>
    </xf>
    <xf numFmtId="1" fontId="9" fillId="0" borderId="10" xfId="0" applyNumberFormat="1" applyFont="1" applyFill="1" applyBorder="1" applyAlignment="1">
      <alignment horizontal="center" vertical="center" wrapText="1" shrinkToFit="1"/>
    </xf>
    <xf numFmtId="165" fontId="7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33" borderId="10" xfId="0" applyFont="1" applyFill="1" applyBorder="1" applyAlignment="1">
      <alignment/>
    </xf>
    <xf numFmtId="1" fontId="9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4" fontId="7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1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165" fontId="8" fillId="34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167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right" vertical="center"/>
    </xf>
    <xf numFmtId="167" fontId="9" fillId="0" borderId="13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167" fontId="7" fillId="34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167" fontId="7" fillId="34" borderId="16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 wrapText="1" shrinkToFit="1"/>
    </xf>
    <xf numFmtId="165" fontId="9" fillId="0" borderId="10" xfId="0" applyNumberFormat="1" applyFont="1" applyBorder="1" applyAlignment="1">
      <alignment horizontal="center" vertical="center"/>
    </xf>
    <xf numFmtId="167" fontId="7" fillId="34" borderId="10" xfId="0" applyNumberFormat="1" applyFont="1" applyFill="1" applyBorder="1" applyAlignment="1">
      <alignment horizontal="right" vertical="center"/>
    </xf>
    <xf numFmtId="167" fontId="7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center" vertical="center"/>
    </xf>
    <xf numFmtId="165" fontId="8" fillId="34" borderId="15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167" fontId="7" fillId="34" borderId="15" xfId="0" applyNumberFormat="1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left" vertical="center"/>
    </xf>
    <xf numFmtId="0" fontId="51" fillId="35" borderId="18" xfId="0" applyFont="1" applyFill="1" applyBorder="1" applyAlignment="1">
      <alignment horizontal="left" vertical="center"/>
    </xf>
    <xf numFmtId="0" fontId="51" fillId="35" borderId="19" xfId="0" applyFont="1" applyFill="1" applyBorder="1" applyAlignment="1">
      <alignment horizontal="left" vertical="center"/>
    </xf>
    <xf numFmtId="0" fontId="51" fillId="35" borderId="20" xfId="0" applyFont="1" applyFill="1" applyBorder="1" applyAlignment="1">
      <alignment horizontal="left" vertical="center"/>
    </xf>
    <xf numFmtId="0" fontId="51" fillId="35" borderId="18" xfId="0" applyFont="1" applyFill="1" applyBorder="1" applyAlignment="1">
      <alignment vertical="center"/>
    </xf>
    <xf numFmtId="0" fontId="51" fillId="35" borderId="19" xfId="0" applyFont="1" applyFill="1" applyBorder="1" applyAlignment="1">
      <alignment vertical="center"/>
    </xf>
    <xf numFmtId="0" fontId="51" fillId="35" borderId="20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2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right" vertical="center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right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3"/>
  <sheetViews>
    <sheetView tabSelected="1" zoomScalePageLayoutView="0" workbookViewId="0" topLeftCell="A1">
      <selection activeCell="N249" sqref="N249"/>
    </sheetView>
  </sheetViews>
  <sheetFormatPr defaultColWidth="8.296875" defaultRowHeight="14.25"/>
  <cols>
    <col min="1" max="1" width="5.5" style="0" customWidth="1"/>
    <col min="2" max="2" width="38.5" style="0" customWidth="1"/>
    <col min="3" max="3" width="11.3984375" style="0" customWidth="1"/>
    <col min="4" max="4" width="13.19921875" style="0" customWidth="1"/>
    <col min="5" max="5" width="12.3984375" style="0" customWidth="1"/>
    <col min="6" max="6" width="14.5" style="0" customWidth="1"/>
    <col min="7" max="7" width="9.19921875" style="0" customWidth="1"/>
    <col min="8" max="8" width="13.09765625" style="0" customWidth="1"/>
    <col min="9" max="9" width="14.69921875" style="0" customWidth="1"/>
    <col min="10" max="10" width="16.69921875" style="0" customWidth="1"/>
    <col min="11" max="11" width="10.59765625" style="0" customWidth="1"/>
    <col min="12" max="13" width="8.19921875" style="0" customWidth="1"/>
    <col min="14" max="14" width="4.09765625" style="1" customWidth="1"/>
    <col min="15" max="16384" width="8.19921875" style="0" customWidth="1"/>
  </cols>
  <sheetData>
    <row r="1" spans="1:11" ht="66" customHeight="1">
      <c r="A1" s="139" t="s">
        <v>216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ht="33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26.75" customHeight="1">
      <c r="A3" s="2" t="s">
        <v>1</v>
      </c>
      <c r="B3" s="3" t="s">
        <v>2</v>
      </c>
      <c r="C3" s="2" t="s">
        <v>219</v>
      </c>
      <c r="D3" s="4" t="s">
        <v>3</v>
      </c>
      <c r="E3" s="5" t="s">
        <v>5</v>
      </c>
      <c r="F3" s="5" t="s">
        <v>6</v>
      </c>
      <c r="G3" s="2" t="s">
        <v>7</v>
      </c>
      <c r="H3" s="5" t="s">
        <v>8</v>
      </c>
      <c r="I3" s="2" t="s">
        <v>9</v>
      </c>
      <c r="J3" s="2" t="s">
        <v>10</v>
      </c>
      <c r="K3" s="6" t="s">
        <v>11</v>
      </c>
    </row>
    <row r="4" spans="1:15" ht="378" customHeight="1">
      <c r="A4" s="7">
        <v>1</v>
      </c>
      <c r="B4" s="8" t="s">
        <v>12</v>
      </c>
      <c r="C4" s="9">
        <v>50</v>
      </c>
      <c r="D4" s="9" t="s">
        <v>13</v>
      </c>
      <c r="E4" s="10" t="e">
        <f>E6+E7+E8</f>
        <v>#VALUE!</v>
      </c>
      <c r="F4" s="10" t="e">
        <f>C4*E4</f>
        <v>#VALUE!</v>
      </c>
      <c r="G4" s="11" t="s">
        <v>14</v>
      </c>
      <c r="H4" s="10" t="e">
        <f>F4+(F4*G4/100)</f>
        <v>#VALUE!</v>
      </c>
      <c r="I4" s="8" t="s">
        <v>14</v>
      </c>
      <c r="J4" s="12"/>
      <c r="K4" s="12"/>
      <c r="L4" s="52"/>
      <c r="M4" s="22"/>
      <c r="N4" s="119"/>
      <c r="O4" s="52"/>
    </row>
    <row r="5" spans="1:15" ht="25.5" customHeight="1">
      <c r="A5" s="7" t="s">
        <v>15</v>
      </c>
      <c r="B5" s="13" t="s">
        <v>16</v>
      </c>
      <c r="C5" s="14" t="s">
        <v>17</v>
      </c>
      <c r="D5" s="14" t="s">
        <v>17</v>
      </c>
      <c r="E5" s="15" t="s">
        <v>17</v>
      </c>
      <c r="F5" s="15" t="s">
        <v>17</v>
      </c>
      <c r="G5" s="16" t="s">
        <v>17</v>
      </c>
      <c r="H5" s="15" t="s">
        <v>17</v>
      </c>
      <c r="I5" s="17" t="s">
        <v>17</v>
      </c>
      <c r="J5" s="18" t="s">
        <v>17</v>
      </c>
      <c r="K5" s="18" t="s">
        <v>17</v>
      </c>
      <c r="L5" s="52"/>
      <c r="M5" s="52"/>
      <c r="N5" s="119"/>
      <c r="O5" s="52"/>
    </row>
    <row r="6" spans="1:15" ht="25.5" customHeight="1">
      <c r="A6" s="7" t="s">
        <v>18</v>
      </c>
      <c r="B6" s="19" t="s">
        <v>19</v>
      </c>
      <c r="C6" s="9">
        <v>1</v>
      </c>
      <c r="D6" s="9" t="s">
        <v>20</v>
      </c>
      <c r="E6" s="10" t="s">
        <v>14</v>
      </c>
      <c r="F6" s="10" t="e">
        <f>C6*E6</f>
        <v>#VALUE!</v>
      </c>
      <c r="G6" s="11" t="s">
        <v>14</v>
      </c>
      <c r="H6" s="10" t="e">
        <f>F6+(F6*G6/100)</f>
        <v>#VALUE!</v>
      </c>
      <c r="I6" s="8" t="s">
        <v>14</v>
      </c>
      <c r="J6" s="12"/>
      <c r="K6" s="12"/>
      <c r="L6" s="52"/>
      <c r="M6" s="52"/>
      <c r="N6" s="119"/>
      <c r="O6" s="52"/>
    </row>
    <row r="7" spans="1:15" ht="25.5" customHeight="1">
      <c r="A7" s="7" t="s">
        <v>21</v>
      </c>
      <c r="B7" s="19" t="s">
        <v>22</v>
      </c>
      <c r="C7" s="9">
        <v>1</v>
      </c>
      <c r="D7" s="9" t="s">
        <v>20</v>
      </c>
      <c r="E7" s="10" t="s">
        <v>14</v>
      </c>
      <c r="F7" s="10" t="e">
        <f>C7*E7</f>
        <v>#VALUE!</v>
      </c>
      <c r="G7" s="11" t="s">
        <v>14</v>
      </c>
      <c r="H7" s="10" t="e">
        <f>F7+(F7*G7/100)</f>
        <v>#VALUE!</v>
      </c>
      <c r="I7" s="8" t="s">
        <v>14</v>
      </c>
      <c r="J7" s="12"/>
      <c r="K7" s="12"/>
      <c r="L7" s="52"/>
      <c r="M7" s="52"/>
      <c r="N7" s="119"/>
      <c r="O7" s="52"/>
    </row>
    <row r="8" spans="1:15" ht="25.5" customHeight="1">
      <c r="A8" s="7" t="s">
        <v>23</v>
      </c>
      <c r="B8" s="19" t="s">
        <v>24</v>
      </c>
      <c r="C8" s="9">
        <v>1</v>
      </c>
      <c r="D8" s="9" t="s">
        <v>20</v>
      </c>
      <c r="E8" s="10" t="s">
        <v>14</v>
      </c>
      <c r="F8" s="10" t="e">
        <f>C8*E8</f>
        <v>#VALUE!</v>
      </c>
      <c r="G8" s="11" t="s">
        <v>14</v>
      </c>
      <c r="H8" s="10" t="e">
        <f>F8+(F8*G8/100)</f>
        <v>#VALUE!</v>
      </c>
      <c r="I8" s="8" t="s">
        <v>14</v>
      </c>
      <c r="J8" s="12"/>
      <c r="K8" s="12"/>
      <c r="L8" s="52"/>
      <c r="M8" s="52"/>
      <c r="N8" s="119"/>
      <c r="O8" s="52"/>
    </row>
    <row r="9" spans="1:19" ht="44.25" customHeight="1">
      <c r="A9" s="143" t="s">
        <v>204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M9" s="22"/>
      <c r="N9" s="119"/>
      <c r="O9" s="22"/>
      <c r="P9" s="22"/>
      <c r="Q9" s="22"/>
      <c r="R9" s="22"/>
      <c r="S9" s="52"/>
    </row>
    <row r="10" spans="1:11" ht="24.75" customHeight="1">
      <c r="A10" s="7"/>
      <c r="B10" s="19"/>
      <c r="C10" s="9"/>
      <c r="D10" s="9"/>
      <c r="E10" s="10"/>
      <c r="F10" s="10"/>
      <c r="G10" s="11"/>
      <c r="H10" s="10"/>
      <c r="I10" s="8"/>
      <c r="J10" s="12"/>
      <c r="K10" s="12"/>
    </row>
    <row r="11" spans="1:11" ht="367.5" customHeight="1">
      <c r="A11" s="7">
        <v>2</v>
      </c>
      <c r="B11" s="8" t="s">
        <v>25</v>
      </c>
      <c r="C11" s="9">
        <v>20</v>
      </c>
      <c r="D11" s="9" t="s">
        <v>13</v>
      </c>
      <c r="E11" s="10" t="e">
        <f>E13+E14+E15</f>
        <v>#VALUE!</v>
      </c>
      <c r="F11" s="10" t="e">
        <f>C11*E11</f>
        <v>#VALUE!</v>
      </c>
      <c r="G11" s="11">
        <v>8</v>
      </c>
      <c r="H11" s="10" t="e">
        <f>F11+(F11*G11/100)</f>
        <v>#VALUE!</v>
      </c>
      <c r="I11" s="8" t="s">
        <v>14</v>
      </c>
      <c r="J11" s="12"/>
      <c r="K11" s="12"/>
    </row>
    <row r="12" spans="1:11" ht="25.5" customHeight="1">
      <c r="A12" s="7" t="s">
        <v>15</v>
      </c>
      <c r="B12" s="13" t="s">
        <v>16</v>
      </c>
      <c r="C12" s="14" t="s">
        <v>17</v>
      </c>
      <c r="D12" s="14" t="s">
        <v>17</v>
      </c>
      <c r="E12" s="15" t="s">
        <v>17</v>
      </c>
      <c r="F12" s="15" t="s">
        <v>17</v>
      </c>
      <c r="G12" s="16" t="s">
        <v>17</v>
      </c>
      <c r="H12" s="15" t="s">
        <v>17</v>
      </c>
      <c r="I12" s="17" t="s">
        <v>17</v>
      </c>
      <c r="J12" s="18" t="s">
        <v>17</v>
      </c>
      <c r="K12" s="18" t="s">
        <v>17</v>
      </c>
    </row>
    <row r="13" spans="1:11" ht="25.5" customHeight="1">
      <c r="A13" s="7" t="s">
        <v>18</v>
      </c>
      <c r="B13" s="20" t="s">
        <v>19</v>
      </c>
      <c r="C13" s="9">
        <v>1</v>
      </c>
      <c r="D13" s="9" t="s">
        <v>20</v>
      </c>
      <c r="E13" s="10" t="s">
        <v>14</v>
      </c>
      <c r="F13" s="10" t="e">
        <f>C13*E13</f>
        <v>#VALUE!</v>
      </c>
      <c r="G13" s="11" t="s">
        <v>14</v>
      </c>
      <c r="H13" s="10" t="e">
        <f>F13+(F13*G13/100)</f>
        <v>#VALUE!</v>
      </c>
      <c r="I13" s="8" t="s">
        <v>14</v>
      </c>
      <c r="J13" s="12"/>
      <c r="K13" s="12"/>
    </row>
    <row r="14" spans="1:11" ht="25.5" customHeight="1">
      <c r="A14" s="7" t="s">
        <v>21</v>
      </c>
      <c r="B14" s="20" t="s">
        <v>22</v>
      </c>
      <c r="C14" s="9">
        <v>1</v>
      </c>
      <c r="D14" s="9" t="s">
        <v>20</v>
      </c>
      <c r="E14" s="10" t="s">
        <v>14</v>
      </c>
      <c r="F14" s="10" t="e">
        <f>C14*E14</f>
        <v>#VALUE!</v>
      </c>
      <c r="G14" s="11" t="s">
        <v>14</v>
      </c>
      <c r="H14" s="10" t="e">
        <f>F14+(F14*G14/100)</f>
        <v>#VALUE!</v>
      </c>
      <c r="I14" s="8" t="s">
        <v>14</v>
      </c>
      <c r="J14" s="12"/>
      <c r="K14" s="12"/>
    </row>
    <row r="15" spans="1:11" ht="33.75" customHeight="1">
      <c r="A15" s="7" t="s">
        <v>23</v>
      </c>
      <c r="B15" s="20" t="s">
        <v>24</v>
      </c>
      <c r="C15" s="9">
        <v>1</v>
      </c>
      <c r="D15" s="9" t="s">
        <v>20</v>
      </c>
      <c r="E15" s="10" t="s">
        <v>14</v>
      </c>
      <c r="F15" s="10" t="e">
        <f>C15*E15</f>
        <v>#VALUE!</v>
      </c>
      <c r="G15" s="11" t="s">
        <v>14</v>
      </c>
      <c r="H15" s="10" t="e">
        <f>F15+(F15*G15/100)</f>
        <v>#VALUE!</v>
      </c>
      <c r="I15" s="8" t="s">
        <v>14</v>
      </c>
      <c r="J15" s="12"/>
      <c r="K15" s="12"/>
    </row>
    <row r="16" spans="1:11" ht="39.75" customHeight="1">
      <c r="A16" s="7"/>
      <c r="B16" s="21" t="s">
        <v>26</v>
      </c>
      <c r="C16" s="14" t="s">
        <v>17</v>
      </c>
      <c r="D16" s="14" t="s">
        <v>17</v>
      </c>
      <c r="E16" s="15" t="s">
        <v>17</v>
      </c>
      <c r="F16" s="15" t="s">
        <v>17</v>
      </c>
      <c r="G16" s="16" t="s">
        <v>17</v>
      </c>
      <c r="H16" s="15" t="s">
        <v>17</v>
      </c>
      <c r="I16" s="17" t="s">
        <v>17</v>
      </c>
      <c r="J16" s="18" t="s">
        <v>17</v>
      </c>
      <c r="K16" s="18" t="s">
        <v>17</v>
      </c>
    </row>
    <row r="17" spans="1:11" ht="28.5" customHeight="1">
      <c r="A17" s="7" t="s">
        <v>18</v>
      </c>
      <c r="B17" s="20" t="s">
        <v>27</v>
      </c>
      <c r="C17" s="9">
        <v>10</v>
      </c>
      <c r="D17" s="9" t="s">
        <v>20</v>
      </c>
      <c r="E17" s="10" t="s">
        <v>14</v>
      </c>
      <c r="F17" s="10" t="e">
        <f>C17*E17</f>
        <v>#VALUE!</v>
      </c>
      <c r="G17" s="11" t="s">
        <v>14</v>
      </c>
      <c r="H17" s="10" t="e">
        <f>F17+(F17*G17/100)</f>
        <v>#VALUE!</v>
      </c>
      <c r="I17" s="8" t="s">
        <v>14</v>
      </c>
      <c r="J17" s="12"/>
      <c r="K17" s="12"/>
    </row>
    <row r="18" spans="1:11" ht="26.25" customHeight="1">
      <c r="A18" s="7" t="s">
        <v>21</v>
      </c>
      <c r="B18" s="20" t="s">
        <v>28</v>
      </c>
      <c r="C18" s="9">
        <v>10</v>
      </c>
      <c r="D18" s="9" t="s">
        <v>20</v>
      </c>
      <c r="E18" s="10" t="s">
        <v>14</v>
      </c>
      <c r="F18" s="10" t="e">
        <f>C18*E18</f>
        <v>#VALUE!</v>
      </c>
      <c r="G18" s="11" t="s">
        <v>14</v>
      </c>
      <c r="H18" s="10" t="e">
        <f>F18+(F18*G18/100)</f>
        <v>#VALUE!</v>
      </c>
      <c r="I18" s="8" t="s">
        <v>14</v>
      </c>
      <c r="J18" s="12"/>
      <c r="K18" s="12"/>
    </row>
    <row r="19" spans="1:11" ht="35.25" customHeight="1">
      <c r="A19" s="143" t="s">
        <v>213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</row>
    <row r="20" spans="1:11" ht="26.25" customHeight="1">
      <c r="A20" s="7"/>
      <c r="B20" s="20"/>
      <c r="C20" s="9"/>
      <c r="D20" s="9"/>
      <c r="E20" s="10"/>
      <c r="F20" s="10"/>
      <c r="G20" s="11"/>
      <c r="H20" s="10"/>
      <c r="I20" s="8"/>
      <c r="J20" s="12"/>
      <c r="K20" s="12"/>
    </row>
    <row r="21" spans="1:13" ht="303.75" customHeight="1">
      <c r="A21" s="7">
        <v>3</v>
      </c>
      <c r="B21" s="8" t="s">
        <v>29</v>
      </c>
      <c r="C21" s="9">
        <v>5</v>
      </c>
      <c r="D21" s="9" t="s">
        <v>13</v>
      </c>
      <c r="E21" s="10" t="e">
        <f>E23+E24+E25+E26+E27+E28+E29+E30+E31+E32+E33+E34</f>
        <v>#VALUE!</v>
      </c>
      <c r="F21" s="10" t="e">
        <f>C21*E21</f>
        <v>#VALUE!</v>
      </c>
      <c r="G21" s="11" t="s">
        <v>14</v>
      </c>
      <c r="H21" s="10" t="e">
        <f>F21+(F21*G21/100)</f>
        <v>#VALUE!</v>
      </c>
      <c r="I21" s="8" t="s">
        <v>14</v>
      </c>
      <c r="J21" s="12"/>
      <c r="K21" s="12"/>
      <c r="M21" s="22"/>
    </row>
    <row r="22" spans="1:11" ht="25.5" customHeight="1">
      <c r="A22" s="7"/>
      <c r="B22" s="13" t="s">
        <v>16</v>
      </c>
      <c r="C22" s="14" t="s">
        <v>17</v>
      </c>
      <c r="D22" s="14" t="s">
        <v>17</v>
      </c>
      <c r="E22" s="15" t="s">
        <v>17</v>
      </c>
      <c r="F22" s="15" t="s">
        <v>17</v>
      </c>
      <c r="G22" s="16" t="s">
        <v>17</v>
      </c>
      <c r="H22" s="15" t="s">
        <v>17</v>
      </c>
      <c r="I22" s="17" t="s">
        <v>17</v>
      </c>
      <c r="J22" s="18" t="s">
        <v>17</v>
      </c>
      <c r="K22" s="18" t="s">
        <v>17</v>
      </c>
    </row>
    <row r="23" spans="1:11" ht="29.25" customHeight="1">
      <c r="A23" s="7" t="s">
        <v>18</v>
      </c>
      <c r="B23" s="8" t="s">
        <v>30</v>
      </c>
      <c r="C23" s="9">
        <v>1</v>
      </c>
      <c r="D23" s="9" t="s">
        <v>20</v>
      </c>
      <c r="E23" s="10" t="s">
        <v>14</v>
      </c>
      <c r="F23" s="10" t="e">
        <f aca="true" t="shared" si="0" ref="F23:F34">C23*E23</f>
        <v>#VALUE!</v>
      </c>
      <c r="G23" s="11"/>
      <c r="H23" s="10" t="e">
        <f aca="true" t="shared" si="1" ref="H23:H34">F23+(F23*G23/100)</f>
        <v>#VALUE!</v>
      </c>
      <c r="I23" s="8" t="s">
        <v>14</v>
      </c>
      <c r="J23" s="12"/>
      <c r="K23" s="12"/>
    </row>
    <row r="24" spans="1:11" ht="19.5" customHeight="1">
      <c r="A24" s="7" t="s">
        <v>21</v>
      </c>
      <c r="B24" s="8" t="s">
        <v>31</v>
      </c>
      <c r="C24" s="9">
        <v>1</v>
      </c>
      <c r="D24" s="9" t="s">
        <v>20</v>
      </c>
      <c r="E24" s="10" t="s">
        <v>14</v>
      </c>
      <c r="F24" s="10" t="e">
        <f t="shared" si="0"/>
        <v>#VALUE!</v>
      </c>
      <c r="G24" s="11"/>
      <c r="H24" s="10" t="e">
        <f t="shared" si="1"/>
        <v>#VALUE!</v>
      </c>
      <c r="I24" s="8" t="s">
        <v>14</v>
      </c>
      <c r="J24" s="12"/>
      <c r="K24" s="12"/>
    </row>
    <row r="25" spans="1:11" ht="27" customHeight="1">
      <c r="A25" s="7" t="s">
        <v>23</v>
      </c>
      <c r="B25" s="8" t="s">
        <v>32</v>
      </c>
      <c r="C25" s="9">
        <v>1</v>
      </c>
      <c r="D25" s="9" t="s">
        <v>20</v>
      </c>
      <c r="E25" s="10" t="s">
        <v>14</v>
      </c>
      <c r="F25" s="10" t="e">
        <f t="shared" si="0"/>
        <v>#VALUE!</v>
      </c>
      <c r="G25" s="11"/>
      <c r="H25" s="10" t="e">
        <f t="shared" si="1"/>
        <v>#VALUE!</v>
      </c>
      <c r="I25" s="8" t="s">
        <v>14</v>
      </c>
      <c r="J25" s="12"/>
      <c r="K25" s="12"/>
    </row>
    <row r="26" spans="1:11" ht="26.25" customHeight="1">
      <c r="A26" s="7" t="s">
        <v>33</v>
      </c>
      <c r="B26" s="8" t="s">
        <v>34</v>
      </c>
      <c r="C26" s="9">
        <v>1</v>
      </c>
      <c r="D26" s="9" t="s">
        <v>20</v>
      </c>
      <c r="E26" s="10" t="s">
        <v>14</v>
      </c>
      <c r="F26" s="10" t="e">
        <f t="shared" si="0"/>
        <v>#VALUE!</v>
      </c>
      <c r="G26" s="11"/>
      <c r="H26" s="10" t="e">
        <f t="shared" si="1"/>
        <v>#VALUE!</v>
      </c>
      <c r="I26" s="8" t="s">
        <v>14</v>
      </c>
      <c r="J26" s="12"/>
      <c r="K26" s="12"/>
    </row>
    <row r="27" spans="1:11" ht="22.5" customHeight="1">
      <c r="A27" s="7" t="s">
        <v>35</v>
      </c>
      <c r="B27" s="8" t="s">
        <v>36</v>
      </c>
      <c r="C27" s="9">
        <v>1</v>
      </c>
      <c r="D27" s="9" t="s">
        <v>20</v>
      </c>
      <c r="E27" s="10" t="s">
        <v>14</v>
      </c>
      <c r="F27" s="10" t="e">
        <f t="shared" si="0"/>
        <v>#VALUE!</v>
      </c>
      <c r="G27" s="11"/>
      <c r="H27" s="10" t="e">
        <f t="shared" si="1"/>
        <v>#VALUE!</v>
      </c>
      <c r="I27" s="8" t="s">
        <v>14</v>
      </c>
      <c r="J27" s="12"/>
      <c r="K27" s="12"/>
    </row>
    <row r="28" spans="1:11" ht="27.75" customHeight="1">
      <c r="A28" s="7" t="s">
        <v>37</v>
      </c>
      <c r="B28" s="8" t="s">
        <v>38</v>
      </c>
      <c r="C28" s="9">
        <v>1</v>
      </c>
      <c r="D28" s="9" t="s">
        <v>20</v>
      </c>
      <c r="E28" s="10" t="s">
        <v>14</v>
      </c>
      <c r="F28" s="10" t="e">
        <f t="shared" si="0"/>
        <v>#VALUE!</v>
      </c>
      <c r="G28" s="11"/>
      <c r="H28" s="10" t="e">
        <f t="shared" si="1"/>
        <v>#VALUE!</v>
      </c>
      <c r="I28" s="8" t="s">
        <v>14</v>
      </c>
      <c r="J28" s="12"/>
      <c r="K28" s="12"/>
    </row>
    <row r="29" spans="1:11" ht="30" customHeight="1">
      <c r="A29" s="7" t="s">
        <v>39</v>
      </c>
      <c r="B29" s="8" t="s">
        <v>40</v>
      </c>
      <c r="C29" s="9">
        <v>1</v>
      </c>
      <c r="D29" s="9" t="s">
        <v>20</v>
      </c>
      <c r="E29" s="10" t="s">
        <v>14</v>
      </c>
      <c r="F29" s="10" t="e">
        <f t="shared" si="0"/>
        <v>#VALUE!</v>
      </c>
      <c r="G29" s="11"/>
      <c r="H29" s="10" t="e">
        <f t="shared" si="1"/>
        <v>#VALUE!</v>
      </c>
      <c r="I29" s="8" t="s">
        <v>14</v>
      </c>
      <c r="J29" s="12"/>
      <c r="K29" s="12"/>
    </row>
    <row r="30" spans="1:11" ht="28.5" customHeight="1">
      <c r="A30" s="7" t="s">
        <v>41</v>
      </c>
      <c r="B30" s="8" t="s">
        <v>42</v>
      </c>
      <c r="C30" s="9">
        <v>1</v>
      </c>
      <c r="D30" s="9" t="s">
        <v>20</v>
      </c>
      <c r="E30" s="10" t="s">
        <v>14</v>
      </c>
      <c r="F30" s="10" t="e">
        <f t="shared" si="0"/>
        <v>#VALUE!</v>
      </c>
      <c r="G30" s="11"/>
      <c r="H30" s="10" t="e">
        <f t="shared" si="1"/>
        <v>#VALUE!</v>
      </c>
      <c r="I30" s="8" t="s">
        <v>14</v>
      </c>
      <c r="J30" s="12"/>
      <c r="K30" s="12"/>
    </row>
    <row r="31" spans="1:11" ht="39" customHeight="1">
      <c r="A31" s="7" t="s">
        <v>43</v>
      </c>
      <c r="B31" s="8" t="s">
        <v>44</v>
      </c>
      <c r="C31" s="9">
        <v>1</v>
      </c>
      <c r="D31" s="9" t="s">
        <v>20</v>
      </c>
      <c r="E31" s="10" t="s">
        <v>14</v>
      </c>
      <c r="F31" s="10" t="e">
        <f t="shared" si="0"/>
        <v>#VALUE!</v>
      </c>
      <c r="G31" s="11"/>
      <c r="H31" s="10" t="e">
        <f t="shared" si="1"/>
        <v>#VALUE!</v>
      </c>
      <c r="I31" s="8" t="s">
        <v>14</v>
      </c>
      <c r="J31" s="12"/>
      <c r="K31" s="12"/>
    </row>
    <row r="32" spans="1:11" ht="27.75" customHeight="1">
      <c r="A32" s="7" t="s">
        <v>45</v>
      </c>
      <c r="B32" s="8" t="s">
        <v>46</v>
      </c>
      <c r="C32" s="9">
        <v>1</v>
      </c>
      <c r="D32" s="9" t="s">
        <v>20</v>
      </c>
      <c r="E32" s="10" t="s">
        <v>14</v>
      </c>
      <c r="F32" s="10" t="e">
        <f t="shared" si="0"/>
        <v>#VALUE!</v>
      </c>
      <c r="G32" s="11"/>
      <c r="H32" s="10" t="e">
        <f t="shared" si="1"/>
        <v>#VALUE!</v>
      </c>
      <c r="I32" s="8" t="s">
        <v>14</v>
      </c>
      <c r="J32" s="12"/>
      <c r="K32" s="12"/>
    </row>
    <row r="33" spans="1:11" ht="30.75" customHeight="1">
      <c r="A33" s="7" t="s">
        <v>47</v>
      </c>
      <c r="B33" s="8" t="s">
        <v>48</v>
      </c>
      <c r="C33" s="9">
        <v>1</v>
      </c>
      <c r="D33" s="9" t="s">
        <v>20</v>
      </c>
      <c r="E33" s="10" t="s">
        <v>14</v>
      </c>
      <c r="F33" s="10" t="e">
        <f t="shared" si="0"/>
        <v>#VALUE!</v>
      </c>
      <c r="G33" s="11"/>
      <c r="H33" s="10" t="e">
        <f t="shared" si="1"/>
        <v>#VALUE!</v>
      </c>
      <c r="I33" s="8" t="s">
        <v>14</v>
      </c>
      <c r="J33" s="12"/>
      <c r="K33" s="12"/>
    </row>
    <row r="34" spans="1:11" ht="36.75" customHeight="1">
      <c r="A34" s="7" t="s">
        <v>49</v>
      </c>
      <c r="B34" s="20" t="s">
        <v>50</v>
      </c>
      <c r="C34" s="9">
        <v>1</v>
      </c>
      <c r="D34" s="9" t="s">
        <v>20</v>
      </c>
      <c r="E34" s="10" t="s">
        <v>14</v>
      </c>
      <c r="F34" s="10" t="e">
        <f t="shared" si="0"/>
        <v>#VALUE!</v>
      </c>
      <c r="G34" s="11"/>
      <c r="H34" s="10" t="e">
        <f t="shared" si="1"/>
        <v>#VALUE!</v>
      </c>
      <c r="I34" s="8" t="s">
        <v>14</v>
      </c>
      <c r="J34" s="12"/>
      <c r="K34" s="12"/>
    </row>
    <row r="35" spans="1:11" ht="33.75" customHeight="1">
      <c r="A35" s="143" t="s">
        <v>213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24.75" customHeight="1">
      <c r="A36" s="7"/>
      <c r="B36" s="20"/>
      <c r="C36" s="9"/>
      <c r="D36" s="9"/>
      <c r="E36" s="10"/>
      <c r="F36" s="10"/>
      <c r="G36" s="11"/>
      <c r="H36" s="10"/>
      <c r="I36" s="8"/>
      <c r="J36" s="12"/>
      <c r="K36" s="12"/>
    </row>
    <row r="37" spans="1:11" ht="375.75" customHeight="1">
      <c r="A37" s="7">
        <v>4</v>
      </c>
      <c r="B37" s="8" t="s">
        <v>51</v>
      </c>
      <c r="C37" s="9">
        <v>5</v>
      </c>
      <c r="D37" s="9" t="s">
        <v>13</v>
      </c>
      <c r="E37" s="23" t="e">
        <f>E39+E40+E41+E42+E43+E44+E45+E46+E47+E48+E49+E50</f>
        <v>#VALUE!</v>
      </c>
      <c r="F37" s="10" t="e">
        <f>C37*E37</f>
        <v>#VALUE!</v>
      </c>
      <c r="G37" s="11" t="s">
        <v>14</v>
      </c>
      <c r="H37" s="10" t="e">
        <f>F37+(F37*G37/100)</f>
        <v>#VALUE!</v>
      </c>
      <c r="I37" s="8" t="s">
        <v>14</v>
      </c>
      <c r="J37" s="12"/>
      <c r="K37" s="12"/>
    </row>
    <row r="38" spans="1:11" ht="28.5" customHeight="1">
      <c r="A38" s="7"/>
      <c r="B38" s="13" t="s">
        <v>16</v>
      </c>
      <c r="C38" s="14" t="s">
        <v>17</v>
      </c>
      <c r="D38" s="14" t="s">
        <v>17</v>
      </c>
      <c r="E38" s="15" t="s">
        <v>17</v>
      </c>
      <c r="F38" s="15" t="s">
        <v>17</v>
      </c>
      <c r="G38" s="16" t="s">
        <v>17</v>
      </c>
      <c r="H38" s="15" t="s">
        <v>17</v>
      </c>
      <c r="I38" s="17" t="s">
        <v>17</v>
      </c>
      <c r="J38" s="18" t="s">
        <v>17</v>
      </c>
      <c r="K38" s="18" t="s">
        <v>17</v>
      </c>
    </row>
    <row r="39" spans="1:11" ht="25.5" customHeight="1">
      <c r="A39" s="7" t="s">
        <v>18</v>
      </c>
      <c r="B39" s="24" t="s">
        <v>30</v>
      </c>
      <c r="C39" s="9">
        <v>1</v>
      </c>
      <c r="D39" s="9" t="s">
        <v>20</v>
      </c>
      <c r="E39" s="10" t="s">
        <v>14</v>
      </c>
      <c r="F39" s="10" t="e">
        <f aca="true" t="shared" si="2" ref="F39:F50">C39*E39</f>
        <v>#VALUE!</v>
      </c>
      <c r="G39" s="11"/>
      <c r="H39" s="10" t="e">
        <f aca="true" t="shared" si="3" ref="H39:H50">F39+(F39*G39/100)</f>
        <v>#VALUE!</v>
      </c>
      <c r="I39" s="8" t="s">
        <v>14</v>
      </c>
      <c r="J39" s="12"/>
      <c r="K39" s="12"/>
    </row>
    <row r="40" spans="1:11" ht="24.75" customHeight="1">
      <c r="A40" s="7" t="s">
        <v>21</v>
      </c>
      <c r="B40" s="24" t="s">
        <v>31</v>
      </c>
      <c r="C40" s="9">
        <v>1</v>
      </c>
      <c r="D40" s="9" t="s">
        <v>20</v>
      </c>
      <c r="E40" s="10" t="s">
        <v>14</v>
      </c>
      <c r="F40" s="10" t="e">
        <f t="shared" si="2"/>
        <v>#VALUE!</v>
      </c>
      <c r="G40" s="11"/>
      <c r="H40" s="10" t="e">
        <f t="shared" si="3"/>
        <v>#VALUE!</v>
      </c>
      <c r="I40" s="8" t="s">
        <v>14</v>
      </c>
      <c r="J40" s="12"/>
      <c r="K40" s="12"/>
    </row>
    <row r="41" spans="1:11" ht="17.25" customHeight="1">
      <c r="A41" s="7" t="s">
        <v>23</v>
      </c>
      <c r="B41" s="24" t="s">
        <v>32</v>
      </c>
      <c r="C41" s="9">
        <v>1</v>
      </c>
      <c r="D41" s="9" t="s">
        <v>20</v>
      </c>
      <c r="E41" s="10" t="s">
        <v>14</v>
      </c>
      <c r="F41" s="10" t="e">
        <f t="shared" si="2"/>
        <v>#VALUE!</v>
      </c>
      <c r="G41" s="11"/>
      <c r="H41" s="10" t="e">
        <f t="shared" si="3"/>
        <v>#VALUE!</v>
      </c>
      <c r="I41" s="8" t="s">
        <v>14</v>
      </c>
      <c r="J41" s="12"/>
      <c r="K41" s="12"/>
    </row>
    <row r="42" spans="1:11" ht="28.5" customHeight="1">
      <c r="A42" s="7" t="s">
        <v>33</v>
      </c>
      <c r="B42" s="24" t="s">
        <v>34</v>
      </c>
      <c r="C42" s="9">
        <v>1</v>
      </c>
      <c r="D42" s="9" t="s">
        <v>20</v>
      </c>
      <c r="E42" s="10" t="s">
        <v>14</v>
      </c>
      <c r="F42" s="10" t="e">
        <f t="shared" si="2"/>
        <v>#VALUE!</v>
      </c>
      <c r="G42" s="11"/>
      <c r="H42" s="10" t="e">
        <f t="shared" si="3"/>
        <v>#VALUE!</v>
      </c>
      <c r="I42" s="8" t="s">
        <v>14</v>
      </c>
      <c r="J42" s="12"/>
      <c r="K42" s="12"/>
    </row>
    <row r="43" spans="1:11" ht="18" customHeight="1">
      <c r="A43" s="7" t="s">
        <v>35</v>
      </c>
      <c r="B43" s="24" t="s">
        <v>36</v>
      </c>
      <c r="C43" s="9">
        <v>1</v>
      </c>
      <c r="D43" s="9" t="s">
        <v>20</v>
      </c>
      <c r="E43" s="10" t="s">
        <v>14</v>
      </c>
      <c r="F43" s="10" t="e">
        <f t="shared" si="2"/>
        <v>#VALUE!</v>
      </c>
      <c r="G43" s="11"/>
      <c r="H43" s="10" t="e">
        <f t="shared" si="3"/>
        <v>#VALUE!</v>
      </c>
      <c r="I43" s="8" t="s">
        <v>14</v>
      </c>
      <c r="J43" s="12"/>
      <c r="K43" s="12"/>
    </row>
    <row r="44" spans="1:11" ht="17.25" customHeight="1">
      <c r="A44" s="7" t="s">
        <v>37</v>
      </c>
      <c r="B44" s="24" t="s">
        <v>52</v>
      </c>
      <c r="C44" s="9">
        <v>1</v>
      </c>
      <c r="D44" s="9" t="s">
        <v>20</v>
      </c>
      <c r="E44" s="10" t="s">
        <v>14</v>
      </c>
      <c r="F44" s="10" t="e">
        <f t="shared" si="2"/>
        <v>#VALUE!</v>
      </c>
      <c r="G44" s="11"/>
      <c r="H44" s="10" t="e">
        <f t="shared" si="3"/>
        <v>#VALUE!</v>
      </c>
      <c r="I44" s="8" t="s">
        <v>14</v>
      </c>
      <c r="J44" s="12"/>
      <c r="K44" s="12"/>
    </row>
    <row r="45" spans="1:11" ht="18" customHeight="1">
      <c r="A45" s="7" t="s">
        <v>39</v>
      </c>
      <c r="B45" s="24" t="s">
        <v>40</v>
      </c>
      <c r="C45" s="9">
        <v>1</v>
      </c>
      <c r="D45" s="9" t="s">
        <v>20</v>
      </c>
      <c r="E45" s="10" t="s">
        <v>14</v>
      </c>
      <c r="F45" s="10" t="e">
        <f t="shared" si="2"/>
        <v>#VALUE!</v>
      </c>
      <c r="G45" s="11"/>
      <c r="H45" s="10" t="e">
        <f t="shared" si="3"/>
        <v>#VALUE!</v>
      </c>
      <c r="I45" s="8" t="s">
        <v>14</v>
      </c>
      <c r="J45" s="12"/>
      <c r="K45" s="12"/>
    </row>
    <row r="46" spans="1:11" ht="18" customHeight="1">
      <c r="A46" s="7" t="s">
        <v>41</v>
      </c>
      <c r="B46" s="24" t="s">
        <v>42</v>
      </c>
      <c r="C46" s="9">
        <v>1</v>
      </c>
      <c r="D46" s="9" t="s">
        <v>20</v>
      </c>
      <c r="E46" s="10"/>
      <c r="F46" s="10">
        <f t="shared" si="2"/>
        <v>0</v>
      </c>
      <c r="G46" s="11"/>
      <c r="H46" s="10">
        <f t="shared" si="3"/>
        <v>0</v>
      </c>
      <c r="I46" s="8" t="s">
        <v>14</v>
      </c>
      <c r="J46" s="12"/>
      <c r="K46" s="12"/>
    </row>
    <row r="47" spans="1:11" ht="19.5" customHeight="1">
      <c r="A47" s="7" t="s">
        <v>43</v>
      </c>
      <c r="B47" s="24" t="s">
        <v>44</v>
      </c>
      <c r="C47" s="9">
        <v>1</v>
      </c>
      <c r="D47" s="9" t="s">
        <v>20</v>
      </c>
      <c r="E47" s="10"/>
      <c r="F47" s="10">
        <f t="shared" si="2"/>
        <v>0</v>
      </c>
      <c r="G47" s="11"/>
      <c r="H47" s="10">
        <f t="shared" si="3"/>
        <v>0</v>
      </c>
      <c r="I47" s="8" t="s">
        <v>14</v>
      </c>
      <c r="J47" s="12"/>
      <c r="K47" s="12"/>
    </row>
    <row r="48" spans="1:11" ht="19.5" customHeight="1">
      <c r="A48" s="7" t="s">
        <v>45</v>
      </c>
      <c r="B48" s="24" t="s">
        <v>46</v>
      </c>
      <c r="C48" s="9">
        <v>1</v>
      </c>
      <c r="D48" s="9" t="s">
        <v>20</v>
      </c>
      <c r="E48" s="10"/>
      <c r="F48" s="10">
        <f t="shared" si="2"/>
        <v>0</v>
      </c>
      <c r="G48" s="11"/>
      <c r="H48" s="10">
        <f t="shared" si="3"/>
        <v>0</v>
      </c>
      <c r="I48" s="8" t="s">
        <v>14</v>
      </c>
      <c r="J48" s="12"/>
      <c r="K48" s="12"/>
    </row>
    <row r="49" spans="1:11" ht="19.5" customHeight="1">
      <c r="A49" s="7" t="s">
        <v>47</v>
      </c>
      <c r="B49" s="24" t="s">
        <v>48</v>
      </c>
      <c r="C49" s="9">
        <v>1</v>
      </c>
      <c r="D49" s="9" t="s">
        <v>20</v>
      </c>
      <c r="E49" s="10"/>
      <c r="F49" s="10">
        <f t="shared" si="2"/>
        <v>0</v>
      </c>
      <c r="G49" s="11"/>
      <c r="H49" s="10">
        <f t="shared" si="3"/>
        <v>0</v>
      </c>
      <c r="I49" s="8" t="s">
        <v>14</v>
      </c>
      <c r="J49" s="12"/>
      <c r="K49" s="12"/>
    </row>
    <row r="50" spans="1:11" ht="19.5" customHeight="1">
      <c r="A50" s="7" t="s">
        <v>49</v>
      </c>
      <c r="B50" s="20" t="s">
        <v>50</v>
      </c>
      <c r="C50" s="9">
        <v>1</v>
      </c>
      <c r="D50" s="9" t="s">
        <v>20</v>
      </c>
      <c r="E50" s="10"/>
      <c r="F50" s="10">
        <f t="shared" si="2"/>
        <v>0</v>
      </c>
      <c r="G50" s="11"/>
      <c r="H50" s="10">
        <f t="shared" si="3"/>
        <v>0</v>
      </c>
      <c r="I50" s="8" t="s">
        <v>14</v>
      </c>
      <c r="J50" s="12"/>
      <c r="K50" s="12"/>
    </row>
    <row r="51" spans="1:11" ht="30.75" customHeight="1">
      <c r="A51" s="143" t="s">
        <v>213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</row>
    <row r="52" spans="1:11" ht="27" customHeight="1">
      <c r="A52" s="7"/>
      <c r="B52" s="20"/>
      <c r="C52" s="9"/>
      <c r="D52" s="9"/>
      <c r="E52" s="10"/>
      <c r="F52" s="10"/>
      <c r="G52" s="11"/>
      <c r="H52" s="10"/>
      <c r="I52" s="8"/>
      <c r="J52" s="12"/>
      <c r="K52" s="12"/>
    </row>
    <row r="53" spans="1:11" ht="99.75" customHeight="1">
      <c r="A53" s="7">
        <v>5</v>
      </c>
      <c r="B53" s="24" t="s">
        <v>53</v>
      </c>
      <c r="C53" s="9">
        <v>20</v>
      </c>
      <c r="D53" s="9" t="s">
        <v>20</v>
      </c>
      <c r="E53" s="25"/>
      <c r="F53" s="10">
        <f>C53*E53</f>
        <v>0</v>
      </c>
      <c r="G53" s="11"/>
      <c r="H53" s="10">
        <f>F53+(F53*G53/100)</f>
        <v>0</v>
      </c>
      <c r="I53" s="8" t="s">
        <v>14</v>
      </c>
      <c r="J53" s="12"/>
      <c r="K53" s="12"/>
    </row>
    <row r="54" spans="1:11" ht="52.5" customHeight="1">
      <c r="A54" s="7">
        <v>6</v>
      </c>
      <c r="B54" s="24" t="s">
        <v>54</v>
      </c>
      <c r="C54" s="9">
        <v>50</v>
      </c>
      <c r="D54" s="9" t="s">
        <v>20</v>
      </c>
      <c r="E54" s="25"/>
      <c r="F54" s="10">
        <f>C54*E54</f>
        <v>0</v>
      </c>
      <c r="G54" s="11"/>
      <c r="H54" s="10">
        <f>F54+(F54*G54/100)</f>
        <v>0</v>
      </c>
      <c r="I54" s="8" t="s">
        <v>14</v>
      </c>
      <c r="J54" s="12"/>
      <c r="K54" s="12"/>
    </row>
    <row r="55" spans="1:11" ht="31.5" customHeight="1">
      <c r="A55" s="144" t="s">
        <v>55</v>
      </c>
      <c r="B55" s="144"/>
      <c r="C55" s="144"/>
      <c r="D55" s="144"/>
      <c r="E55" s="144"/>
      <c r="F55" s="124" t="e">
        <f>F4+F11+F17+F18+F21+F37+F53+F54</f>
        <v>#VALUE!</v>
      </c>
      <c r="G55" s="125" t="s">
        <v>17</v>
      </c>
      <c r="H55" s="124" t="e">
        <f>H4+H11+H17+H18+H21+H37+H53+H54</f>
        <v>#VALUE!</v>
      </c>
      <c r="I55" s="126"/>
      <c r="J55" s="127"/>
      <c r="K55" s="127"/>
    </row>
    <row r="56" spans="1:11" ht="27" customHeight="1">
      <c r="A56" s="165" t="s">
        <v>212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7"/>
    </row>
    <row r="57" spans="1:11" ht="27" customHeight="1">
      <c r="A57" s="26"/>
      <c r="B57" s="26"/>
      <c r="C57" s="26"/>
      <c r="D57" s="26"/>
      <c r="E57" s="26"/>
      <c r="F57" s="26"/>
      <c r="G57" s="26"/>
      <c r="H57" s="26"/>
      <c r="I57" s="26"/>
      <c r="J57" s="27"/>
      <c r="K57" s="27"/>
    </row>
    <row r="58" spans="1:11" ht="24.75" customHeight="1">
      <c r="A58" s="26"/>
      <c r="B58" s="26"/>
      <c r="C58" s="26"/>
      <c r="D58" s="26"/>
      <c r="E58" s="26"/>
      <c r="F58" s="26"/>
      <c r="G58" s="26"/>
      <c r="H58" s="26"/>
      <c r="I58" s="26"/>
      <c r="J58" s="27"/>
      <c r="K58" s="27"/>
    </row>
    <row r="59" spans="1:11" ht="39.75" customHeight="1">
      <c r="A59" s="142" t="s">
        <v>56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1" ht="127.5" customHeight="1">
      <c r="A60" s="28" t="s">
        <v>57</v>
      </c>
      <c r="B60" s="3" t="s">
        <v>2</v>
      </c>
      <c r="C60" s="2" t="s">
        <v>3</v>
      </c>
      <c r="D60" s="4" t="s">
        <v>4</v>
      </c>
      <c r="E60" s="5" t="s">
        <v>5</v>
      </c>
      <c r="F60" s="5" t="s">
        <v>6</v>
      </c>
      <c r="G60" s="2" t="s">
        <v>7</v>
      </c>
      <c r="H60" s="5" t="s">
        <v>8</v>
      </c>
      <c r="I60" s="2" t="s">
        <v>9</v>
      </c>
      <c r="J60" s="2" t="s">
        <v>10</v>
      </c>
      <c r="K60" s="6" t="s">
        <v>11</v>
      </c>
    </row>
    <row r="61" spans="1:11" ht="168" customHeight="1">
      <c r="A61" s="29">
        <v>1</v>
      </c>
      <c r="B61" s="8" t="s">
        <v>58</v>
      </c>
      <c r="C61" s="30" t="s">
        <v>17</v>
      </c>
      <c r="D61" s="31" t="s">
        <v>59</v>
      </c>
      <c r="E61" s="32" t="s">
        <v>17</v>
      </c>
      <c r="F61" s="33" t="s">
        <v>17</v>
      </c>
      <c r="G61" s="34" t="s">
        <v>17</v>
      </c>
      <c r="H61" s="35" t="s">
        <v>17</v>
      </c>
      <c r="I61" s="12"/>
      <c r="J61" s="12"/>
      <c r="K61" s="12"/>
    </row>
    <row r="62" spans="1:11" ht="25.5" customHeight="1">
      <c r="A62" s="29" t="s">
        <v>60</v>
      </c>
      <c r="B62" s="20" t="s">
        <v>61</v>
      </c>
      <c r="C62" s="36" t="s">
        <v>20</v>
      </c>
      <c r="D62" s="37">
        <v>80</v>
      </c>
      <c r="E62" s="38"/>
      <c r="F62" s="33">
        <f aca="true" t="shared" si="4" ref="F62:F75">D62*E62</f>
        <v>0</v>
      </c>
      <c r="G62" s="34"/>
      <c r="H62" s="35">
        <f aca="true" t="shared" si="5" ref="H62:H75">F62+(F62*G62/100)</f>
        <v>0</v>
      </c>
      <c r="I62" s="12"/>
      <c r="J62" s="12"/>
      <c r="K62" s="12"/>
    </row>
    <row r="63" spans="1:11" ht="25.5" customHeight="1">
      <c r="A63" s="29" t="s">
        <v>21</v>
      </c>
      <c r="B63" s="8" t="s">
        <v>62</v>
      </c>
      <c r="C63" s="36" t="s">
        <v>20</v>
      </c>
      <c r="D63" s="39">
        <v>80</v>
      </c>
      <c r="E63" s="40"/>
      <c r="F63" s="33">
        <f t="shared" si="4"/>
        <v>0</v>
      </c>
      <c r="G63" s="34"/>
      <c r="H63" s="35">
        <f t="shared" si="5"/>
        <v>0</v>
      </c>
      <c r="I63" s="12"/>
      <c r="J63" s="12"/>
      <c r="K63" s="12"/>
    </row>
    <row r="64" spans="1:11" ht="25.5" customHeight="1">
      <c r="A64" s="29" t="s">
        <v>23</v>
      </c>
      <c r="B64" s="41" t="s">
        <v>63</v>
      </c>
      <c r="C64" s="36" t="s">
        <v>20</v>
      </c>
      <c r="D64" s="31">
        <v>110</v>
      </c>
      <c r="E64" s="32"/>
      <c r="F64" s="33">
        <f t="shared" si="4"/>
        <v>0</v>
      </c>
      <c r="G64" s="34"/>
      <c r="H64" s="35">
        <f t="shared" si="5"/>
        <v>0</v>
      </c>
      <c r="I64" s="12"/>
      <c r="J64" s="12"/>
      <c r="K64" s="12"/>
    </row>
    <row r="65" spans="1:11" ht="24" customHeight="1">
      <c r="A65" s="29" t="s">
        <v>33</v>
      </c>
      <c r="B65" s="41" t="s">
        <v>64</v>
      </c>
      <c r="C65" s="36" t="s">
        <v>20</v>
      </c>
      <c r="D65" s="31">
        <v>20</v>
      </c>
      <c r="E65" s="32"/>
      <c r="F65" s="33">
        <f t="shared" si="4"/>
        <v>0</v>
      </c>
      <c r="G65" s="34"/>
      <c r="H65" s="35">
        <f t="shared" si="5"/>
        <v>0</v>
      </c>
      <c r="I65" s="12"/>
      <c r="J65" s="12"/>
      <c r="K65" s="12"/>
    </row>
    <row r="66" spans="1:11" ht="24.75" customHeight="1">
      <c r="A66" s="29" t="s">
        <v>35</v>
      </c>
      <c r="B66" s="41" t="s">
        <v>65</v>
      </c>
      <c r="C66" s="36" t="s">
        <v>20</v>
      </c>
      <c r="D66" s="31">
        <v>20</v>
      </c>
      <c r="E66" s="32"/>
      <c r="F66" s="33">
        <f t="shared" si="4"/>
        <v>0</v>
      </c>
      <c r="G66" s="34"/>
      <c r="H66" s="35">
        <f t="shared" si="5"/>
        <v>0</v>
      </c>
      <c r="I66" s="12"/>
      <c r="J66" s="12"/>
      <c r="K66" s="12"/>
    </row>
    <row r="67" spans="1:11" ht="24" customHeight="1">
      <c r="A67" s="29" t="s">
        <v>37</v>
      </c>
      <c r="B67" s="41" t="s">
        <v>66</v>
      </c>
      <c r="C67" s="36" t="s">
        <v>20</v>
      </c>
      <c r="D67" s="31">
        <v>20</v>
      </c>
      <c r="E67" s="32"/>
      <c r="F67" s="33">
        <f t="shared" si="4"/>
        <v>0</v>
      </c>
      <c r="G67" s="34"/>
      <c r="H67" s="35">
        <f t="shared" si="5"/>
        <v>0</v>
      </c>
      <c r="I67" s="12"/>
      <c r="J67" s="12"/>
      <c r="K67" s="12"/>
    </row>
    <row r="68" spans="1:11" ht="27.75" customHeight="1">
      <c r="A68" s="29" t="s">
        <v>39</v>
      </c>
      <c r="B68" s="41" t="s">
        <v>67</v>
      </c>
      <c r="C68" s="36" t="s">
        <v>20</v>
      </c>
      <c r="D68" s="31">
        <v>20</v>
      </c>
      <c r="E68" s="32"/>
      <c r="F68" s="33">
        <f t="shared" si="4"/>
        <v>0</v>
      </c>
      <c r="G68" s="34"/>
      <c r="H68" s="35">
        <f t="shared" si="5"/>
        <v>0</v>
      </c>
      <c r="I68" s="12"/>
      <c r="J68" s="12"/>
      <c r="K68" s="12"/>
    </row>
    <row r="69" spans="1:11" ht="29.25" customHeight="1">
      <c r="A69" s="29" t="s">
        <v>41</v>
      </c>
      <c r="B69" s="41" t="s">
        <v>68</v>
      </c>
      <c r="C69" s="36" t="s">
        <v>20</v>
      </c>
      <c r="D69" s="31">
        <v>10</v>
      </c>
      <c r="E69" s="32"/>
      <c r="F69" s="33">
        <f t="shared" si="4"/>
        <v>0</v>
      </c>
      <c r="G69" s="34"/>
      <c r="H69" s="35">
        <f t="shared" si="5"/>
        <v>0</v>
      </c>
      <c r="I69" s="12"/>
      <c r="J69" s="12"/>
      <c r="K69" s="12"/>
    </row>
    <row r="70" spans="1:11" ht="24.75" customHeight="1">
      <c r="A70" s="29" t="s">
        <v>69</v>
      </c>
      <c r="B70" s="41" t="s">
        <v>70</v>
      </c>
      <c r="C70" s="36" t="s">
        <v>20</v>
      </c>
      <c r="D70" s="31">
        <v>10</v>
      </c>
      <c r="E70" s="32"/>
      <c r="F70" s="33">
        <f t="shared" si="4"/>
        <v>0</v>
      </c>
      <c r="G70" s="34"/>
      <c r="H70" s="35">
        <f t="shared" si="5"/>
        <v>0</v>
      </c>
      <c r="I70" s="12"/>
      <c r="J70" s="12"/>
      <c r="K70" s="12"/>
    </row>
    <row r="71" spans="1:11" ht="33" customHeight="1">
      <c r="A71" s="29" t="s">
        <v>45</v>
      </c>
      <c r="B71" s="41" t="s">
        <v>71</v>
      </c>
      <c r="C71" s="36" t="s">
        <v>20</v>
      </c>
      <c r="D71" s="31">
        <v>80</v>
      </c>
      <c r="E71" s="32"/>
      <c r="F71" s="33">
        <f t="shared" si="4"/>
        <v>0</v>
      </c>
      <c r="G71" s="34"/>
      <c r="H71" s="35">
        <f t="shared" si="5"/>
        <v>0</v>
      </c>
      <c r="I71" s="12"/>
      <c r="J71" s="12"/>
      <c r="K71" s="12"/>
    </row>
    <row r="72" spans="1:11" ht="39.75" customHeight="1">
      <c r="A72" s="29" t="s">
        <v>47</v>
      </c>
      <c r="B72" s="41" t="s">
        <v>72</v>
      </c>
      <c r="C72" s="36" t="s">
        <v>20</v>
      </c>
      <c r="D72" s="31">
        <v>80</v>
      </c>
      <c r="E72" s="32"/>
      <c r="F72" s="33">
        <f t="shared" si="4"/>
        <v>0</v>
      </c>
      <c r="G72" s="34"/>
      <c r="H72" s="35">
        <f t="shared" si="5"/>
        <v>0</v>
      </c>
      <c r="I72" s="12"/>
      <c r="J72" s="12"/>
      <c r="K72" s="12"/>
    </row>
    <row r="73" spans="1:11" ht="24" customHeight="1">
      <c r="A73" s="29" t="s">
        <v>73</v>
      </c>
      <c r="B73" s="41" t="s">
        <v>74</v>
      </c>
      <c r="C73" s="36" t="s">
        <v>75</v>
      </c>
      <c r="D73" s="31">
        <v>20</v>
      </c>
      <c r="E73" s="32"/>
      <c r="F73" s="33">
        <f t="shared" si="4"/>
        <v>0</v>
      </c>
      <c r="G73" s="34"/>
      <c r="H73" s="35">
        <f t="shared" si="5"/>
        <v>0</v>
      </c>
      <c r="I73" s="12"/>
      <c r="J73" s="12"/>
      <c r="K73" s="12"/>
    </row>
    <row r="74" spans="1:11" ht="30" customHeight="1">
      <c r="A74" s="29" t="s">
        <v>76</v>
      </c>
      <c r="B74" s="41" t="s">
        <v>77</v>
      </c>
      <c r="C74" s="36" t="s">
        <v>75</v>
      </c>
      <c r="D74" s="31">
        <v>20</v>
      </c>
      <c r="E74" s="32"/>
      <c r="F74" s="33">
        <f t="shared" si="4"/>
        <v>0</v>
      </c>
      <c r="G74" s="42"/>
      <c r="H74" s="35">
        <f t="shared" si="5"/>
        <v>0</v>
      </c>
      <c r="I74" s="12"/>
      <c r="J74" s="12"/>
      <c r="K74" s="12"/>
    </row>
    <row r="75" spans="1:11" ht="25.5" customHeight="1">
      <c r="A75" s="29" t="s">
        <v>78</v>
      </c>
      <c r="B75" s="8" t="s">
        <v>79</v>
      </c>
      <c r="C75" s="36" t="s">
        <v>75</v>
      </c>
      <c r="D75" s="39">
        <v>20</v>
      </c>
      <c r="E75" s="40"/>
      <c r="F75" s="33">
        <f t="shared" si="4"/>
        <v>0</v>
      </c>
      <c r="G75" s="42"/>
      <c r="H75" s="35">
        <f t="shared" si="5"/>
        <v>0</v>
      </c>
      <c r="I75" s="12"/>
      <c r="J75" s="12"/>
      <c r="K75" s="12"/>
    </row>
    <row r="76" spans="1:11" ht="45.75" customHeight="1">
      <c r="A76" s="142" t="s">
        <v>80</v>
      </c>
      <c r="B76" s="142"/>
      <c r="C76" s="142"/>
      <c r="D76" s="142"/>
      <c r="E76" s="142"/>
      <c r="F76" s="43">
        <f>SUM(F62:F75)</f>
        <v>0</v>
      </c>
      <c r="G76" s="44" t="s">
        <v>17</v>
      </c>
      <c r="H76" s="43">
        <f>SUM(H62:H75)</f>
        <v>0</v>
      </c>
      <c r="I76" s="12"/>
      <c r="J76" s="12"/>
      <c r="K76" s="12"/>
    </row>
    <row r="77" spans="1:16" ht="37.5" customHeight="1">
      <c r="A77" s="145" t="s">
        <v>223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M77" s="52"/>
      <c r="N77" s="119"/>
      <c r="O77" s="52"/>
      <c r="P77" s="52"/>
    </row>
    <row r="78" spans="1:16" ht="32.25" customHeight="1">
      <c r="A78" s="27"/>
      <c r="B78" s="27"/>
      <c r="C78" s="27"/>
      <c r="D78" s="45"/>
      <c r="E78" s="45"/>
      <c r="F78" s="27"/>
      <c r="G78" s="27"/>
      <c r="H78" s="27"/>
      <c r="I78" s="27"/>
      <c r="J78" s="27"/>
      <c r="K78" s="27"/>
      <c r="M78" s="52"/>
      <c r="N78" s="119"/>
      <c r="O78" s="52"/>
      <c r="P78" s="52"/>
    </row>
    <row r="79" spans="1:11" ht="42" customHeight="1">
      <c r="A79" s="146" t="s">
        <v>82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</row>
    <row r="80" spans="1:11" ht="45" customHeight="1">
      <c r="A80" s="147" t="s">
        <v>83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</row>
    <row r="81" spans="1:11" ht="128.25" customHeight="1">
      <c r="A81" s="21" t="s">
        <v>1</v>
      </c>
      <c r="B81" s="3" t="s">
        <v>2</v>
      </c>
      <c r="C81" s="2" t="s">
        <v>3</v>
      </c>
      <c r="D81" s="4" t="s">
        <v>4</v>
      </c>
      <c r="E81" s="5" t="s">
        <v>5</v>
      </c>
      <c r="F81" s="5" t="s">
        <v>6</v>
      </c>
      <c r="G81" s="2" t="s">
        <v>7</v>
      </c>
      <c r="H81" s="5" t="s">
        <v>8</v>
      </c>
      <c r="I81" s="2" t="s">
        <v>9</v>
      </c>
      <c r="J81" s="2" t="s">
        <v>10</v>
      </c>
      <c r="K81" s="6" t="s">
        <v>11</v>
      </c>
    </row>
    <row r="82" spans="1:11" ht="117.75" customHeight="1">
      <c r="A82" s="7">
        <v>1</v>
      </c>
      <c r="B82" s="8" t="s">
        <v>84</v>
      </c>
      <c r="C82" s="46" t="s">
        <v>20</v>
      </c>
      <c r="D82" s="47">
        <v>10</v>
      </c>
      <c r="E82" s="40"/>
      <c r="F82" s="48">
        <f aca="true" t="shared" si="6" ref="F82:F88">D82*E82</f>
        <v>0</v>
      </c>
      <c r="G82" s="49"/>
      <c r="H82" s="48">
        <f aca="true" t="shared" si="7" ref="H82:H88">F82+(F82*G82/100)</f>
        <v>0</v>
      </c>
      <c r="I82" s="12"/>
      <c r="J82" s="12"/>
      <c r="K82" s="12"/>
    </row>
    <row r="83" spans="1:11" ht="91.5" customHeight="1">
      <c r="A83" s="7">
        <v>2</v>
      </c>
      <c r="B83" s="8" t="s">
        <v>85</v>
      </c>
      <c r="C83" s="46" t="s">
        <v>20</v>
      </c>
      <c r="D83" s="47">
        <v>10</v>
      </c>
      <c r="E83" s="40"/>
      <c r="F83" s="48">
        <f t="shared" si="6"/>
        <v>0</v>
      </c>
      <c r="G83" s="49"/>
      <c r="H83" s="48">
        <f t="shared" si="7"/>
        <v>0</v>
      </c>
      <c r="I83" s="12"/>
      <c r="J83" s="12"/>
      <c r="K83" s="12"/>
    </row>
    <row r="84" spans="1:11" ht="40.5" customHeight="1">
      <c r="A84" s="7">
        <v>3</v>
      </c>
      <c r="B84" s="8" t="s">
        <v>86</v>
      </c>
      <c r="C84" s="46" t="s">
        <v>20</v>
      </c>
      <c r="D84" s="47">
        <v>10</v>
      </c>
      <c r="E84" s="40"/>
      <c r="F84" s="48">
        <f t="shared" si="6"/>
        <v>0</v>
      </c>
      <c r="G84" s="49"/>
      <c r="H84" s="48">
        <f t="shared" si="7"/>
        <v>0</v>
      </c>
      <c r="I84" s="12"/>
      <c r="J84" s="12"/>
      <c r="K84" s="12"/>
    </row>
    <row r="85" spans="1:11" ht="24.75" customHeight="1">
      <c r="A85" s="7">
        <v>4</v>
      </c>
      <c r="B85" s="8" t="s">
        <v>87</v>
      </c>
      <c r="C85" s="46" t="s">
        <v>20</v>
      </c>
      <c r="D85" s="47">
        <v>10</v>
      </c>
      <c r="E85" s="40"/>
      <c r="F85" s="48">
        <f t="shared" si="6"/>
        <v>0</v>
      </c>
      <c r="G85" s="49"/>
      <c r="H85" s="48">
        <f t="shared" si="7"/>
        <v>0</v>
      </c>
      <c r="I85" s="12"/>
      <c r="J85" s="12"/>
      <c r="K85" s="12"/>
    </row>
    <row r="86" spans="1:11" ht="31.5" customHeight="1">
      <c r="A86" s="7">
        <v>5</v>
      </c>
      <c r="B86" s="8" t="s">
        <v>88</v>
      </c>
      <c r="C86" s="46" t="s">
        <v>20</v>
      </c>
      <c r="D86" s="47">
        <v>10</v>
      </c>
      <c r="E86" s="40"/>
      <c r="F86" s="48">
        <f t="shared" si="6"/>
        <v>0</v>
      </c>
      <c r="G86" s="49"/>
      <c r="H86" s="48">
        <f t="shared" si="7"/>
        <v>0</v>
      </c>
      <c r="I86" s="12"/>
      <c r="J86" s="12"/>
      <c r="K86" s="12"/>
    </row>
    <row r="87" spans="1:11" ht="31.5" customHeight="1">
      <c r="A87" s="7">
        <v>6</v>
      </c>
      <c r="B87" s="8" t="s">
        <v>89</v>
      </c>
      <c r="C87" s="46" t="s">
        <v>20</v>
      </c>
      <c r="D87" s="47">
        <v>10</v>
      </c>
      <c r="E87" s="40"/>
      <c r="F87" s="48">
        <f t="shared" si="6"/>
        <v>0</v>
      </c>
      <c r="G87" s="49"/>
      <c r="H87" s="48">
        <f t="shared" si="7"/>
        <v>0</v>
      </c>
      <c r="I87" s="12"/>
      <c r="J87" s="12"/>
      <c r="K87" s="12"/>
    </row>
    <row r="88" spans="1:11" ht="139.5" customHeight="1">
      <c r="A88" s="7">
        <v>7</v>
      </c>
      <c r="B88" s="8" t="s">
        <v>90</v>
      </c>
      <c r="C88" s="46" t="s">
        <v>20</v>
      </c>
      <c r="D88" s="47">
        <v>10</v>
      </c>
      <c r="E88" s="40"/>
      <c r="F88" s="48">
        <f t="shared" si="6"/>
        <v>0</v>
      </c>
      <c r="G88" s="49"/>
      <c r="H88" s="48">
        <f t="shared" si="7"/>
        <v>0</v>
      </c>
      <c r="I88" s="12"/>
      <c r="J88" s="12"/>
      <c r="K88" s="12"/>
    </row>
    <row r="89" spans="1:12" ht="36.75" customHeight="1">
      <c r="A89" s="148" t="s">
        <v>91</v>
      </c>
      <c r="B89" s="148"/>
      <c r="C89" s="148"/>
      <c r="D89" s="148"/>
      <c r="E89" s="148"/>
      <c r="F89" s="50">
        <f>SUM(F82:F88)</f>
        <v>0</v>
      </c>
      <c r="G89" s="51"/>
      <c r="H89" s="50">
        <f>SUM(H82:H88)</f>
        <v>0</v>
      </c>
      <c r="I89" s="12"/>
      <c r="J89" s="12"/>
      <c r="K89" s="12"/>
      <c r="L89" s="52"/>
    </row>
    <row r="90" spans="1:11" ht="43.5" customHeight="1">
      <c r="A90" s="149" t="s">
        <v>213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</row>
    <row r="91" spans="1:11" ht="29.25" customHeight="1">
      <c r="A91" s="12"/>
      <c r="B91" s="12"/>
      <c r="C91" s="12"/>
      <c r="D91" s="53"/>
      <c r="E91" s="53"/>
      <c r="F91" s="12"/>
      <c r="G91" s="12"/>
      <c r="H91" s="12"/>
      <c r="I91" s="12"/>
      <c r="J91" s="12"/>
      <c r="K91" s="12"/>
    </row>
    <row r="92" spans="1:11" ht="39" customHeight="1">
      <c r="A92" s="142" t="s">
        <v>92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</row>
    <row r="93" spans="1:11" ht="141.75" customHeight="1">
      <c r="A93" s="21" t="s">
        <v>1</v>
      </c>
      <c r="B93" s="3" t="s">
        <v>2</v>
      </c>
      <c r="C93" s="2" t="s">
        <v>3</v>
      </c>
      <c r="D93" s="4" t="s">
        <v>4</v>
      </c>
      <c r="E93" s="5" t="s">
        <v>5</v>
      </c>
      <c r="F93" s="5" t="s">
        <v>6</v>
      </c>
      <c r="G93" s="2" t="s">
        <v>7</v>
      </c>
      <c r="H93" s="5" t="s">
        <v>8</v>
      </c>
      <c r="I93" s="2" t="s">
        <v>9</v>
      </c>
      <c r="J93" s="2" t="s">
        <v>10</v>
      </c>
      <c r="K93" s="6" t="s">
        <v>11</v>
      </c>
    </row>
    <row r="94" spans="1:11" ht="174.75" customHeight="1">
      <c r="A94" s="7">
        <v>1</v>
      </c>
      <c r="B94" s="20" t="s">
        <v>93</v>
      </c>
      <c r="C94" s="46" t="s">
        <v>20</v>
      </c>
      <c r="D94" s="47">
        <v>15</v>
      </c>
      <c r="E94" s="40"/>
      <c r="F94" s="48">
        <f>D94*E94</f>
        <v>0</v>
      </c>
      <c r="G94" s="49"/>
      <c r="H94" s="48">
        <f>F94+(F94*G94/100)</f>
        <v>0</v>
      </c>
      <c r="I94" s="12"/>
      <c r="J94" s="12"/>
      <c r="K94" s="12"/>
    </row>
    <row r="95" spans="1:11" ht="103.5" customHeight="1">
      <c r="A95" s="7">
        <v>2</v>
      </c>
      <c r="B95" s="8" t="s">
        <v>94</v>
      </c>
      <c r="C95" s="46" t="s">
        <v>20</v>
      </c>
      <c r="D95" s="47">
        <v>15</v>
      </c>
      <c r="E95" s="40"/>
      <c r="F95" s="48">
        <f>D95*E95</f>
        <v>0</v>
      </c>
      <c r="G95" s="49"/>
      <c r="H95" s="48">
        <f>F95+(F95*G95/100)</f>
        <v>0</v>
      </c>
      <c r="I95" s="12"/>
      <c r="J95" s="12"/>
      <c r="K95" s="12"/>
    </row>
    <row r="96" spans="1:11" ht="80.25" customHeight="1">
      <c r="A96" s="7">
        <v>3</v>
      </c>
      <c r="B96" s="8" t="s">
        <v>95</v>
      </c>
      <c r="C96" s="46" t="s">
        <v>20</v>
      </c>
      <c r="D96" s="47">
        <v>15</v>
      </c>
      <c r="E96" s="40"/>
      <c r="F96" s="48">
        <f>D96*E96</f>
        <v>0</v>
      </c>
      <c r="G96" s="49"/>
      <c r="H96" s="48">
        <f>F96+(F96*G96/100)</f>
        <v>0</v>
      </c>
      <c r="I96" s="12"/>
      <c r="J96" s="12"/>
      <c r="K96" s="12"/>
    </row>
    <row r="97" spans="1:11" ht="67.5" customHeight="1">
      <c r="A97" s="7">
        <v>4</v>
      </c>
      <c r="B97" s="8" t="s">
        <v>96</v>
      </c>
      <c r="C97" s="46" t="s">
        <v>20</v>
      </c>
      <c r="D97" s="47">
        <v>15</v>
      </c>
      <c r="E97" s="40"/>
      <c r="F97" s="48">
        <f>D97*E97</f>
        <v>0</v>
      </c>
      <c r="G97" s="49"/>
      <c r="H97" s="48">
        <f>F97+(F97*G97/100)</f>
        <v>0</v>
      </c>
      <c r="I97" s="12"/>
      <c r="J97" s="12"/>
      <c r="K97" s="12"/>
    </row>
    <row r="98" spans="1:11" ht="24" customHeight="1">
      <c r="A98" s="148" t="s">
        <v>91</v>
      </c>
      <c r="B98" s="148"/>
      <c r="C98" s="148"/>
      <c r="D98" s="148"/>
      <c r="E98" s="148"/>
      <c r="F98" s="50">
        <f>SUM(F94:F97)</f>
        <v>0</v>
      </c>
      <c r="G98" s="51"/>
      <c r="H98" s="50">
        <f>SUM(H94:H97)</f>
        <v>0</v>
      </c>
      <c r="I98" s="12"/>
      <c r="J98" s="12"/>
      <c r="K98" s="12"/>
    </row>
    <row r="99" spans="1:11" ht="41.25" customHeight="1">
      <c r="A99" s="149" t="s">
        <v>205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</row>
    <row r="100" spans="1:11" ht="26.25" customHeight="1">
      <c r="A100" s="12"/>
      <c r="B100" s="12"/>
      <c r="C100" s="12"/>
      <c r="D100" s="53"/>
      <c r="E100" s="53"/>
      <c r="F100" s="12"/>
      <c r="G100" s="12"/>
      <c r="H100" s="12"/>
      <c r="I100" s="12"/>
      <c r="J100" s="12"/>
      <c r="K100" s="12"/>
    </row>
    <row r="101" spans="1:11" ht="30" customHeight="1">
      <c r="A101" s="142" t="s">
        <v>97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</row>
    <row r="102" spans="1:11" ht="125.25" customHeight="1">
      <c r="A102" s="21" t="s">
        <v>1</v>
      </c>
      <c r="B102" s="3" t="s">
        <v>2</v>
      </c>
      <c r="C102" s="2" t="s">
        <v>3</v>
      </c>
      <c r="D102" s="4" t="s">
        <v>4</v>
      </c>
      <c r="E102" s="5" t="s">
        <v>5</v>
      </c>
      <c r="F102" s="5" t="s">
        <v>6</v>
      </c>
      <c r="G102" s="2" t="s">
        <v>7</v>
      </c>
      <c r="H102" s="5" t="s">
        <v>8</v>
      </c>
      <c r="I102" s="2" t="s">
        <v>9</v>
      </c>
      <c r="J102" s="2" t="s">
        <v>10</v>
      </c>
      <c r="K102" s="6" t="s">
        <v>11</v>
      </c>
    </row>
    <row r="103" spans="1:11" ht="153.75" customHeight="1">
      <c r="A103" s="7">
        <v>1</v>
      </c>
      <c r="B103" s="20" t="s">
        <v>98</v>
      </c>
      <c r="C103" s="46" t="s">
        <v>20</v>
      </c>
      <c r="D103" s="47">
        <v>20</v>
      </c>
      <c r="E103" s="40"/>
      <c r="F103" s="48">
        <f>D103*E103</f>
        <v>0</v>
      </c>
      <c r="G103" s="49"/>
      <c r="H103" s="48">
        <f>F103+(F103*G103/100)</f>
        <v>0</v>
      </c>
      <c r="I103" s="12"/>
      <c r="J103" s="12"/>
      <c r="K103" s="12"/>
    </row>
    <row r="104" spans="1:11" ht="105.75" customHeight="1">
      <c r="A104" s="7">
        <v>2</v>
      </c>
      <c r="B104" s="8" t="s">
        <v>99</v>
      </c>
      <c r="C104" s="46" t="s">
        <v>20</v>
      </c>
      <c r="D104" s="47">
        <v>20</v>
      </c>
      <c r="E104" s="40"/>
      <c r="F104" s="48">
        <f>D104*E104</f>
        <v>0</v>
      </c>
      <c r="G104" s="49"/>
      <c r="H104" s="48">
        <f>F104+(F104*G104/100)</f>
        <v>0</v>
      </c>
      <c r="I104" s="12"/>
      <c r="J104" s="12"/>
      <c r="K104" s="12"/>
    </row>
    <row r="105" spans="1:11" ht="97.5" customHeight="1">
      <c r="A105" s="7">
        <v>3</v>
      </c>
      <c r="B105" s="8" t="s">
        <v>95</v>
      </c>
      <c r="C105" s="46" t="s">
        <v>20</v>
      </c>
      <c r="D105" s="47">
        <v>20</v>
      </c>
      <c r="E105" s="40"/>
      <c r="F105" s="48">
        <f>D105*E105</f>
        <v>0</v>
      </c>
      <c r="G105" s="49"/>
      <c r="H105" s="48">
        <f>F105+(F105*G105/100)</f>
        <v>0</v>
      </c>
      <c r="I105" s="12"/>
      <c r="J105" s="12"/>
      <c r="K105" s="12"/>
    </row>
    <row r="106" spans="1:11" ht="140.25" customHeight="1">
      <c r="A106" s="7">
        <v>4</v>
      </c>
      <c r="B106" s="8" t="s">
        <v>90</v>
      </c>
      <c r="C106" s="46" t="s">
        <v>20</v>
      </c>
      <c r="D106" s="47">
        <v>20</v>
      </c>
      <c r="E106" s="40"/>
      <c r="F106" s="48">
        <f>D106*E106</f>
        <v>0</v>
      </c>
      <c r="G106" s="49"/>
      <c r="H106" s="48">
        <f>F106+(F106*G106/100)</f>
        <v>0</v>
      </c>
      <c r="I106" s="12"/>
      <c r="J106" s="12"/>
      <c r="K106" s="12"/>
    </row>
    <row r="107" spans="1:11" ht="62.25" customHeight="1">
      <c r="A107" s="7">
        <v>5</v>
      </c>
      <c r="B107" s="8" t="s">
        <v>100</v>
      </c>
      <c r="C107" s="46" t="s">
        <v>20</v>
      </c>
      <c r="D107" s="47">
        <v>20</v>
      </c>
      <c r="E107" s="40"/>
      <c r="F107" s="48">
        <f>D107*E107</f>
        <v>0</v>
      </c>
      <c r="G107" s="49"/>
      <c r="H107" s="48">
        <f>F107+(F107*G107/100)</f>
        <v>0</v>
      </c>
      <c r="I107" s="12"/>
      <c r="J107" s="12"/>
      <c r="K107" s="12"/>
    </row>
    <row r="108" spans="1:11" ht="24" customHeight="1">
      <c r="A108" s="148" t="s">
        <v>91</v>
      </c>
      <c r="B108" s="148"/>
      <c r="C108" s="148"/>
      <c r="D108" s="148"/>
      <c r="E108" s="148"/>
      <c r="F108" s="50">
        <f>SUM(F103:F107)</f>
        <v>0</v>
      </c>
      <c r="G108" s="51"/>
      <c r="H108" s="50">
        <f>SUM(H103:H107)</f>
        <v>0</v>
      </c>
      <c r="I108" s="12"/>
      <c r="J108" s="12"/>
      <c r="K108" s="12"/>
    </row>
    <row r="109" spans="1:11" ht="39.75" customHeight="1">
      <c r="A109" s="151" t="s">
        <v>206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3"/>
    </row>
    <row r="110" spans="1:11" ht="26.25" customHeight="1">
      <c r="A110" s="12"/>
      <c r="B110" s="12"/>
      <c r="C110" s="12"/>
      <c r="D110" s="53"/>
      <c r="E110" s="53"/>
      <c r="F110" s="12"/>
      <c r="G110" s="12"/>
      <c r="H110" s="12"/>
      <c r="I110" s="12"/>
      <c r="J110" s="12"/>
      <c r="K110" s="12"/>
    </row>
    <row r="111" spans="1:11" ht="41.25" customHeight="1">
      <c r="A111" s="142" t="s">
        <v>101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</row>
    <row r="112" spans="1:11" ht="126" customHeight="1">
      <c r="A112" s="21" t="s">
        <v>1</v>
      </c>
      <c r="B112" s="3" t="s">
        <v>2</v>
      </c>
      <c r="C112" s="2" t="s">
        <v>3</v>
      </c>
      <c r="D112" s="4" t="s">
        <v>4</v>
      </c>
      <c r="E112" s="5" t="s">
        <v>5</v>
      </c>
      <c r="F112" s="5" t="s">
        <v>6</v>
      </c>
      <c r="G112" s="2" t="s">
        <v>7</v>
      </c>
      <c r="H112" s="5" t="s">
        <v>8</v>
      </c>
      <c r="I112" s="2" t="s">
        <v>9</v>
      </c>
      <c r="J112" s="2" t="s">
        <v>10</v>
      </c>
      <c r="K112" s="6" t="s">
        <v>11</v>
      </c>
    </row>
    <row r="113" spans="1:11" ht="94.5" customHeight="1">
      <c r="A113" s="7">
        <v>1</v>
      </c>
      <c r="B113" s="8" t="s">
        <v>102</v>
      </c>
      <c r="C113" s="46" t="s">
        <v>20</v>
      </c>
      <c r="D113" s="47">
        <v>20</v>
      </c>
      <c r="E113" s="40"/>
      <c r="F113" s="48">
        <f aca="true" t="shared" si="8" ref="F113:F121">D113*E113</f>
        <v>0</v>
      </c>
      <c r="G113" s="49"/>
      <c r="H113" s="48">
        <f aca="true" t="shared" si="9" ref="H113:H121">F113+(F113*G113/100)</f>
        <v>0</v>
      </c>
      <c r="I113" s="12"/>
      <c r="J113" s="12"/>
      <c r="K113" s="12"/>
    </row>
    <row r="114" spans="1:11" ht="105" customHeight="1">
      <c r="A114" s="7">
        <v>2</v>
      </c>
      <c r="B114" s="8" t="s">
        <v>103</v>
      </c>
      <c r="C114" s="46" t="s">
        <v>20</v>
      </c>
      <c r="D114" s="47">
        <v>20</v>
      </c>
      <c r="E114" s="40"/>
      <c r="F114" s="48">
        <f t="shared" si="8"/>
        <v>0</v>
      </c>
      <c r="G114" s="49"/>
      <c r="H114" s="48">
        <f t="shared" si="9"/>
        <v>0</v>
      </c>
      <c r="I114" s="12"/>
      <c r="J114" s="12"/>
      <c r="K114" s="12"/>
    </row>
    <row r="115" spans="1:11" ht="91.5" customHeight="1">
      <c r="A115" s="7">
        <v>3</v>
      </c>
      <c r="B115" s="8" t="s">
        <v>104</v>
      </c>
      <c r="C115" s="46" t="s">
        <v>20</v>
      </c>
      <c r="D115" s="47">
        <v>20</v>
      </c>
      <c r="E115" s="40"/>
      <c r="F115" s="48">
        <f t="shared" si="8"/>
        <v>0</v>
      </c>
      <c r="G115" s="49"/>
      <c r="H115" s="48">
        <f t="shared" si="9"/>
        <v>0</v>
      </c>
      <c r="I115" s="12"/>
      <c r="J115" s="12"/>
      <c r="K115" s="12"/>
    </row>
    <row r="116" spans="1:11" ht="93" customHeight="1">
      <c r="A116" s="7">
        <v>4</v>
      </c>
      <c r="B116" s="8" t="s">
        <v>105</v>
      </c>
      <c r="C116" s="46" t="s">
        <v>20</v>
      </c>
      <c r="D116" s="47">
        <v>20</v>
      </c>
      <c r="E116" s="40"/>
      <c r="F116" s="48">
        <f t="shared" si="8"/>
        <v>0</v>
      </c>
      <c r="G116" s="49"/>
      <c r="H116" s="48">
        <f t="shared" si="9"/>
        <v>0</v>
      </c>
      <c r="I116" s="12"/>
      <c r="J116" s="12"/>
      <c r="K116" s="12"/>
    </row>
    <row r="117" spans="1:11" ht="99.75" customHeight="1">
      <c r="A117" s="7">
        <v>5</v>
      </c>
      <c r="B117" s="8" t="s">
        <v>106</v>
      </c>
      <c r="C117" s="46" t="s">
        <v>20</v>
      </c>
      <c r="D117" s="47">
        <v>30</v>
      </c>
      <c r="E117" s="40"/>
      <c r="F117" s="48">
        <f t="shared" si="8"/>
        <v>0</v>
      </c>
      <c r="G117" s="49"/>
      <c r="H117" s="48">
        <f t="shared" si="9"/>
        <v>0</v>
      </c>
      <c r="I117" s="12"/>
      <c r="J117" s="12"/>
      <c r="K117" s="12"/>
    </row>
    <row r="118" spans="1:11" ht="66.75" customHeight="1">
      <c r="A118" s="7">
        <v>6</v>
      </c>
      <c r="B118" s="8" t="s">
        <v>107</v>
      </c>
      <c r="C118" s="46" t="s">
        <v>20</v>
      </c>
      <c r="D118" s="47">
        <v>20</v>
      </c>
      <c r="E118" s="40"/>
      <c r="F118" s="48">
        <f t="shared" si="8"/>
        <v>0</v>
      </c>
      <c r="G118" s="49"/>
      <c r="H118" s="48">
        <f t="shared" si="9"/>
        <v>0</v>
      </c>
      <c r="I118" s="12"/>
      <c r="J118" s="12"/>
      <c r="K118" s="12"/>
    </row>
    <row r="119" spans="1:11" ht="52.5" customHeight="1">
      <c r="A119" s="7">
        <v>7</v>
      </c>
      <c r="B119" s="8" t="s">
        <v>108</v>
      </c>
      <c r="C119" s="46" t="s">
        <v>20</v>
      </c>
      <c r="D119" s="47">
        <v>20</v>
      </c>
      <c r="E119" s="40"/>
      <c r="F119" s="48">
        <f t="shared" si="8"/>
        <v>0</v>
      </c>
      <c r="G119" s="49"/>
      <c r="H119" s="48">
        <f t="shared" si="9"/>
        <v>0</v>
      </c>
      <c r="I119" s="12"/>
      <c r="J119" s="12"/>
      <c r="K119" s="12"/>
    </row>
    <row r="120" spans="1:11" ht="129.75" customHeight="1">
      <c r="A120" s="7">
        <v>8</v>
      </c>
      <c r="B120" s="8" t="s">
        <v>90</v>
      </c>
      <c r="C120" s="46" t="s">
        <v>20</v>
      </c>
      <c r="D120" s="47">
        <v>20</v>
      </c>
      <c r="E120" s="40"/>
      <c r="F120" s="48">
        <f t="shared" si="8"/>
        <v>0</v>
      </c>
      <c r="G120" s="49"/>
      <c r="H120" s="48">
        <f t="shared" si="9"/>
        <v>0</v>
      </c>
      <c r="I120" s="12"/>
      <c r="J120" s="12"/>
      <c r="K120" s="12"/>
    </row>
    <row r="121" spans="1:11" ht="54" customHeight="1">
      <c r="A121" s="7">
        <v>9</v>
      </c>
      <c r="B121" s="8" t="s">
        <v>109</v>
      </c>
      <c r="C121" s="46" t="s">
        <v>20</v>
      </c>
      <c r="D121" s="47">
        <v>20</v>
      </c>
      <c r="E121" s="40"/>
      <c r="F121" s="48">
        <f t="shared" si="8"/>
        <v>0</v>
      </c>
      <c r="G121" s="49"/>
      <c r="H121" s="48">
        <f t="shared" si="9"/>
        <v>0</v>
      </c>
      <c r="I121" s="12"/>
      <c r="J121" s="12"/>
      <c r="K121" s="12"/>
    </row>
    <row r="122" spans="1:11" ht="31.5" customHeight="1">
      <c r="A122" s="150" t="s">
        <v>110</v>
      </c>
      <c r="B122" s="150"/>
      <c r="C122" s="150"/>
      <c r="D122" s="150"/>
      <c r="E122" s="150"/>
      <c r="F122" s="50">
        <f>SUM(F113:F121)</f>
        <v>0</v>
      </c>
      <c r="G122" s="51"/>
      <c r="H122" s="50">
        <f>SUM(H113:H121)</f>
        <v>0</v>
      </c>
      <c r="I122" s="12"/>
      <c r="J122" s="12"/>
      <c r="K122" s="12"/>
    </row>
    <row r="123" spans="1:11" ht="33" customHeight="1">
      <c r="A123" s="149" t="s">
        <v>214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</row>
    <row r="124" spans="1:11" ht="27.75" customHeight="1">
      <c r="A124" s="12"/>
      <c r="B124" s="54"/>
      <c r="C124" s="55"/>
      <c r="D124" s="56"/>
      <c r="E124" s="57"/>
      <c r="F124" s="55"/>
      <c r="G124" s="12"/>
      <c r="H124" s="12"/>
      <c r="I124" s="12"/>
      <c r="J124" s="12"/>
      <c r="K124" s="12"/>
    </row>
    <row r="125" spans="1:11" ht="45.75" customHeight="1">
      <c r="A125" s="142" t="s">
        <v>111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</row>
    <row r="126" spans="1:11" ht="118.5" customHeight="1">
      <c r="A126" s="21" t="s">
        <v>1</v>
      </c>
      <c r="B126" s="3" t="s">
        <v>2</v>
      </c>
      <c r="C126" s="2" t="s">
        <v>3</v>
      </c>
      <c r="D126" s="4" t="s">
        <v>4</v>
      </c>
      <c r="E126" s="5" t="s">
        <v>5</v>
      </c>
      <c r="F126" s="5" t="s">
        <v>6</v>
      </c>
      <c r="G126" s="2" t="s">
        <v>7</v>
      </c>
      <c r="H126" s="5" t="s">
        <v>8</v>
      </c>
      <c r="I126" s="2" t="s">
        <v>9</v>
      </c>
      <c r="J126" s="2" t="s">
        <v>10</v>
      </c>
      <c r="K126" s="6" t="s">
        <v>11</v>
      </c>
    </row>
    <row r="127" spans="1:11" ht="178.5" customHeight="1">
      <c r="A127" s="7">
        <v>1</v>
      </c>
      <c r="B127" s="8" t="s">
        <v>112</v>
      </c>
      <c r="C127" s="46" t="s">
        <v>20</v>
      </c>
      <c r="D127" s="47">
        <v>10</v>
      </c>
      <c r="E127" s="40"/>
      <c r="F127" s="48">
        <f>D127*E127</f>
        <v>0</v>
      </c>
      <c r="G127" s="49"/>
      <c r="H127" s="48">
        <f>F127+(F127*G127/100)</f>
        <v>0</v>
      </c>
      <c r="I127" s="12"/>
      <c r="J127" s="12"/>
      <c r="K127" s="12"/>
    </row>
    <row r="128" spans="1:11" ht="72" customHeight="1">
      <c r="A128" s="7">
        <v>2</v>
      </c>
      <c r="B128" s="8" t="s">
        <v>113</v>
      </c>
      <c r="C128" s="46" t="s">
        <v>20</v>
      </c>
      <c r="D128" s="47">
        <v>10</v>
      </c>
      <c r="E128" s="40"/>
      <c r="F128" s="48">
        <f>D128*E128</f>
        <v>0</v>
      </c>
      <c r="G128" s="49"/>
      <c r="H128" s="48">
        <f>F128+(F128*G128/100)</f>
        <v>0</v>
      </c>
      <c r="I128" s="12"/>
      <c r="J128" s="12"/>
      <c r="K128" s="12"/>
    </row>
    <row r="129" spans="1:11" ht="81.75" customHeight="1">
      <c r="A129" s="7">
        <v>3</v>
      </c>
      <c r="B129" s="8" t="s">
        <v>114</v>
      </c>
      <c r="C129" s="46" t="s">
        <v>20</v>
      </c>
      <c r="D129" s="47">
        <v>10</v>
      </c>
      <c r="E129" s="40"/>
      <c r="F129" s="48">
        <f>D129*E129</f>
        <v>0</v>
      </c>
      <c r="G129" s="49"/>
      <c r="H129" s="48">
        <f>F129+(F129*G129/100)</f>
        <v>0</v>
      </c>
      <c r="I129" s="12"/>
      <c r="J129" s="12"/>
      <c r="K129" s="12"/>
    </row>
    <row r="130" spans="1:11" ht="53.25" customHeight="1">
      <c r="A130" s="7">
        <v>4</v>
      </c>
      <c r="B130" s="8" t="s">
        <v>115</v>
      </c>
      <c r="C130" s="46" t="s">
        <v>20</v>
      </c>
      <c r="D130" s="47">
        <v>10</v>
      </c>
      <c r="E130" s="40"/>
      <c r="F130" s="48">
        <f>D130*E130</f>
        <v>0</v>
      </c>
      <c r="G130" s="49"/>
      <c r="H130" s="48">
        <f>F130+(F130*G130/100)</f>
        <v>0</v>
      </c>
      <c r="I130" s="12"/>
      <c r="J130" s="12"/>
      <c r="K130" s="12"/>
    </row>
    <row r="131" spans="1:11" ht="36" customHeight="1">
      <c r="A131" s="148" t="s">
        <v>91</v>
      </c>
      <c r="B131" s="148"/>
      <c r="C131" s="148"/>
      <c r="D131" s="148"/>
      <c r="E131" s="148"/>
      <c r="F131" s="50">
        <f>SUM(F127:F130)</f>
        <v>0</v>
      </c>
      <c r="G131" s="51"/>
      <c r="H131" s="50">
        <f>SUM(H127:H130)</f>
        <v>0</v>
      </c>
      <c r="I131" s="12"/>
      <c r="J131" s="12"/>
      <c r="K131" s="12"/>
    </row>
    <row r="132" spans="1:11" ht="40.5" customHeight="1">
      <c r="A132" s="149" t="s">
        <v>215</v>
      </c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</row>
    <row r="133" spans="1:11" ht="29.25" customHeight="1">
      <c r="A133" s="12"/>
      <c r="B133" s="12"/>
      <c r="C133" s="12"/>
      <c r="D133" s="53"/>
      <c r="E133" s="53"/>
      <c r="F133" s="12"/>
      <c r="G133" s="12"/>
      <c r="H133" s="12"/>
      <c r="I133" s="12"/>
      <c r="J133" s="12"/>
      <c r="K133" s="12"/>
    </row>
    <row r="134" spans="1:11" ht="39" customHeight="1">
      <c r="A134" s="58" t="s">
        <v>14</v>
      </c>
      <c r="B134" s="58"/>
      <c r="C134" s="58"/>
      <c r="D134" s="58"/>
      <c r="E134" s="58"/>
      <c r="F134" s="58"/>
      <c r="G134" s="58"/>
      <c r="H134" s="58"/>
      <c r="I134" s="27"/>
      <c r="J134" s="27"/>
      <c r="K134" s="27"/>
    </row>
    <row r="135" spans="1:11" ht="51" customHeight="1">
      <c r="A135" s="142" t="s">
        <v>116</v>
      </c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</row>
    <row r="136" spans="1:11" ht="130.5" customHeight="1">
      <c r="A136" s="21" t="s">
        <v>1</v>
      </c>
      <c r="B136" s="3" t="s">
        <v>2</v>
      </c>
      <c r="C136" s="2" t="s">
        <v>3</v>
      </c>
      <c r="D136" s="4" t="s">
        <v>4</v>
      </c>
      <c r="E136" s="5" t="s">
        <v>5</v>
      </c>
      <c r="F136" s="5" t="s">
        <v>6</v>
      </c>
      <c r="G136" s="2" t="s">
        <v>7</v>
      </c>
      <c r="H136" s="5" t="s">
        <v>8</v>
      </c>
      <c r="I136" s="2" t="s">
        <v>9</v>
      </c>
      <c r="J136" s="2" t="s">
        <v>10</v>
      </c>
      <c r="K136" s="6" t="s">
        <v>11</v>
      </c>
    </row>
    <row r="137" spans="1:11" ht="193.5" customHeight="1">
      <c r="A137" s="29">
        <v>1</v>
      </c>
      <c r="B137" s="20" t="s">
        <v>117</v>
      </c>
      <c r="C137" s="29" t="s">
        <v>20</v>
      </c>
      <c r="D137" s="59">
        <v>100</v>
      </c>
      <c r="E137" s="60"/>
      <c r="F137" s="61">
        <f>D137*E137</f>
        <v>0</v>
      </c>
      <c r="G137" s="62"/>
      <c r="H137" s="61">
        <f>F137+(F137*G137/100)</f>
        <v>0</v>
      </c>
      <c r="I137" s="12"/>
      <c r="J137" s="12"/>
      <c r="K137" s="12"/>
    </row>
    <row r="138" spans="1:11" ht="193.5" customHeight="1">
      <c r="A138" s="29">
        <v>2</v>
      </c>
      <c r="B138" s="8" t="s">
        <v>118</v>
      </c>
      <c r="C138" s="29" t="s">
        <v>20</v>
      </c>
      <c r="D138" s="59">
        <v>100</v>
      </c>
      <c r="E138" s="60"/>
      <c r="F138" s="61">
        <f>D138*E138</f>
        <v>0</v>
      </c>
      <c r="G138" s="62"/>
      <c r="H138" s="61">
        <f>F138+(F138*G138/100)</f>
        <v>0</v>
      </c>
      <c r="I138" s="12"/>
      <c r="J138" s="12"/>
      <c r="K138" s="12"/>
    </row>
    <row r="139" spans="1:11" ht="57.75" customHeight="1">
      <c r="A139" s="29">
        <v>3</v>
      </c>
      <c r="B139" s="8" t="s">
        <v>119</v>
      </c>
      <c r="C139" s="29" t="s">
        <v>20</v>
      </c>
      <c r="D139" s="59">
        <v>60</v>
      </c>
      <c r="E139" s="60"/>
      <c r="F139" s="61">
        <f>D139*E139</f>
        <v>0</v>
      </c>
      <c r="G139" s="62"/>
      <c r="H139" s="61">
        <f>F139+(F139*G139/100)</f>
        <v>0</v>
      </c>
      <c r="I139" s="12"/>
      <c r="J139" s="12"/>
      <c r="K139" s="12"/>
    </row>
    <row r="140" spans="1:11" ht="75.75" customHeight="1">
      <c r="A140" s="29">
        <v>4</v>
      </c>
      <c r="B140" s="8" t="s">
        <v>120</v>
      </c>
      <c r="C140" s="29" t="s">
        <v>20</v>
      </c>
      <c r="D140" s="59">
        <v>40</v>
      </c>
      <c r="E140" s="60"/>
      <c r="F140" s="61">
        <f>D140*E140</f>
        <v>0</v>
      </c>
      <c r="G140" s="62"/>
      <c r="H140" s="61">
        <f>F140+(F140*G140/100)</f>
        <v>0</v>
      </c>
      <c r="I140" s="12"/>
      <c r="J140" s="12"/>
      <c r="K140" s="12"/>
    </row>
    <row r="141" spans="1:11" ht="85.5" customHeight="1">
      <c r="A141" s="29">
        <v>5</v>
      </c>
      <c r="B141" s="20" t="s">
        <v>121</v>
      </c>
      <c r="C141" s="29" t="s">
        <v>20</v>
      </c>
      <c r="D141" s="59">
        <v>100</v>
      </c>
      <c r="E141" s="60"/>
      <c r="F141" s="61">
        <f>D141*E141</f>
        <v>0</v>
      </c>
      <c r="G141" s="62"/>
      <c r="H141" s="61">
        <f>F141+(F141*G141/100)</f>
        <v>0</v>
      </c>
      <c r="I141" s="12"/>
      <c r="J141" s="12"/>
      <c r="K141" s="12"/>
    </row>
    <row r="142" spans="1:11" ht="33.75" customHeight="1">
      <c r="A142" s="154" t="s">
        <v>122</v>
      </c>
      <c r="B142" s="154"/>
      <c r="C142" s="154"/>
      <c r="D142" s="154"/>
      <c r="E142" s="154"/>
      <c r="F142" s="43">
        <f>SUM(F137:F141)</f>
        <v>0</v>
      </c>
      <c r="G142" s="29" t="s">
        <v>123</v>
      </c>
      <c r="H142" s="43">
        <f>SUM(H137:H141)</f>
        <v>0</v>
      </c>
      <c r="I142" s="12"/>
      <c r="J142" s="12"/>
      <c r="K142" s="12"/>
    </row>
    <row r="143" spans="1:11" ht="36.75" customHeight="1">
      <c r="A143" s="155" t="s">
        <v>207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</row>
    <row r="144" spans="1:11" ht="34.5" customHeight="1">
      <c r="A144" s="63"/>
      <c r="B144" s="64"/>
      <c r="C144" s="64"/>
      <c r="D144" s="64"/>
      <c r="E144" s="64"/>
      <c r="F144" s="64"/>
      <c r="G144" s="64"/>
      <c r="H144" s="64"/>
      <c r="I144" s="27"/>
      <c r="J144" s="27"/>
      <c r="K144" s="27"/>
    </row>
    <row r="145" spans="1:11" ht="36" customHeight="1">
      <c r="A145" s="142" t="s">
        <v>124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</row>
    <row r="146" spans="1:11" ht="124.5" customHeight="1">
      <c r="A146" s="21" t="s">
        <v>1</v>
      </c>
      <c r="B146" s="3" t="s">
        <v>2</v>
      </c>
      <c r="C146" s="2" t="s">
        <v>3</v>
      </c>
      <c r="D146" s="4" t="s">
        <v>4</v>
      </c>
      <c r="E146" s="5" t="s">
        <v>5</v>
      </c>
      <c r="F146" s="5" t="s">
        <v>6</v>
      </c>
      <c r="G146" s="2" t="s">
        <v>7</v>
      </c>
      <c r="H146" s="5" t="s">
        <v>8</v>
      </c>
      <c r="I146" s="2" t="s">
        <v>9</v>
      </c>
      <c r="J146" s="2" t="s">
        <v>10</v>
      </c>
      <c r="K146" s="6" t="s">
        <v>11</v>
      </c>
    </row>
    <row r="147" spans="1:11" ht="104.25" customHeight="1">
      <c r="A147" s="7">
        <v>1</v>
      </c>
      <c r="B147" s="8" t="s">
        <v>125</v>
      </c>
      <c r="C147" s="46" t="s">
        <v>20</v>
      </c>
      <c r="D147" s="47">
        <v>70</v>
      </c>
      <c r="E147" s="40"/>
      <c r="F147" s="48">
        <f aca="true" t="shared" si="10" ref="F147:F152">D147*E147</f>
        <v>0</v>
      </c>
      <c r="G147" s="49"/>
      <c r="H147" s="48">
        <f aca="true" t="shared" si="11" ref="H147:H152">F147+(F147*G147/100)</f>
        <v>0</v>
      </c>
      <c r="I147" s="12"/>
      <c r="J147" s="12"/>
      <c r="K147" s="12"/>
    </row>
    <row r="148" spans="1:11" ht="116.25" customHeight="1">
      <c r="A148" s="7">
        <v>2</v>
      </c>
      <c r="B148" s="8" t="s">
        <v>126</v>
      </c>
      <c r="C148" s="46" t="s">
        <v>20</v>
      </c>
      <c r="D148" s="47">
        <v>30</v>
      </c>
      <c r="E148" s="40"/>
      <c r="F148" s="48">
        <f t="shared" si="10"/>
        <v>0</v>
      </c>
      <c r="G148" s="49"/>
      <c r="H148" s="48">
        <f t="shared" si="11"/>
        <v>0</v>
      </c>
      <c r="I148" s="12"/>
      <c r="J148" s="12"/>
      <c r="K148" s="12"/>
    </row>
    <row r="149" spans="1:11" ht="99.75" customHeight="1">
      <c r="A149" s="7">
        <v>3</v>
      </c>
      <c r="B149" s="8" t="s">
        <v>127</v>
      </c>
      <c r="C149" s="46" t="s">
        <v>20</v>
      </c>
      <c r="D149" s="47">
        <v>70</v>
      </c>
      <c r="E149" s="40"/>
      <c r="F149" s="48">
        <f t="shared" si="10"/>
        <v>0</v>
      </c>
      <c r="G149" s="49"/>
      <c r="H149" s="48">
        <f t="shared" si="11"/>
        <v>0</v>
      </c>
      <c r="I149" s="12"/>
      <c r="J149" s="12"/>
      <c r="K149" s="12"/>
    </row>
    <row r="150" spans="1:11" ht="99.75" customHeight="1">
      <c r="A150" s="7">
        <v>4</v>
      </c>
      <c r="B150" s="8" t="s">
        <v>128</v>
      </c>
      <c r="C150" s="46" t="s">
        <v>20</v>
      </c>
      <c r="D150" s="47">
        <v>30</v>
      </c>
      <c r="E150" s="40"/>
      <c r="F150" s="48">
        <f t="shared" si="10"/>
        <v>0</v>
      </c>
      <c r="G150" s="49"/>
      <c r="H150" s="48">
        <f t="shared" si="11"/>
        <v>0</v>
      </c>
      <c r="I150" s="12"/>
      <c r="J150" s="12"/>
      <c r="K150" s="12"/>
    </row>
    <row r="151" spans="1:11" ht="120" customHeight="1">
      <c r="A151" s="7">
        <v>5</v>
      </c>
      <c r="B151" s="8" t="s">
        <v>129</v>
      </c>
      <c r="C151" s="46" t="s">
        <v>20</v>
      </c>
      <c r="D151" s="47">
        <v>100</v>
      </c>
      <c r="E151" s="40"/>
      <c r="F151" s="48">
        <f t="shared" si="10"/>
        <v>0</v>
      </c>
      <c r="G151" s="49"/>
      <c r="H151" s="48">
        <f t="shared" si="11"/>
        <v>0</v>
      </c>
      <c r="I151" s="12"/>
      <c r="J151" s="12"/>
      <c r="K151" s="12"/>
    </row>
    <row r="152" spans="1:11" ht="25.5" customHeight="1">
      <c r="A152" s="7" t="s">
        <v>130</v>
      </c>
      <c r="B152" s="8" t="s">
        <v>131</v>
      </c>
      <c r="C152" s="46" t="s">
        <v>20</v>
      </c>
      <c r="D152" s="47">
        <v>100</v>
      </c>
      <c r="E152" s="40"/>
      <c r="F152" s="48">
        <f t="shared" si="10"/>
        <v>0</v>
      </c>
      <c r="G152" s="49"/>
      <c r="H152" s="48">
        <f t="shared" si="11"/>
        <v>0</v>
      </c>
      <c r="I152" s="12"/>
      <c r="J152" s="12"/>
      <c r="K152" s="12"/>
    </row>
    <row r="153" spans="1:11" ht="33" customHeight="1">
      <c r="A153" s="150" t="s">
        <v>132</v>
      </c>
      <c r="B153" s="150"/>
      <c r="C153" s="150"/>
      <c r="D153" s="150"/>
      <c r="E153" s="150"/>
      <c r="F153" s="65">
        <f>SUM(F147:F152)</f>
        <v>0</v>
      </c>
      <c r="G153" s="51"/>
      <c r="H153" s="65">
        <f>SUM(H147:H152)</f>
        <v>0</v>
      </c>
      <c r="I153" s="12"/>
      <c r="J153" s="12"/>
      <c r="K153" s="12"/>
    </row>
    <row r="154" spans="1:11" ht="33" customHeight="1">
      <c r="A154" s="156" t="s">
        <v>208</v>
      </c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</row>
    <row r="155" spans="1:11" ht="39.75" customHeight="1">
      <c r="A155" s="146" t="s">
        <v>133</v>
      </c>
      <c r="B155" s="146"/>
      <c r="C155" s="146"/>
      <c r="D155" s="146"/>
      <c r="E155" s="146"/>
      <c r="F155" s="50">
        <f>F89+F98+F108+F122+F131+F142+F153</f>
        <v>0</v>
      </c>
      <c r="G155" s="66" t="s">
        <v>17</v>
      </c>
      <c r="H155" s="50">
        <f>H89+H98+H108+H122+H131+H142+H153</f>
        <v>0</v>
      </c>
      <c r="I155" s="12"/>
      <c r="J155" s="12"/>
      <c r="K155" s="12"/>
    </row>
    <row r="156" spans="1:11" ht="14.25">
      <c r="A156" s="27"/>
      <c r="B156" s="27"/>
      <c r="C156" s="27"/>
      <c r="D156" s="45"/>
      <c r="E156" s="45"/>
      <c r="F156" s="27"/>
      <c r="G156" s="27"/>
      <c r="H156" s="27"/>
      <c r="I156" s="27"/>
      <c r="J156" s="27"/>
      <c r="K156" s="27"/>
    </row>
    <row r="157" spans="1:11" ht="14.25">
      <c r="A157" s="27"/>
      <c r="B157" s="27"/>
      <c r="C157" s="27"/>
      <c r="D157" s="45"/>
      <c r="E157" s="45"/>
      <c r="F157" s="27"/>
      <c r="G157" s="27"/>
      <c r="H157" s="27"/>
      <c r="I157" s="27"/>
      <c r="J157" s="27"/>
      <c r="K157" s="27"/>
    </row>
    <row r="158" spans="1:11" ht="14.25">
      <c r="A158" s="27"/>
      <c r="B158" s="27"/>
      <c r="C158" s="27"/>
      <c r="D158" s="45"/>
      <c r="E158" s="45"/>
      <c r="F158" s="27"/>
      <c r="G158" s="27"/>
      <c r="H158" s="27"/>
      <c r="I158" s="27"/>
      <c r="J158" s="27"/>
      <c r="K158" s="27"/>
    </row>
    <row r="159" spans="1:11" ht="44.25" customHeight="1">
      <c r="A159" s="142" t="s">
        <v>134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</row>
    <row r="160" spans="1:11" ht="123" customHeight="1">
      <c r="A160" s="21" t="s">
        <v>1</v>
      </c>
      <c r="B160" s="3" t="s">
        <v>2</v>
      </c>
      <c r="C160" s="2" t="s">
        <v>3</v>
      </c>
      <c r="D160" s="4" t="s">
        <v>4</v>
      </c>
      <c r="E160" s="5" t="s">
        <v>5</v>
      </c>
      <c r="F160" s="5" t="s">
        <v>6</v>
      </c>
      <c r="G160" s="2" t="s">
        <v>7</v>
      </c>
      <c r="H160" s="5" t="s">
        <v>8</v>
      </c>
      <c r="I160" s="2" t="s">
        <v>9</v>
      </c>
      <c r="J160" s="2" t="s">
        <v>10</v>
      </c>
      <c r="K160" s="67" t="s">
        <v>11</v>
      </c>
    </row>
    <row r="161" spans="1:11" ht="120" customHeight="1">
      <c r="A161" s="29">
        <v>1</v>
      </c>
      <c r="B161" s="68" t="s">
        <v>135</v>
      </c>
      <c r="C161" s="29" t="s">
        <v>20</v>
      </c>
      <c r="D161" s="59">
        <v>200</v>
      </c>
      <c r="E161" s="60"/>
      <c r="F161" s="61">
        <f>D161*E161</f>
        <v>0</v>
      </c>
      <c r="G161" s="62"/>
      <c r="H161" s="61">
        <f>F161+(F161*G161/100)</f>
        <v>0</v>
      </c>
      <c r="I161" s="12"/>
      <c r="J161" s="12"/>
      <c r="K161" s="12"/>
    </row>
    <row r="162" spans="1:11" ht="90.75" customHeight="1">
      <c r="A162" s="29">
        <v>2</v>
      </c>
      <c r="B162" s="8" t="s">
        <v>136</v>
      </c>
      <c r="C162" s="29" t="s">
        <v>20</v>
      </c>
      <c r="D162" s="59">
        <v>100</v>
      </c>
      <c r="E162" s="60"/>
      <c r="F162" s="61">
        <f>D162*E162</f>
        <v>0</v>
      </c>
      <c r="G162" s="62"/>
      <c r="H162" s="61">
        <f>F162+(F162*G162/100)</f>
        <v>0</v>
      </c>
      <c r="I162" s="12"/>
      <c r="J162" s="12"/>
      <c r="K162" s="12"/>
    </row>
    <row r="163" spans="1:11" ht="34.5" customHeight="1">
      <c r="A163" s="142" t="s">
        <v>137</v>
      </c>
      <c r="B163" s="142"/>
      <c r="C163" s="142"/>
      <c r="D163" s="142"/>
      <c r="E163" s="142"/>
      <c r="F163" s="43">
        <f>SUM(F161:F162)</f>
        <v>0</v>
      </c>
      <c r="G163" s="69" t="s">
        <v>123</v>
      </c>
      <c r="H163" s="43">
        <f>SUM(H161:H162)</f>
        <v>0</v>
      </c>
      <c r="I163" s="12"/>
      <c r="J163" s="12"/>
      <c r="K163" s="12"/>
    </row>
    <row r="164" spans="1:11" ht="43.5" customHeight="1">
      <c r="A164" s="157" t="s">
        <v>209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9"/>
    </row>
    <row r="165" spans="1:11" ht="19.5" customHeight="1">
      <c r="A165" s="12"/>
      <c r="B165" s="12"/>
      <c r="C165" s="12"/>
      <c r="D165" s="70"/>
      <c r="E165" s="70"/>
      <c r="F165" s="12"/>
      <c r="G165" s="12"/>
      <c r="H165" s="12"/>
      <c r="I165" s="12"/>
      <c r="J165" s="12"/>
      <c r="K165" s="12"/>
    </row>
    <row r="166" spans="1:11" ht="39" customHeight="1">
      <c r="A166" s="142" t="s">
        <v>138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</row>
    <row r="167" spans="1:11" ht="118.5" customHeight="1">
      <c r="A167" s="28" t="s">
        <v>57</v>
      </c>
      <c r="B167" s="3" t="s">
        <v>2</v>
      </c>
      <c r="C167" s="2" t="s">
        <v>3</v>
      </c>
      <c r="D167" s="2" t="s">
        <v>4</v>
      </c>
      <c r="E167" s="5" t="s">
        <v>5</v>
      </c>
      <c r="F167" s="5" t="s">
        <v>6</v>
      </c>
      <c r="G167" s="2" t="s">
        <v>7</v>
      </c>
      <c r="H167" s="5" t="s">
        <v>8</v>
      </c>
      <c r="I167" s="2" t="s">
        <v>9</v>
      </c>
      <c r="J167" s="2" t="s">
        <v>10</v>
      </c>
      <c r="K167" s="67" t="s">
        <v>11</v>
      </c>
    </row>
    <row r="168" spans="1:11" ht="212.25" customHeight="1">
      <c r="A168" s="7">
        <v>1</v>
      </c>
      <c r="B168" s="24" t="s">
        <v>139</v>
      </c>
      <c r="C168" s="46" t="s">
        <v>20</v>
      </c>
      <c r="D168" s="71">
        <v>40</v>
      </c>
      <c r="E168" s="72"/>
      <c r="F168" s="72">
        <f>D168*E168</f>
        <v>0</v>
      </c>
      <c r="G168" s="49"/>
      <c r="H168" s="72">
        <f>F168+(F168*G168/100)</f>
        <v>0</v>
      </c>
      <c r="I168" s="12"/>
      <c r="J168" s="12"/>
      <c r="K168" s="12"/>
    </row>
    <row r="169" spans="1:11" ht="90.75" customHeight="1">
      <c r="A169" s="7">
        <v>2</v>
      </c>
      <c r="B169" s="73" t="s">
        <v>140</v>
      </c>
      <c r="C169" s="46" t="s">
        <v>20</v>
      </c>
      <c r="D169" s="71">
        <v>180</v>
      </c>
      <c r="E169" s="72"/>
      <c r="F169" s="72">
        <f>D169*E169</f>
        <v>0</v>
      </c>
      <c r="G169" s="49"/>
      <c r="H169" s="72">
        <f>F169+(F169*G169/100)</f>
        <v>0</v>
      </c>
      <c r="I169" s="12"/>
      <c r="J169" s="12"/>
      <c r="K169" s="12"/>
    </row>
    <row r="170" spans="1:11" ht="41.25" customHeight="1">
      <c r="A170" s="160" t="s">
        <v>141</v>
      </c>
      <c r="B170" s="160"/>
      <c r="C170" s="160"/>
      <c r="D170" s="160"/>
      <c r="E170" s="160"/>
      <c r="F170" s="43">
        <f>SUM(F168:F169)</f>
        <v>0</v>
      </c>
      <c r="G170" s="44" t="s">
        <v>123</v>
      </c>
      <c r="H170" s="43">
        <f>SUM(H168:H169)</f>
        <v>0</v>
      </c>
      <c r="I170" s="29" t="s">
        <v>123</v>
      </c>
      <c r="J170" s="12"/>
      <c r="K170" s="12"/>
    </row>
    <row r="171" spans="1:11" ht="46.5" customHeight="1">
      <c r="A171" s="149" t="s">
        <v>142</v>
      </c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</row>
    <row r="172" spans="1:11" ht="27.75" customHeight="1">
      <c r="A172" s="12"/>
      <c r="B172" s="12"/>
      <c r="C172" s="12"/>
      <c r="D172" s="70"/>
      <c r="E172" s="70"/>
      <c r="F172" s="12"/>
      <c r="G172" s="12"/>
      <c r="H172" s="12"/>
      <c r="I172" s="12"/>
      <c r="J172" s="12"/>
      <c r="K172" s="12"/>
    </row>
    <row r="173" spans="1:13" ht="35.25" customHeight="1">
      <c r="A173" s="161" t="s">
        <v>143</v>
      </c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M173" s="22"/>
    </row>
    <row r="174" spans="1:11" ht="41.25" customHeight="1">
      <c r="A174" s="147" t="s">
        <v>144</v>
      </c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</row>
    <row r="175" spans="1:11" ht="132" customHeight="1">
      <c r="A175" s="37" t="s">
        <v>145</v>
      </c>
      <c r="B175" s="74" t="s">
        <v>2</v>
      </c>
      <c r="C175" s="2" t="s">
        <v>3</v>
      </c>
      <c r="D175" s="2" t="s">
        <v>4</v>
      </c>
      <c r="E175" s="5" t="s">
        <v>5</v>
      </c>
      <c r="F175" s="5" t="s">
        <v>6</v>
      </c>
      <c r="G175" s="2" t="s">
        <v>7</v>
      </c>
      <c r="H175" s="5" t="s">
        <v>8</v>
      </c>
      <c r="I175" s="2" t="s">
        <v>9</v>
      </c>
      <c r="J175" s="2" t="s">
        <v>10</v>
      </c>
      <c r="K175" s="67" t="s">
        <v>11</v>
      </c>
    </row>
    <row r="176" spans="1:11" ht="122.25" customHeight="1">
      <c r="A176" s="5">
        <v>1</v>
      </c>
      <c r="B176" s="75" t="s">
        <v>146</v>
      </c>
      <c r="C176" s="37" t="s">
        <v>20</v>
      </c>
      <c r="D176" s="37">
        <v>10</v>
      </c>
      <c r="E176" s="76"/>
      <c r="F176" s="76">
        <f>D176*E176</f>
        <v>0</v>
      </c>
      <c r="G176" s="77"/>
      <c r="H176" s="76">
        <f>F176+(F176*G176/100)</f>
        <v>0</v>
      </c>
      <c r="I176" s="78" t="s">
        <v>14</v>
      </c>
      <c r="J176" s="12"/>
      <c r="K176" s="12"/>
    </row>
    <row r="177" spans="1:11" ht="39.75" customHeight="1">
      <c r="A177" s="162" t="s">
        <v>122</v>
      </c>
      <c r="B177" s="162"/>
      <c r="C177" s="162"/>
      <c r="D177" s="162"/>
      <c r="E177" s="162"/>
      <c r="F177" s="79">
        <f>SUM(F176)</f>
        <v>0</v>
      </c>
      <c r="G177" s="80" t="s">
        <v>17</v>
      </c>
      <c r="H177" s="79">
        <f>SUM(H176)</f>
        <v>0</v>
      </c>
      <c r="I177" s="29" t="s">
        <v>123</v>
      </c>
      <c r="J177" s="12"/>
      <c r="K177" s="12"/>
    </row>
    <row r="178" spans="1:11" ht="48" customHeight="1">
      <c r="A178" s="163" t="s">
        <v>147</v>
      </c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</row>
    <row r="179" spans="1:11" ht="24.75" customHeight="1">
      <c r="A179" s="81"/>
      <c r="B179" s="81"/>
      <c r="C179" s="81"/>
      <c r="D179" s="81"/>
      <c r="E179" s="81"/>
      <c r="F179" s="81"/>
      <c r="G179" s="81"/>
      <c r="H179" s="81"/>
      <c r="I179" s="12"/>
      <c r="J179" s="12"/>
      <c r="K179" s="12"/>
    </row>
    <row r="180" spans="1:11" ht="42.75" customHeight="1">
      <c r="A180" s="147" t="s">
        <v>148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</row>
    <row r="181" spans="1:11" ht="123" customHeight="1">
      <c r="A181" s="37" t="s">
        <v>145</v>
      </c>
      <c r="B181" s="74" t="s">
        <v>2</v>
      </c>
      <c r="C181" s="2" t="s">
        <v>3</v>
      </c>
      <c r="D181" s="2" t="s">
        <v>4</v>
      </c>
      <c r="E181" s="5" t="s">
        <v>5</v>
      </c>
      <c r="F181" s="5" t="s">
        <v>6</v>
      </c>
      <c r="G181" s="2" t="s">
        <v>7</v>
      </c>
      <c r="H181" s="5" t="s">
        <v>8</v>
      </c>
      <c r="I181" s="2" t="s">
        <v>9</v>
      </c>
      <c r="J181" s="2" t="s">
        <v>10</v>
      </c>
      <c r="K181" s="67" t="s">
        <v>11</v>
      </c>
    </row>
    <row r="182" spans="1:11" ht="132.75" customHeight="1">
      <c r="A182" s="37">
        <v>1</v>
      </c>
      <c r="B182" s="82" t="s">
        <v>149</v>
      </c>
      <c r="C182" s="83" t="s">
        <v>20</v>
      </c>
      <c r="D182" s="84">
        <v>5</v>
      </c>
      <c r="E182" s="85"/>
      <c r="F182" s="85">
        <f>D182*E182</f>
        <v>0</v>
      </c>
      <c r="G182" s="86"/>
      <c r="H182" s="76">
        <f>F182+(F182*G182/100)</f>
        <v>0</v>
      </c>
      <c r="I182" s="12"/>
      <c r="J182" s="12"/>
      <c r="K182" s="12"/>
    </row>
    <row r="183" spans="1:11" ht="126" customHeight="1">
      <c r="A183" s="29">
        <v>2</v>
      </c>
      <c r="B183" s="82" t="s">
        <v>150</v>
      </c>
      <c r="C183" s="83" t="s">
        <v>20</v>
      </c>
      <c r="D183" s="84">
        <v>5</v>
      </c>
      <c r="E183" s="85"/>
      <c r="F183" s="85">
        <f>D183*E183</f>
        <v>0</v>
      </c>
      <c r="G183" s="86"/>
      <c r="H183" s="76">
        <f>F183+(F183*G183/100)</f>
        <v>0</v>
      </c>
      <c r="I183" s="12"/>
      <c r="J183" s="12"/>
      <c r="K183" s="12"/>
    </row>
    <row r="184" spans="1:11" ht="32.25" customHeight="1">
      <c r="A184" s="162" t="s">
        <v>122</v>
      </c>
      <c r="B184" s="162"/>
      <c r="C184" s="162"/>
      <c r="D184" s="162"/>
      <c r="E184" s="162"/>
      <c r="F184" s="79">
        <f>SUM(F182:F183)</f>
        <v>0</v>
      </c>
      <c r="G184" s="87" t="s">
        <v>123</v>
      </c>
      <c r="H184" s="79">
        <f>SUM(H182:H183)</f>
        <v>0</v>
      </c>
      <c r="I184" s="29" t="s">
        <v>123</v>
      </c>
      <c r="J184" s="12"/>
      <c r="K184" s="12"/>
    </row>
    <row r="185" spans="1:11" ht="48.75" customHeight="1">
      <c r="A185" s="163" t="s">
        <v>151</v>
      </c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</row>
    <row r="186" spans="1:11" ht="35.25" customHeight="1">
      <c r="A186" s="29"/>
      <c r="B186" s="29"/>
      <c r="C186" s="29"/>
      <c r="D186" s="29"/>
      <c r="E186" s="29"/>
      <c r="F186" s="29"/>
      <c r="G186" s="29"/>
      <c r="H186" s="29"/>
      <c r="I186" s="12"/>
      <c r="J186" s="12"/>
      <c r="K186" s="12"/>
    </row>
    <row r="187" spans="1:11" ht="45" customHeight="1">
      <c r="A187" s="147" t="s">
        <v>152</v>
      </c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</row>
    <row r="188" spans="1:11" ht="127.5" customHeight="1">
      <c r="A188" s="37" t="s">
        <v>145</v>
      </c>
      <c r="B188" s="74" t="s">
        <v>2</v>
      </c>
      <c r="C188" s="2" t="s">
        <v>3</v>
      </c>
      <c r="D188" s="2" t="s">
        <v>4</v>
      </c>
      <c r="E188" s="5" t="s">
        <v>5</v>
      </c>
      <c r="F188" s="5" t="s">
        <v>6</v>
      </c>
      <c r="G188" s="2" t="s">
        <v>7</v>
      </c>
      <c r="H188" s="5" t="s">
        <v>8</v>
      </c>
      <c r="I188" s="2" t="s">
        <v>9</v>
      </c>
      <c r="J188" s="2" t="s">
        <v>10</v>
      </c>
      <c r="K188" s="67" t="s">
        <v>11</v>
      </c>
    </row>
    <row r="189" spans="1:11" ht="56.25" customHeight="1">
      <c r="A189" s="37">
        <v>1</v>
      </c>
      <c r="B189" s="82" t="s">
        <v>153</v>
      </c>
      <c r="C189" s="83" t="s">
        <v>75</v>
      </c>
      <c r="D189" s="83">
        <v>3</v>
      </c>
      <c r="E189" s="85"/>
      <c r="F189" s="88">
        <f aca="true" t="shared" si="12" ref="F189:F195">D189*E189</f>
        <v>0</v>
      </c>
      <c r="G189" s="86"/>
      <c r="H189" s="85">
        <f aca="true" t="shared" si="13" ref="H189:H195">F189+(F189*G189/100)</f>
        <v>0</v>
      </c>
      <c r="I189" s="12"/>
      <c r="J189" s="12"/>
      <c r="K189" s="12"/>
    </row>
    <row r="190" spans="1:11" ht="40.5" customHeight="1">
      <c r="A190" s="37">
        <v>2</v>
      </c>
      <c r="B190" s="73" t="s">
        <v>154</v>
      </c>
      <c r="C190" s="83" t="s">
        <v>20</v>
      </c>
      <c r="D190" s="46">
        <v>2</v>
      </c>
      <c r="E190" s="72"/>
      <c r="F190" s="88">
        <f t="shared" si="12"/>
        <v>0</v>
      </c>
      <c r="G190" s="86"/>
      <c r="H190" s="85">
        <f t="shared" si="13"/>
        <v>0</v>
      </c>
      <c r="I190" s="12"/>
      <c r="J190" s="12"/>
      <c r="K190" s="12"/>
    </row>
    <row r="191" spans="1:11" ht="100.5" customHeight="1">
      <c r="A191" s="37">
        <v>3</v>
      </c>
      <c r="B191" s="75" t="s">
        <v>155</v>
      </c>
      <c r="C191" s="83" t="s">
        <v>75</v>
      </c>
      <c r="D191" s="83">
        <v>3</v>
      </c>
      <c r="E191" s="85"/>
      <c r="F191" s="88">
        <f t="shared" si="12"/>
        <v>0</v>
      </c>
      <c r="G191" s="86"/>
      <c r="H191" s="85">
        <f t="shared" si="13"/>
        <v>0</v>
      </c>
      <c r="I191" s="12"/>
      <c r="J191" s="12"/>
      <c r="K191" s="12"/>
    </row>
    <row r="192" spans="1:11" ht="41.25" customHeight="1">
      <c r="A192" s="37">
        <v>4</v>
      </c>
      <c r="B192" s="75" t="s">
        <v>156</v>
      </c>
      <c r="C192" s="83" t="s">
        <v>20</v>
      </c>
      <c r="D192" s="83">
        <v>2</v>
      </c>
      <c r="E192" s="88"/>
      <c r="F192" s="88">
        <f t="shared" si="12"/>
        <v>0</v>
      </c>
      <c r="G192" s="86"/>
      <c r="H192" s="85">
        <f t="shared" si="13"/>
        <v>0</v>
      </c>
      <c r="I192" s="12"/>
      <c r="J192" s="12"/>
      <c r="K192" s="12"/>
    </row>
    <row r="193" spans="1:11" ht="56.25" customHeight="1">
      <c r="A193" s="37">
        <v>5</v>
      </c>
      <c r="B193" s="89" t="s">
        <v>157</v>
      </c>
      <c r="C193" s="83" t="s">
        <v>20</v>
      </c>
      <c r="D193" s="83">
        <v>10</v>
      </c>
      <c r="E193" s="88"/>
      <c r="F193" s="88">
        <f t="shared" si="12"/>
        <v>0</v>
      </c>
      <c r="G193" s="86"/>
      <c r="H193" s="85">
        <f t="shared" si="13"/>
        <v>0</v>
      </c>
      <c r="I193" s="12"/>
      <c r="J193" s="12"/>
      <c r="K193" s="12"/>
    </row>
    <row r="194" spans="1:11" ht="72.75" customHeight="1">
      <c r="A194" s="37" t="s">
        <v>130</v>
      </c>
      <c r="B194" s="82" t="s">
        <v>158</v>
      </c>
      <c r="C194" s="83" t="s">
        <v>75</v>
      </c>
      <c r="D194" s="83">
        <v>2</v>
      </c>
      <c r="E194" s="88"/>
      <c r="F194" s="88">
        <f t="shared" si="12"/>
        <v>0</v>
      </c>
      <c r="G194" s="86"/>
      <c r="H194" s="85">
        <f t="shared" si="13"/>
        <v>0</v>
      </c>
      <c r="I194" s="12"/>
      <c r="J194" s="12"/>
      <c r="K194" s="12"/>
    </row>
    <row r="195" spans="1:11" ht="90.75" customHeight="1">
      <c r="A195" s="37">
        <v>7</v>
      </c>
      <c r="B195" s="82" t="s">
        <v>159</v>
      </c>
      <c r="C195" s="83" t="s">
        <v>75</v>
      </c>
      <c r="D195" s="9">
        <v>3</v>
      </c>
      <c r="E195" s="88"/>
      <c r="F195" s="88">
        <f t="shared" si="12"/>
        <v>0</v>
      </c>
      <c r="G195" s="86"/>
      <c r="H195" s="85">
        <f t="shared" si="13"/>
        <v>0</v>
      </c>
      <c r="I195" s="12"/>
      <c r="J195" s="12"/>
      <c r="K195" s="12"/>
    </row>
    <row r="196" spans="1:11" ht="38.25" customHeight="1">
      <c r="A196" s="162" t="s">
        <v>122</v>
      </c>
      <c r="B196" s="162"/>
      <c r="C196" s="162"/>
      <c r="D196" s="162"/>
      <c r="E196" s="162"/>
      <c r="F196" s="79">
        <f>SUM(F189:F195)</f>
        <v>0</v>
      </c>
      <c r="G196" s="87" t="s">
        <v>123</v>
      </c>
      <c r="H196" s="79">
        <f>SUM(H189:H195)</f>
        <v>0</v>
      </c>
      <c r="I196" s="29" t="s">
        <v>123</v>
      </c>
      <c r="J196" s="12"/>
      <c r="K196" s="12"/>
    </row>
    <row r="197" spans="1:11" ht="44.25" customHeight="1">
      <c r="A197" s="163" t="s">
        <v>142</v>
      </c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</row>
    <row r="198" spans="1:11" ht="36" customHeight="1">
      <c r="A198" s="147" t="s">
        <v>160</v>
      </c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</row>
    <row r="199" spans="1:11" ht="129.75" customHeight="1">
      <c r="A199" s="37" t="s">
        <v>145</v>
      </c>
      <c r="B199" s="74" t="s">
        <v>2</v>
      </c>
      <c r="C199" s="2" t="s">
        <v>3</v>
      </c>
      <c r="D199" s="2" t="s">
        <v>4</v>
      </c>
      <c r="E199" s="5" t="s">
        <v>5</v>
      </c>
      <c r="F199" s="5" t="s">
        <v>6</v>
      </c>
      <c r="G199" s="2" t="s">
        <v>7</v>
      </c>
      <c r="H199" s="5" t="s">
        <v>8</v>
      </c>
      <c r="I199" s="2" t="s">
        <v>9</v>
      </c>
      <c r="J199" s="2" t="s">
        <v>10</v>
      </c>
      <c r="K199" s="67" t="s">
        <v>11</v>
      </c>
    </row>
    <row r="200" spans="1:11" ht="73.5" customHeight="1">
      <c r="A200" s="37">
        <v>1</v>
      </c>
      <c r="B200" s="82" t="s">
        <v>161</v>
      </c>
      <c r="C200" s="83" t="s">
        <v>162</v>
      </c>
      <c r="D200" s="9">
        <v>10</v>
      </c>
      <c r="E200" s="85"/>
      <c r="F200" s="88">
        <f aca="true" t="shared" si="14" ref="F200:F205">D200*E200</f>
        <v>0</v>
      </c>
      <c r="G200" s="86"/>
      <c r="H200" s="85">
        <f aca="true" t="shared" si="15" ref="H200:H205">F200+(F200*G200/100)</f>
        <v>0</v>
      </c>
      <c r="I200" s="12"/>
      <c r="J200" s="12"/>
      <c r="K200" s="12"/>
    </row>
    <row r="201" spans="1:11" ht="131.25" customHeight="1">
      <c r="A201" s="37">
        <v>2</v>
      </c>
      <c r="B201" s="82" t="s">
        <v>163</v>
      </c>
      <c r="C201" s="83" t="s">
        <v>20</v>
      </c>
      <c r="D201" s="9">
        <v>50</v>
      </c>
      <c r="E201" s="88"/>
      <c r="F201" s="88">
        <f t="shared" si="14"/>
        <v>0</v>
      </c>
      <c r="G201" s="86"/>
      <c r="H201" s="85">
        <f t="shared" si="15"/>
        <v>0</v>
      </c>
      <c r="I201" s="12"/>
      <c r="J201" s="12"/>
      <c r="K201" s="12"/>
    </row>
    <row r="202" spans="1:11" ht="93" customHeight="1">
      <c r="A202" s="37">
        <v>3</v>
      </c>
      <c r="B202" s="82" t="s">
        <v>164</v>
      </c>
      <c r="C202" s="83" t="s">
        <v>75</v>
      </c>
      <c r="D202" s="9">
        <v>5</v>
      </c>
      <c r="E202" s="88"/>
      <c r="F202" s="88">
        <f t="shared" si="14"/>
        <v>0</v>
      </c>
      <c r="G202" s="86"/>
      <c r="H202" s="85">
        <f t="shared" si="15"/>
        <v>0</v>
      </c>
      <c r="I202" s="12"/>
      <c r="J202" s="12"/>
      <c r="K202" s="12"/>
    </row>
    <row r="203" spans="1:11" ht="89.25" customHeight="1">
      <c r="A203" s="37">
        <v>4</v>
      </c>
      <c r="B203" s="82" t="s">
        <v>165</v>
      </c>
      <c r="C203" s="83" t="s">
        <v>75</v>
      </c>
      <c r="D203" s="9">
        <v>2</v>
      </c>
      <c r="E203" s="85"/>
      <c r="F203" s="88">
        <f t="shared" si="14"/>
        <v>0</v>
      </c>
      <c r="G203" s="86"/>
      <c r="H203" s="85">
        <f t="shared" si="15"/>
        <v>0</v>
      </c>
      <c r="I203" s="12"/>
      <c r="J203" s="12"/>
      <c r="K203" s="12"/>
    </row>
    <row r="204" spans="1:11" ht="38.25" customHeight="1">
      <c r="A204" s="37">
        <v>5</v>
      </c>
      <c r="B204" s="73" t="s">
        <v>166</v>
      </c>
      <c r="C204" s="83" t="s">
        <v>20</v>
      </c>
      <c r="D204" s="46">
        <v>2</v>
      </c>
      <c r="E204" s="72"/>
      <c r="F204" s="88">
        <f t="shared" si="14"/>
        <v>0</v>
      </c>
      <c r="G204" s="86"/>
      <c r="H204" s="85">
        <f t="shared" si="15"/>
        <v>0</v>
      </c>
      <c r="I204" s="12"/>
      <c r="J204" s="12"/>
      <c r="K204" s="12"/>
    </row>
    <row r="205" spans="1:11" ht="39.75" customHeight="1">
      <c r="A205" s="37" t="s">
        <v>130</v>
      </c>
      <c r="B205" s="82" t="s">
        <v>167</v>
      </c>
      <c r="C205" s="83" t="s">
        <v>20</v>
      </c>
      <c r="D205" s="9">
        <v>2</v>
      </c>
      <c r="E205" s="88"/>
      <c r="F205" s="88">
        <f t="shared" si="14"/>
        <v>0</v>
      </c>
      <c r="G205" s="86"/>
      <c r="H205" s="85">
        <f t="shared" si="15"/>
        <v>0</v>
      </c>
      <c r="I205" s="12"/>
      <c r="J205" s="12"/>
      <c r="K205" s="12"/>
    </row>
    <row r="206" spans="1:11" ht="35.25" customHeight="1">
      <c r="A206" s="162" t="s">
        <v>122</v>
      </c>
      <c r="B206" s="162"/>
      <c r="C206" s="162"/>
      <c r="D206" s="162"/>
      <c r="E206" s="162"/>
      <c r="F206" s="79">
        <f>SUM(F200:F205)</f>
        <v>0</v>
      </c>
      <c r="G206" s="87" t="s">
        <v>123</v>
      </c>
      <c r="H206" s="79">
        <f>SUM(H200:H205)</f>
        <v>0</v>
      </c>
      <c r="I206" s="29" t="s">
        <v>123</v>
      </c>
      <c r="J206" s="12"/>
      <c r="K206" s="12"/>
    </row>
    <row r="207" spans="1:11" ht="51" customHeight="1">
      <c r="A207" s="163" t="s">
        <v>142</v>
      </c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</row>
    <row r="208" spans="1:11" ht="33" customHeight="1">
      <c r="A208" s="160" t="s">
        <v>168</v>
      </c>
      <c r="B208" s="160"/>
      <c r="C208" s="160"/>
      <c r="D208" s="160"/>
      <c r="E208" s="160"/>
      <c r="F208" s="43">
        <f>F177+F184+F196+F206</f>
        <v>0</v>
      </c>
      <c r="G208" s="43" t="s">
        <v>17</v>
      </c>
      <c r="H208" s="43">
        <f>H177+H184+H196+H206</f>
        <v>0</v>
      </c>
      <c r="I208" s="29" t="s">
        <v>123</v>
      </c>
      <c r="J208" s="12"/>
      <c r="K208" s="12"/>
    </row>
    <row r="209" spans="1:11" ht="22.5" customHeight="1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</row>
    <row r="210" ht="23.25" customHeight="1"/>
    <row r="211" spans="1:11" ht="38.25" customHeight="1">
      <c r="A211" s="161" t="s">
        <v>169</v>
      </c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</row>
    <row r="212" spans="1:14" ht="126" customHeight="1">
      <c r="A212" s="28" t="s">
        <v>57</v>
      </c>
      <c r="B212" s="3" t="s">
        <v>2</v>
      </c>
      <c r="C212" s="2" t="s">
        <v>3</v>
      </c>
      <c r="D212" s="2" t="s">
        <v>4</v>
      </c>
      <c r="E212" s="5" t="s">
        <v>5</v>
      </c>
      <c r="F212" s="5" t="s">
        <v>6</v>
      </c>
      <c r="G212" s="2" t="s">
        <v>7</v>
      </c>
      <c r="H212" s="5" t="s">
        <v>8</v>
      </c>
      <c r="I212" s="2" t="s">
        <v>9</v>
      </c>
      <c r="J212" s="2" t="s">
        <v>10</v>
      </c>
      <c r="K212" s="67" t="s">
        <v>11</v>
      </c>
      <c r="L212" s="91"/>
      <c r="N212"/>
    </row>
    <row r="213" spans="1:14" ht="409.5" customHeight="1">
      <c r="A213" s="29">
        <v>1</v>
      </c>
      <c r="B213" s="92" t="s">
        <v>170</v>
      </c>
      <c r="C213" s="93" t="s">
        <v>20</v>
      </c>
      <c r="D213" s="29">
        <v>100</v>
      </c>
      <c r="E213" s="94"/>
      <c r="F213" s="94">
        <f aca="true" t="shared" si="16" ref="F213:F221">D213*E213</f>
        <v>0</v>
      </c>
      <c r="G213" s="29"/>
      <c r="H213" s="95">
        <f aca="true" t="shared" si="17" ref="H213:H221">F213+(F213*G213/100)</f>
        <v>0</v>
      </c>
      <c r="I213" s="95"/>
      <c r="J213" s="12"/>
      <c r="K213" s="12"/>
      <c r="N213"/>
    </row>
    <row r="214" spans="1:14" ht="329.25" customHeight="1">
      <c r="A214" s="29">
        <v>2</v>
      </c>
      <c r="B214" s="92" t="s">
        <v>171</v>
      </c>
      <c r="C214" s="93" t="s">
        <v>20</v>
      </c>
      <c r="D214" s="29">
        <v>100</v>
      </c>
      <c r="E214" s="94"/>
      <c r="F214" s="94">
        <f t="shared" si="16"/>
        <v>0</v>
      </c>
      <c r="G214" s="29"/>
      <c r="H214" s="95">
        <f t="shared" si="17"/>
        <v>0</v>
      </c>
      <c r="I214" s="95"/>
      <c r="J214" s="12"/>
      <c r="K214" s="12"/>
      <c r="N214"/>
    </row>
    <row r="215" spans="1:14" ht="54" customHeight="1">
      <c r="A215" s="29">
        <v>3</v>
      </c>
      <c r="B215" s="24" t="s">
        <v>172</v>
      </c>
      <c r="C215" s="93" t="s">
        <v>20</v>
      </c>
      <c r="D215" s="29">
        <v>80</v>
      </c>
      <c r="E215" s="94"/>
      <c r="F215" s="94">
        <f t="shared" si="16"/>
        <v>0</v>
      </c>
      <c r="G215" s="29"/>
      <c r="H215" s="95">
        <f t="shared" si="17"/>
        <v>0</v>
      </c>
      <c r="I215" s="95"/>
      <c r="J215" s="12"/>
      <c r="K215" s="12"/>
      <c r="N215"/>
    </row>
    <row r="216" spans="1:14" ht="45" customHeight="1">
      <c r="A216" s="29">
        <v>4</v>
      </c>
      <c r="B216" s="24" t="s">
        <v>173</v>
      </c>
      <c r="C216" s="93" t="s">
        <v>20</v>
      </c>
      <c r="D216" s="29">
        <v>20</v>
      </c>
      <c r="E216" s="94"/>
      <c r="F216" s="94">
        <f t="shared" si="16"/>
        <v>0</v>
      </c>
      <c r="G216" s="29"/>
      <c r="H216" s="95">
        <f t="shared" si="17"/>
        <v>0</v>
      </c>
      <c r="I216" s="95"/>
      <c r="J216" s="12"/>
      <c r="K216" s="12"/>
      <c r="N216"/>
    </row>
    <row r="217" spans="1:14" ht="59.25" customHeight="1">
      <c r="A217" s="29">
        <v>5</v>
      </c>
      <c r="B217" s="24" t="s">
        <v>174</v>
      </c>
      <c r="C217" s="93" t="s">
        <v>20</v>
      </c>
      <c r="D217" s="29">
        <v>20</v>
      </c>
      <c r="E217" s="94"/>
      <c r="F217" s="94">
        <f t="shared" si="16"/>
        <v>0</v>
      </c>
      <c r="G217" s="29"/>
      <c r="H217" s="95">
        <f t="shared" si="17"/>
        <v>0</v>
      </c>
      <c r="I217" s="95"/>
      <c r="J217" s="12"/>
      <c r="K217" s="12"/>
      <c r="N217"/>
    </row>
    <row r="218" spans="1:14" ht="36.75" customHeight="1">
      <c r="A218" s="29">
        <v>6</v>
      </c>
      <c r="B218" s="24" t="s">
        <v>175</v>
      </c>
      <c r="C218" s="93" t="s">
        <v>20</v>
      </c>
      <c r="D218" s="29">
        <v>20</v>
      </c>
      <c r="E218" s="94"/>
      <c r="F218" s="94">
        <f t="shared" si="16"/>
        <v>0</v>
      </c>
      <c r="G218" s="29"/>
      <c r="H218" s="95">
        <f t="shared" si="17"/>
        <v>0</v>
      </c>
      <c r="I218" s="95"/>
      <c r="J218" s="12"/>
      <c r="K218" s="12"/>
      <c r="N218"/>
    </row>
    <row r="219" spans="1:14" ht="42" customHeight="1">
      <c r="A219" s="29">
        <v>7</v>
      </c>
      <c r="B219" s="8" t="s">
        <v>176</v>
      </c>
      <c r="C219" s="93" t="s">
        <v>20</v>
      </c>
      <c r="D219" s="29">
        <v>120</v>
      </c>
      <c r="E219" s="94"/>
      <c r="F219" s="94">
        <f t="shared" si="16"/>
        <v>0</v>
      </c>
      <c r="G219" s="29"/>
      <c r="H219" s="95">
        <f t="shared" si="17"/>
        <v>0</v>
      </c>
      <c r="I219" s="95"/>
      <c r="J219" s="12"/>
      <c r="K219" s="12"/>
      <c r="N219"/>
    </row>
    <row r="220" spans="1:14" ht="48" customHeight="1">
      <c r="A220" s="29">
        <v>8</v>
      </c>
      <c r="B220" s="73" t="s">
        <v>177</v>
      </c>
      <c r="C220" s="93" t="s">
        <v>20</v>
      </c>
      <c r="D220" s="29">
        <v>50</v>
      </c>
      <c r="E220" s="94"/>
      <c r="F220" s="94">
        <f t="shared" si="16"/>
        <v>0</v>
      </c>
      <c r="G220" s="29"/>
      <c r="H220" s="95">
        <f t="shared" si="17"/>
        <v>0</v>
      </c>
      <c r="I220" s="95"/>
      <c r="J220" s="12"/>
      <c r="K220" s="12"/>
      <c r="N220"/>
    </row>
    <row r="221" spans="1:23" ht="27" customHeight="1">
      <c r="A221" s="29">
        <v>9</v>
      </c>
      <c r="B221" s="96" t="s">
        <v>178</v>
      </c>
      <c r="C221" s="93" t="s">
        <v>20</v>
      </c>
      <c r="D221" s="29">
        <v>120</v>
      </c>
      <c r="E221" s="97"/>
      <c r="F221" s="94">
        <f t="shared" si="16"/>
        <v>0</v>
      </c>
      <c r="G221" s="29"/>
      <c r="H221" s="95">
        <f t="shared" si="17"/>
        <v>0</v>
      </c>
      <c r="I221" s="95"/>
      <c r="J221" s="12"/>
      <c r="K221" s="12"/>
      <c r="L221" s="98"/>
      <c r="N221" s="52"/>
      <c r="O221" s="22"/>
      <c r="P221" s="52"/>
      <c r="Q221" s="52"/>
      <c r="R221" s="52"/>
      <c r="S221" s="52"/>
      <c r="T221" s="52"/>
      <c r="U221" s="52"/>
      <c r="V221" s="52"/>
      <c r="W221" s="52"/>
    </row>
    <row r="222" spans="1:23" ht="48.75" customHeight="1">
      <c r="A222" s="160" t="s">
        <v>179</v>
      </c>
      <c r="B222" s="160"/>
      <c r="C222" s="160"/>
      <c r="D222" s="160"/>
      <c r="E222" s="160"/>
      <c r="F222" s="79">
        <f>SUM(F213:F221)</f>
        <v>0</v>
      </c>
      <c r="G222" s="87" t="s">
        <v>123</v>
      </c>
      <c r="H222" s="79">
        <f>SUM(H213:H221)</f>
        <v>0</v>
      </c>
      <c r="I222" s="29" t="s">
        <v>123</v>
      </c>
      <c r="J222" s="12"/>
      <c r="K222" s="12"/>
      <c r="N222" s="52"/>
      <c r="O222" s="22"/>
      <c r="P222" s="52"/>
      <c r="Q222" s="52"/>
      <c r="R222" s="52"/>
      <c r="S222" s="52"/>
      <c r="T222" s="52"/>
      <c r="U222" s="52"/>
      <c r="V222" s="52"/>
      <c r="W222" s="52"/>
    </row>
    <row r="223" spans="1:23" ht="48.75" customHeight="1">
      <c r="A223" s="168" t="s">
        <v>203</v>
      </c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N223" s="52"/>
      <c r="O223" s="22"/>
      <c r="P223" s="52"/>
      <c r="Q223" s="52"/>
      <c r="R223" s="52"/>
      <c r="S223" s="52"/>
      <c r="T223" s="52"/>
      <c r="U223" s="52"/>
      <c r="V223" s="52"/>
      <c r="W223" s="52"/>
    </row>
    <row r="224" spans="7:23" ht="31.5" customHeight="1">
      <c r="G224" s="99"/>
      <c r="H224" s="99"/>
      <c r="I224" s="99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7:14" ht="14.25">
      <c r="G225" s="99"/>
      <c r="H225" s="99"/>
      <c r="I225" s="99"/>
      <c r="N225"/>
    </row>
    <row r="226" spans="1:14" ht="37.5" customHeight="1">
      <c r="A226" s="142" t="s">
        <v>180</v>
      </c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N226"/>
    </row>
    <row r="227" spans="1:11" ht="130.5" customHeight="1">
      <c r="A227" s="28" t="s">
        <v>57</v>
      </c>
      <c r="B227" s="3" t="s">
        <v>2</v>
      </c>
      <c r="C227" s="2" t="s">
        <v>3</v>
      </c>
      <c r="D227" s="2" t="s">
        <v>4</v>
      </c>
      <c r="E227" s="5" t="s">
        <v>5</v>
      </c>
      <c r="F227" s="5" t="s">
        <v>6</v>
      </c>
      <c r="G227" s="2" t="s">
        <v>7</v>
      </c>
      <c r="H227" s="5" t="s">
        <v>8</v>
      </c>
      <c r="I227" s="2" t="s">
        <v>9</v>
      </c>
      <c r="J227" s="2" t="s">
        <v>10</v>
      </c>
      <c r="K227" s="67" t="s">
        <v>11</v>
      </c>
    </row>
    <row r="228" spans="1:11" ht="69" customHeight="1">
      <c r="A228" s="2">
        <v>1</v>
      </c>
      <c r="B228" s="100" t="s">
        <v>181</v>
      </c>
      <c r="C228" s="169" t="s">
        <v>14</v>
      </c>
      <c r="D228" s="169"/>
      <c r="E228" s="169"/>
      <c r="F228" s="169"/>
      <c r="G228" s="169"/>
      <c r="H228" s="169"/>
      <c r="I228" s="101"/>
      <c r="J228" s="101"/>
      <c r="K228" s="102"/>
    </row>
    <row r="229" spans="1:11" ht="22.5" customHeight="1">
      <c r="A229" s="2"/>
      <c r="B229" s="100"/>
      <c r="C229" s="101"/>
      <c r="D229" s="103"/>
      <c r="E229" s="2"/>
      <c r="F229" s="2"/>
      <c r="G229" s="2"/>
      <c r="H229" s="101"/>
      <c r="I229" s="101"/>
      <c r="J229" s="101"/>
      <c r="K229" s="102"/>
    </row>
    <row r="230" spans="1:11" ht="59.25" customHeight="1">
      <c r="A230" s="104" t="s">
        <v>182</v>
      </c>
      <c r="B230" s="105" t="s">
        <v>183</v>
      </c>
      <c r="C230" s="46" t="s">
        <v>20</v>
      </c>
      <c r="D230" s="44">
        <v>20</v>
      </c>
      <c r="E230" s="106"/>
      <c r="F230" s="107">
        <f>D230*E230</f>
        <v>0</v>
      </c>
      <c r="G230" s="44"/>
      <c r="H230" s="108">
        <f>F230+(F230*G230/100)</f>
        <v>0</v>
      </c>
      <c r="I230" s="108"/>
      <c r="J230" s="108"/>
      <c r="K230" s="109"/>
    </row>
    <row r="231" spans="1:11" ht="54" customHeight="1">
      <c r="A231" s="104" t="s">
        <v>184</v>
      </c>
      <c r="B231" s="105" t="s">
        <v>185</v>
      </c>
      <c r="C231" s="46" t="s">
        <v>20</v>
      </c>
      <c r="D231" s="44">
        <v>60</v>
      </c>
      <c r="E231" s="106"/>
      <c r="F231" s="107">
        <f>D231*E231</f>
        <v>0</v>
      </c>
      <c r="G231" s="44"/>
      <c r="H231" s="108">
        <f>F231+(F231*G231/100)</f>
        <v>0</v>
      </c>
      <c r="I231" s="108"/>
      <c r="J231" s="108"/>
      <c r="K231" s="109"/>
    </row>
    <row r="232" spans="1:11" ht="37.5" customHeight="1">
      <c r="A232" s="170" t="s">
        <v>186</v>
      </c>
      <c r="B232" s="170"/>
      <c r="C232" s="170"/>
      <c r="D232" s="170"/>
      <c r="E232" s="170"/>
      <c r="F232" s="110">
        <f>SUM(F230:F231)</f>
        <v>0</v>
      </c>
      <c r="G232" s="111" t="s">
        <v>123</v>
      </c>
      <c r="H232" s="112">
        <f>SUM(H230:H231)</f>
        <v>0</v>
      </c>
      <c r="I232" s="112"/>
      <c r="J232" s="112"/>
      <c r="K232" s="113" t="s">
        <v>123</v>
      </c>
    </row>
    <row r="233" spans="1:11" ht="60" customHeight="1">
      <c r="A233" s="163" t="s">
        <v>81</v>
      </c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</row>
    <row r="234" ht="24" customHeight="1"/>
    <row r="235" ht="18.75" customHeight="1"/>
    <row r="236" ht="14.25" hidden="1"/>
    <row r="237" spans="1:11" ht="36.75" customHeight="1">
      <c r="A237" s="146" t="s">
        <v>187</v>
      </c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</row>
    <row r="238" spans="1:11" ht="123.75" customHeight="1">
      <c r="A238" s="28" t="s">
        <v>57</v>
      </c>
      <c r="B238" s="3" t="s">
        <v>2</v>
      </c>
      <c r="C238" s="2" t="s">
        <v>3</v>
      </c>
      <c r="D238" s="2" t="s">
        <v>4</v>
      </c>
      <c r="E238" s="5" t="s">
        <v>5</v>
      </c>
      <c r="F238" s="5" t="s">
        <v>6</v>
      </c>
      <c r="G238" s="2" t="s">
        <v>7</v>
      </c>
      <c r="H238" s="5" t="s">
        <v>8</v>
      </c>
      <c r="I238" s="2" t="s">
        <v>9</v>
      </c>
      <c r="J238" s="2" t="s">
        <v>10</v>
      </c>
      <c r="K238" s="67" t="s">
        <v>11</v>
      </c>
    </row>
    <row r="239" spans="1:11" ht="189.75" customHeight="1">
      <c r="A239" s="29">
        <v>1</v>
      </c>
      <c r="B239" s="8" t="s">
        <v>220</v>
      </c>
      <c r="C239" s="36" t="s">
        <v>20</v>
      </c>
      <c r="D239" s="37">
        <v>50</v>
      </c>
      <c r="E239" s="38"/>
      <c r="F239" s="114">
        <f>D239*E239</f>
        <v>0</v>
      </c>
      <c r="G239" s="34"/>
      <c r="H239" s="115">
        <f>F239+(F239*G239/100)</f>
        <v>0</v>
      </c>
      <c r="I239" s="12"/>
      <c r="J239" s="12"/>
      <c r="K239" s="12"/>
    </row>
    <row r="240" spans="1:11" ht="219" customHeight="1">
      <c r="A240" s="29">
        <v>2</v>
      </c>
      <c r="B240" s="20" t="s">
        <v>221</v>
      </c>
      <c r="C240" s="36" t="s">
        <v>20</v>
      </c>
      <c r="D240" s="37">
        <v>50</v>
      </c>
      <c r="E240" s="38"/>
      <c r="F240" s="114">
        <f>D240*E240</f>
        <v>0</v>
      </c>
      <c r="G240" s="34"/>
      <c r="H240" s="115">
        <f>F240+(F240*G240/100)</f>
        <v>0</v>
      </c>
      <c r="I240" s="12"/>
      <c r="J240" s="12"/>
      <c r="K240" s="12"/>
    </row>
    <row r="241" spans="1:11" ht="72" customHeight="1">
      <c r="A241" s="29">
        <v>3</v>
      </c>
      <c r="B241" s="8" t="s">
        <v>188</v>
      </c>
      <c r="C241" s="36" t="s">
        <v>20</v>
      </c>
      <c r="D241" s="37">
        <v>50</v>
      </c>
      <c r="E241" s="38"/>
      <c r="F241" s="114">
        <f>D241*E241</f>
        <v>0</v>
      </c>
      <c r="G241" s="34"/>
      <c r="H241" s="115">
        <f>F241+(F241*G241/100)</f>
        <v>0</v>
      </c>
      <c r="I241" s="12"/>
      <c r="J241" s="12"/>
      <c r="K241" s="12"/>
    </row>
    <row r="242" spans="1:11" ht="49.5" customHeight="1">
      <c r="A242" s="29">
        <v>4</v>
      </c>
      <c r="B242" s="8" t="s">
        <v>189</v>
      </c>
      <c r="C242" s="36" t="s">
        <v>20</v>
      </c>
      <c r="D242" s="37">
        <v>50</v>
      </c>
      <c r="E242" s="38"/>
      <c r="F242" s="114">
        <f>D242*E242</f>
        <v>0</v>
      </c>
      <c r="G242" s="34"/>
      <c r="H242" s="115">
        <f>F242+(F242*G242/100)</f>
        <v>0</v>
      </c>
      <c r="I242" s="12"/>
      <c r="J242" s="12"/>
      <c r="K242" s="12"/>
    </row>
    <row r="243" spans="1:11" ht="42.75" customHeight="1">
      <c r="A243" s="164" t="s">
        <v>190</v>
      </c>
      <c r="B243" s="164"/>
      <c r="C243" s="164"/>
      <c r="D243" s="164"/>
      <c r="E243" s="164"/>
      <c r="F243" s="110">
        <f>SUM(F239:F242)</f>
        <v>0</v>
      </c>
      <c r="G243" s="128" t="s">
        <v>17</v>
      </c>
      <c r="H243" s="110">
        <f>SUM(H239:H242)</f>
        <v>0</v>
      </c>
      <c r="I243" s="110"/>
      <c r="J243" s="110"/>
      <c r="K243" s="113" t="s">
        <v>123</v>
      </c>
    </row>
    <row r="244" spans="1:11" ht="33" customHeight="1">
      <c r="A244" s="129" t="s">
        <v>210</v>
      </c>
      <c r="B244" s="130"/>
      <c r="C244" s="131"/>
      <c r="D244" s="131"/>
      <c r="E244" s="131"/>
      <c r="F244" s="131"/>
      <c r="G244" s="131"/>
      <c r="H244" s="131"/>
      <c r="I244" s="131"/>
      <c r="J244" s="131"/>
      <c r="K244" s="132"/>
    </row>
    <row r="245" spans="1:15" ht="31.5" customHeight="1">
      <c r="A245" s="133" t="s">
        <v>222</v>
      </c>
      <c r="B245" s="134"/>
      <c r="C245" s="134"/>
      <c r="D245" s="134"/>
      <c r="E245" s="134"/>
      <c r="F245" s="134"/>
      <c r="G245" s="134"/>
      <c r="H245" s="134"/>
      <c r="I245" s="134"/>
      <c r="J245" s="134"/>
      <c r="K245" s="135"/>
      <c r="M245" s="52"/>
      <c r="N245" s="119"/>
      <c r="O245" s="52"/>
    </row>
    <row r="246" spans="1:11" ht="25.5" customHeight="1">
      <c r="A246" s="121"/>
      <c r="B246" s="121"/>
      <c r="C246" s="121"/>
      <c r="D246" s="121"/>
      <c r="E246" s="121"/>
      <c r="F246" s="122"/>
      <c r="G246" s="123"/>
      <c r="H246" s="122"/>
      <c r="I246" s="122"/>
      <c r="J246" s="122"/>
      <c r="K246" s="120"/>
    </row>
    <row r="247" spans="4:5" ht="21.75" customHeight="1">
      <c r="D247" s="52"/>
      <c r="E247" s="52"/>
    </row>
    <row r="248" spans="1:11" ht="33" customHeight="1">
      <c r="A248" s="146" t="s">
        <v>191</v>
      </c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</row>
    <row r="249" spans="1:11" ht="133.5" customHeight="1">
      <c r="A249" s="28" t="s">
        <v>57</v>
      </c>
      <c r="B249" s="3" t="s">
        <v>2</v>
      </c>
      <c r="C249" s="2" t="s">
        <v>3</v>
      </c>
      <c r="D249" s="2" t="s">
        <v>4</v>
      </c>
      <c r="E249" s="5" t="s">
        <v>5</v>
      </c>
      <c r="F249" s="5" t="s">
        <v>6</v>
      </c>
      <c r="G249" s="2" t="s">
        <v>7</v>
      </c>
      <c r="H249" s="5" t="s">
        <v>8</v>
      </c>
      <c r="I249" s="2" t="s">
        <v>9</v>
      </c>
      <c r="J249" s="2" t="s">
        <v>10</v>
      </c>
      <c r="K249" s="67" t="s">
        <v>11</v>
      </c>
    </row>
    <row r="250" spans="1:11" ht="66.75" customHeight="1">
      <c r="A250" s="29">
        <v>1</v>
      </c>
      <c r="B250" s="82" t="s">
        <v>192</v>
      </c>
      <c r="C250" s="36" t="s">
        <v>20</v>
      </c>
      <c r="D250" s="37">
        <v>500</v>
      </c>
      <c r="E250" s="38"/>
      <c r="F250" s="114">
        <f aca="true" t="shared" si="18" ref="F250:F258">D250*E250</f>
        <v>0</v>
      </c>
      <c r="G250" s="34"/>
      <c r="H250" s="115">
        <f aca="true" t="shared" si="19" ref="H250:H258">F250+(F250*G250/100)</f>
        <v>0</v>
      </c>
      <c r="I250" s="12"/>
      <c r="J250" s="12"/>
      <c r="K250" s="12"/>
    </row>
    <row r="251" spans="1:11" ht="49.5" customHeight="1">
      <c r="A251" s="29">
        <v>2</v>
      </c>
      <c r="B251" s="19" t="s">
        <v>193</v>
      </c>
      <c r="C251" s="36" t="s">
        <v>20</v>
      </c>
      <c r="D251" s="37">
        <v>500</v>
      </c>
      <c r="E251" s="38"/>
      <c r="F251" s="114">
        <f t="shared" si="18"/>
        <v>0</v>
      </c>
      <c r="G251" s="34"/>
      <c r="H251" s="115">
        <f t="shared" si="19"/>
        <v>0</v>
      </c>
      <c r="I251" s="12"/>
      <c r="J251" s="12"/>
      <c r="K251" s="12"/>
    </row>
    <row r="252" spans="1:11" ht="53.25" customHeight="1">
      <c r="A252" s="29">
        <v>3</v>
      </c>
      <c r="B252" s="19" t="s">
        <v>194</v>
      </c>
      <c r="C252" s="36" t="s">
        <v>20</v>
      </c>
      <c r="D252" s="37">
        <v>300</v>
      </c>
      <c r="E252" s="38"/>
      <c r="F252" s="114">
        <f t="shared" si="18"/>
        <v>0</v>
      </c>
      <c r="G252" s="34"/>
      <c r="H252" s="115">
        <f t="shared" si="19"/>
        <v>0</v>
      </c>
      <c r="I252" s="12"/>
      <c r="J252" s="12"/>
      <c r="K252" s="12"/>
    </row>
    <row r="253" spans="1:11" ht="51.75" customHeight="1">
      <c r="A253" s="29">
        <v>4</v>
      </c>
      <c r="B253" s="20" t="s">
        <v>195</v>
      </c>
      <c r="C253" s="36" t="s">
        <v>20</v>
      </c>
      <c r="D253" s="37">
        <v>150</v>
      </c>
      <c r="E253" s="38"/>
      <c r="F253" s="114">
        <f t="shared" si="18"/>
        <v>0</v>
      </c>
      <c r="G253" s="34"/>
      <c r="H253" s="115">
        <f t="shared" si="19"/>
        <v>0</v>
      </c>
      <c r="I253" s="12"/>
      <c r="J253" s="12"/>
      <c r="K253" s="12"/>
    </row>
    <row r="254" spans="1:11" ht="53.25" customHeight="1">
      <c r="A254" s="29">
        <v>5</v>
      </c>
      <c r="B254" s="19" t="s">
        <v>196</v>
      </c>
      <c r="C254" s="36" t="s">
        <v>20</v>
      </c>
      <c r="D254" s="37">
        <v>50</v>
      </c>
      <c r="E254" s="38"/>
      <c r="F254" s="114">
        <f t="shared" si="18"/>
        <v>0</v>
      </c>
      <c r="G254" s="34"/>
      <c r="H254" s="115">
        <f t="shared" si="19"/>
        <v>0</v>
      </c>
      <c r="I254" s="12"/>
      <c r="J254" s="12"/>
      <c r="K254" s="12"/>
    </row>
    <row r="255" spans="1:11" ht="56.25" customHeight="1">
      <c r="A255" s="29">
        <v>6</v>
      </c>
      <c r="B255" s="19" t="s">
        <v>197</v>
      </c>
      <c r="C255" s="36" t="s">
        <v>20</v>
      </c>
      <c r="D255" s="37">
        <v>50</v>
      </c>
      <c r="E255" s="38"/>
      <c r="F255" s="114">
        <f t="shared" si="18"/>
        <v>0</v>
      </c>
      <c r="G255" s="34"/>
      <c r="H255" s="115">
        <f t="shared" si="19"/>
        <v>0</v>
      </c>
      <c r="I255" s="12"/>
      <c r="J255" s="12"/>
      <c r="K255" s="12"/>
    </row>
    <row r="256" spans="1:11" ht="41.25" customHeight="1">
      <c r="A256" s="29">
        <v>7</v>
      </c>
      <c r="B256" s="19" t="s">
        <v>198</v>
      </c>
      <c r="C256" s="36" t="s">
        <v>20</v>
      </c>
      <c r="D256" s="37">
        <v>1</v>
      </c>
      <c r="E256" s="38"/>
      <c r="F256" s="114">
        <f t="shared" si="18"/>
        <v>0</v>
      </c>
      <c r="G256" s="34"/>
      <c r="H256" s="115">
        <f t="shared" si="19"/>
        <v>0</v>
      </c>
      <c r="I256" s="12"/>
      <c r="J256" s="12"/>
      <c r="K256" s="12"/>
    </row>
    <row r="257" spans="1:11" ht="52.5" customHeight="1">
      <c r="A257" s="29">
        <v>8</v>
      </c>
      <c r="B257" s="19" t="s">
        <v>199</v>
      </c>
      <c r="C257" s="36" t="s">
        <v>200</v>
      </c>
      <c r="D257" s="37">
        <v>10</v>
      </c>
      <c r="E257" s="38"/>
      <c r="F257" s="114">
        <f t="shared" si="18"/>
        <v>0</v>
      </c>
      <c r="G257" s="34"/>
      <c r="H257" s="115">
        <f t="shared" si="19"/>
        <v>0</v>
      </c>
      <c r="I257" s="12"/>
      <c r="J257" s="12"/>
      <c r="K257" s="12"/>
    </row>
    <row r="258" spans="1:11" ht="56.25" customHeight="1">
      <c r="A258" s="29">
        <v>9</v>
      </c>
      <c r="B258" s="19" t="s">
        <v>201</v>
      </c>
      <c r="C258" s="36" t="s">
        <v>200</v>
      </c>
      <c r="D258" s="39">
        <v>10</v>
      </c>
      <c r="E258" s="40"/>
      <c r="F258" s="114">
        <f t="shared" si="18"/>
        <v>0</v>
      </c>
      <c r="G258" s="34"/>
      <c r="H258" s="115">
        <f t="shared" si="19"/>
        <v>0</v>
      </c>
      <c r="I258" s="12"/>
      <c r="J258" s="12"/>
      <c r="K258" s="12"/>
    </row>
    <row r="259" spans="1:11" ht="44.25" customHeight="1">
      <c r="A259" s="160" t="s">
        <v>202</v>
      </c>
      <c r="B259" s="160"/>
      <c r="C259" s="160"/>
      <c r="D259" s="160"/>
      <c r="E259" s="160"/>
      <c r="F259" s="116">
        <f>SUM(F250:F258)</f>
        <v>0</v>
      </c>
      <c r="G259" s="117" t="s">
        <v>17</v>
      </c>
      <c r="H259" s="116">
        <f>SUM(H250:H258)</f>
        <v>0</v>
      </c>
      <c r="I259" s="116"/>
      <c r="J259" s="116"/>
      <c r="K259" s="118" t="s">
        <v>123</v>
      </c>
    </row>
    <row r="260" spans="1:11" ht="33.75" customHeight="1">
      <c r="A260" s="136" t="s">
        <v>211</v>
      </c>
      <c r="B260" s="137"/>
      <c r="C260" s="137"/>
      <c r="D260" s="137"/>
      <c r="E260" s="137"/>
      <c r="F260" s="137"/>
      <c r="G260" s="137"/>
      <c r="H260" s="137"/>
      <c r="I260" s="137"/>
      <c r="J260" s="137"/>
      <c r="K260" s="138"/>
    </row>
    <row r="262" ht="14.25">
      <c r="B262" t="s">
        <v>217</v>
      </c>
    </row>
    <row r="263" ht="14.25">
      <c r="B263" t="s">
        <v>218</v>
      </c>
    </row>
  </sheetData>
  <sheetProtection selectLockedCells="1" selectUnlockedCells="1"/>
  <mergeCells count="66">
    <mergeCell ref="A56:K56"/>
    <mergeCell ref="A259:E259"/>
    <mergeCell ref="A222:E222"/>
    <mergeCell ref="A223:K223"/>
    <mergeCell ref="A226:K226"/>
    <mergeCell ref="C228:H228"/>
    <mergeCell ref="A232:E232"/>
    <mergeCell ref="A233:K233"/>
    <mergeCell ref="A207:K207"/>
    <mergeCell ref="A208:E208"/>
    <mergeCell ref="A211:K211"/>
    <mergeCell ref="A237:K237"/>
    <mergeCell ref="A243:E243"/>
    <mergeCell ref="A248:K248"/>
    <mergeCell ref="A185:K185"/>
    <mergeCell ref="A187:K187"/>
    <mergeCell ref="A196:E196"/>
    <mergeCell ref="A197:K197"/>
    <mergeCell ref="A198:K198"/>
    <mergeCell ref="A206:E206"/>
    <mergeCell ref="A173:K173"/>
    <mergeCell ref="A174:K174"/>
    <mergeCell ref="A177:E177"/>
    <mergeCell ref="A178:K178"/>
    <mergeCell ref="A180:K180"/>
    <mergeCell ref="A184:E184"/>
    <mergeCell ref="A159:K159"/>
    <mergeCell ref="A163:E163"/>
    <mergeCell ref="A164:K164"/>
    <mergeCell ref="A166:K166"/>
    <mergeCell ref="A170:E170"/>
    <mergeCell ref="A171:K171"/>
    <mergeCell ref="A142:E142"/>
    <mergeCell ref="A143:K143"/>
    <mergeCell ref="A145:K145"/>
    <mergeCell ref="A153:E153"/>
    <mergeCell ref="A154:K154"/>
    <mergeCell ref="A155:E155"/>
    <mergeCell ref="A123:K123"/>
    <mergeCell ref="A125:K125"/>
    <mergeCell ref="A109:K109"/>
    <mergeCell ref="A131:E131"/>
    <mergeCell ref="A132:K132"/>
    <mergeCell ref="A135:K135"/>
    <mergeCell ref="A98:E98"/>
    <mergeCell ref="A99:K99"/>
    <mergeCell ref="A101:K101"/>
    <mergeCell ref="A108:E108"/>
    <mergeCell ref="A111:K111"/>
    <mergeCell ref="A122:E122"/>
    <mergeCell ref="A77:K77"/>
    <mergeCell ref="A79:K79"/>
    <mergeCell ref="A80:K80"/>
    <mergeCell ref="A89:E89"/>
    <mergeCell ref="A90:K90"/>
    <mergeCell ref="A92:K92"/>
    <mergeCell ref="A260:K260"/>
    <mergeCell ref="A1:K1"/>
    <mergeCell ref="A2:K2"/>
    <mergeCell ref="A9:K9"/>
    <mergeCell ref="A19:K19"/>
    <mergeCell ref="A35:K35"/>
    <mergeCell ref="A51:K51"/>
    <mergeCell ref="A55:E55"/>
    <mergeCell ref="A59:K59"/>
    <mergeCell ref="A76:E76"/>
  </mergeCells>
  <printOptions/>
  <pageMargins left="0.75" right="0.75" top="0.8034722222222223" bottom="0.7319444444444444" header="0.5118055555555555" footer="0.5666666666666667"/>
  <pageSetup horizontalDpi="300" verticalDpi="300" orientation="landscape" paperSize="9" r:id="rId1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ortopedia</dc:creator>
  <cp:keywords/>
  <dc:description/>
  <cp:lastModifiedBy>iwona</cp:lastModifiedBy>
  <cp:lastPrinted>2020-05-12T07:31:56Z</cp:lastPrinted>
  <dcterms:created xsi:type="dcterms:W3CDTF">2013-07-02T17:43:27Z</dcterms:created>
  <dcterms:modified xsi:type="dcterms:W3CDTF">2020-06-16T12:18:20Z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Application">
    <vt:lpwstr>Microsoft Azure Information Protection</vt:lpwstr>
  </property>
  <property fmtid="{D5CDD505-2E9C-101B-9397-08002B2CF9AE}" pid="3" name="MSIP_Label_97735299-2a7d-4f7d-99cc-db352b8b5a9b_Enabled">
    <vt:lpwstr>True</vt:lpwstr>
  </property>
  <property fmtid="{D5CDD505-2E9C-101B-9397-08002B2CF9AE}" pid="4" name="MSIP_Label_97735299-2a7d-4f7d-99cc-db352b8b5a9b_Extended_MSFT_Method">
    <vt:lpwstr>Automatic</vt:lpwstr>
  </property>
  <property fmtid="{D5CDD505-2E9C-101B-9397-08002B2CF9AE}" pid="5" name="MSIP_Label_97735299-2a7d-4f7d-99cc-db352b8b5a9b_Name">
    <vt:lpwstr>Confidential</vt:lpwstr>
  </property>
  <property fmtid="{D5CDD505-2E9C-101B-9397-08002B2CF9AE}" pid="6" name="MSIP_Label_97735299-2a7d-4f7d-99cc-db352b8b5a9b_Ref">
    <vt:lpwstr>https://api.informationprotection.azure.com/api/15d1bef2-0a6a-46f9-be4c-023279325e51</vt:lpwstr>
  </property>
  <property fmtid="{D5CDD505-2E9C-101B-9397-08002B2CF9AE}" pid="7" name="MSIP_Label_97735299-2a7d-4f7d-99cc-db352b8b5a9b_SetBy">
    <vt:lpwstr>zbigniew.szuminski@bbraun.com</vt:lpwstr>
  </property>
  <property fmtid="{D5CDD505-2E9C-101B-9397-08002B2CF9AE}" pid="8" name="MSIP_Label_97735299-2a7d-4f7d-99cc-db352b8b5a9b_SetDate">
    <vt:lpwstr>2018-03-08T08:35:08.3342865+01:00</vt:lpwstr>
  </property>
  <property fmtid="{D5CDD505-2E9C-101B-9397-08002B2CF9AE}" pid="9" name="MSIP_Label_97735299-2a7d-4f7d-99cc-db352b8b5a9b_SiteId">
    <vt:lpwstr>15d1bef2-0a6a-46f9-be4c-023279325e51</vt:lpwstr>
  </property>
  <property fmtid="{D5CDD505-2E9C-101B-9397-08002B2CF9AE}" pid="10" name="MSIP_Label_fd058493-e43f-432e-b8cc-adb7daa46640_Application">
    <vt:lpwstr>Microsoft Azure Information Protection</vt:lpwstr>
  </property>
  <property fmtid="{D5CDD505-2E9C-101B-9397-08002B2CF9AE}" pid="11" name="MSIP_Label_fd058493-e43f-432e-b8cc-adb7daa46640_Enabled">
    <vt:lpwstr>True</vt:lpwstr>
  </property>
  <property fmtid="{D5CDD505-2E9C-101B-9397-08002B2CF9AE}" pid="12" name="MSIP_Label_fd058493-e43f-432e-b8cc-adb7daa46640_Extended_MSFT_Method">
    <vt:lpwstr>Automatic</vt:lpwstr>
  </property>
  <property fmtid="{D5CDD505-2E9C-101B-9397-08002B2CF9AE}" pid="13" name="MSIP_Label_fd058493-e43f-432e-b8cc-adb7daa46640_Name">
    <vt:lpwstr>Unprotected</vt:lpwstr>
  </property>
  <property fmtid="{D5CDD505-2E9C-101B-9397-08002B2CF9AE}" pid="14" name="MSIP_Label_fd058493-e43f-432e-b8cc-adb7daa46640_Parent">
    <vt:lpwstr>97735299-2a7d-4f7d-99cc-db352b8b5a9b</vt:lpwstr>
  </property>
  <property fmtid="{D5CDD505-2E9C-101B-9397-08002B2CF9AE}" pid="15" name="MSIP_Label_fd058493-e43f-432e-b8cc-adb7daa46640_Ref">
    <vt:lpwstr>https://api.informationprotection.azure.com/api/15d1bef2-0a6a-46f9-be4c-023279325e51</vt:lpwstr>
  </property>
  <property fmtid="{D5CDD505-2E9C-101B-9397-08002B2CF9AE}" pid="16" name="MSIP_Label_fd058493-e43f-432e-b8cc-adb7daa46640_SetBy">
    <vt:lpwstr>zbigniew.szuminski@bbraun.com</vt:lpwstr>
  </property>
  <property fmtid="{D5CDD505-2E9C-101B-9397-08002B2CF9AE}" pid="17" name="MSIP_Label_fd058493-e43f-432e-b8cc-adb7daa46640_SetDate">
    <vt:lpwstr>2018-03-08T08:35:08.3342865+01:00</vt:lpwstr>
  </property>
  <property fmtid="{D5CDD505-2E9C-101B-9397-08002B2CF9AE}" pid="18" name="MSIP_Label_fd058493-e43f-432e-b8cc-adb7daa46640_SiteId">
    <vt:lpwstr>15d1bef2-0a6a-46f9-be4c-023279325e51</vt:lpwstr>
  </property>
  <property fmtid="{D5CDD505-2E9C-101B-9397-08002B2CF9AE}" pid="19" name="Sensitivity">
    <vt:lpwstr>Confidential Unprotected</vt:lpwstr>
  </property>
</Properties>
</file>