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959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</sheets>
  <definedNames>
    <definedName name="_xlnm.Print_Area" localSheetId="0">'Część nr 1'!$A$1:$J$13</definedName>
    <definedName name="_xlnm.Print_Area" localSheetId="1">'Część nr 2'!$A$1:$J$26</definedName>
    <definedName name="_xlnm.Print_Area" localSheetId="2">'Część nr 3'!$A$1:$J$15</definedName>
    <definedName name="_xlnm.Print_Area" localSheetId="3">'Część nr 4'!$A$1:$J$20</definedName>
    <definedName name="_xlnm.Print_Area" localSheetId="4">'Część nr 5'!$A$1:$J$16</definedName>
    <definedName name="_xlnm.Print_Area" localSheetId="5">'Część nr 6'!$A$1:$J$21</definedName>
    <definedName name="_xlnm.Print_Area" localSheetId="6">'Część nr 7'!$A$1:$J$16</definedName>
    <definedName name="_xlnm.Print_Area" localSheetId="7">'Część nr 8'!$A$1:$J$17</definedName>
    <definedName name="_xlnm.Print_Area" localSheetId="8">'Część nr 9'!$A$1:$J$18</definedName>
  </definedNames>
  <calcPr fullCalcOnLoad="1"/>
</workbook>
</file>

<file path=xl/sharedStrings.xml><?xml version="1.0" encoding="utf-8"?>
<sst xmlns="http://schemas.openxmlformats.org/spreadsheetml/2006/main" count="207" uniqueCount="63">
  <si>
    <t>Asortyment</t>
  </si>
  <si>
    <t>Ilość</t>
  </si>
  <si>
    <t>Cena jedn. netto</t>
  </si>
  <si>
    <t>Wartość netto</t>
  </si>
  <si>
    <t>Wartość brutto</t>
  </si>
  <si>
    <t>L.p.</t>
  </si>
  <si>
    <t xml:space="preserve">Jed. miary </t>
  </si>
  <si>
    <t>Stawka VAT</t>
  </si>
  <si>
    <t xml:space="preserve"> </t>
  </si>
  <si>
    <t xml:space="preserve">                                                                                                                                      …..…...................................................</t>
  </si>
  <si>
    <t>Całkowita wartość</t>
  </si>
  <si>
    <t>szt.</t>
  </si>
  <si>
    <t>wartość zamówienie podstawowe</t>
  </si>
  <si>
    <t>całkowita wartość zamówienia (zamowienie podstawowe + zamówienie prawo opcji)</t>
  </si>
  <si>
    <t>wartość zamówienia prawo opcji (30% zamówienie podstawowe)</t>
  </si>
  <si>
    <t>Producent/ Model/ Nazwa / Kod katalogowy</t>
  </si>
  <si>
    <t xml:space="preserve">Przewód główny pacjenta, 10 odprowadzeń. Długość przewodu min. 2m. Kompatybilne z elektrokardiografem Farum E-60 </t>
  </si>
  <si>
    <t>Cena jedn. brutto</t>
  </si>
  <si>
    <t>Czujnik SpO2 dla dorosłych
- kompatybilny z przewodem pośrednim oraz kardiomonitorem Drager Infinity Delta
- klips na palec lub gumka wsuwana na palec
- wielokrotnego użytku
- długość przewodu 1 m +/- 10 cm</t>
  </si>
  <si>
    <t>Czujnik SpO2 dla dzeici
- kompatybilny z przewodem pośrednim oraz kardiomonitorem Drager Infinity Delta
- klips na palec lub gumka wsuwana na palec
- wielokrotnego użytku
- długość przewodu 1 m +/- 10 cm</t>
  </si>
  <si>
    <t>Przewód NIBP kompatybilny z kardiomonitorem Mindray EPM 10M
- długość przewodu min. 3 m</t>
  </si>
  <si>
    <t>Podkład wiskozowy:
- do elektrod 6x12 cm
- podkład o wymiarach 8x14 cm</t>
  </si>
  <si>
    <t>Podkład wiskozowy:
- do elektrod 6x6 cm
- podkład o wymiarach 8x8 cm</t>
  </si>
  <si>
    <t>Podkłady lekowe do elektrod ze stali chirurgicznej do jonoforezy 
- podkład o wymiarach 8x8 cm</t>
  </si>
  <si>
    <t>Woreczki z piaskiem do obciążenia elektrod
Rozmiar: 20 x 30 cm +/- 5 cm</t>
  </si>
  <si>
    <t xml:space="preserve">Przewód do elektrod, jasnoszary z wejściem USB. Kompatybilny z urządzeniem elektrostymulator BTL – 4625 SMART </t>
  </si>
  <si>
    <t xml:space="preserve">Przewód do elektrod, ciemnoszary z wejściem USB. Kompatybilny z urządzeniem elektrostymulator BTL – 4625 SMART </t>
  </si>
  <si>
    <t xml:space="preserve">Przewód do elektrod, 4 obwodowy. Kompatybilny z urządzeniem do aktywizacji ruchowej EiE Interdynamic ID-8C </t>
  </si>
  <si>
    <t xml:space="preserve">Przewód do elektrod, 1 obwodowy. Kompatybilny z urządzeniem elektrostymulator Otwock Diatronic DT10B </t>
  </si>
  <si>
    <t xml:space="preserve">Przewód do elektrod, 2 obwodowy. Kompatybilny z urządzeniem elektrostymulator Zamed STIM D75 </t>
  </si>
  <si>
    <t>Elektrody silikonowo-węglowe, wymiar 6x6 cm</t>
  </si>
  <si>
    <t>Filtr niebieski do lamp do terapii światłem Astar Lumina</t>
  </si>
  <si>
    <t>Filtr czerwony do lamp do terapii światłem Astar Lumina</t>
  </si>
  <si>
    <t>Materac przeciwodleżynowy pęcherzykowy bez pompy:.
- do prewencji odleżyn
- do opieki długoterminowej
- materiał wykonania: poliuretan
- elastyczny
- pęcherzykowy
- dwu komorowy
- maksymalne dopuszczalne obciążenie: ≥ 120 kg +/- 5 kg
- dwa przewody powietrza do połączenia z pompą
- dopasowany do łóżka o wymiarach: 190 x 80 cm +/- 10 cm
- 130 punktów podparcia (komór/pęcherzyków)
Osłona materaca – pokrowiec:
- odporny na autoklawowanie oraz suszenie termiczne do 95°C</t>
  </si>
  <si>
    <t>Przewód EKG kompatybilny z kardiomonitorem GE B450 
- rozłączny, 
- do 3 odprowadzeń pacjenta
- 11 pinowy
- długość min. 1 m</t>
  </si>
  <si>
    <t>Czujnik SpO2 dla dorosłych kompatybilny z adapterem i kardiomonitorem Mindray EPM 10M
- wielokrotnego użytku
- technologia Mindray
- 7 pinowy
- klips na palec
- długość min. 0,9 m</t>
  </si>
  <si>
    <t>Czujnik SpO2 dla dzieci kompatybilny z adapterem i kardiomonitorem Mindray ePM 10M
- wielokrotnego użytku
- technologia Mindray
- 7 pinowy
- klips na palec
- długość min. 0,9 m</t>
  </si>
  <si>
    <t>Przewód główny pacjenta, 10 odprowadzeń. Podłączany do modułu. Kompatybilne z elektrokardiografem Mortara Eli 280</t>
  </si>
  <si>
    <t xml:space="preserve">Przewód główny pacjenta, 10 odprowadzeń. Długość przewodu min. 2m. Kompatybilne z elektrokardiografem Ascard Green </t>
  </si>
  <si>
    <t>Przewód EKG kompatybilny z kardiomonitorem Mindray EPM 10M 
- rozłączny
- 12 pinowy
- 3/5 odprowadzeniowy
- z zabezpieczeniem przed defibrylacją
- standard AHA/IEC
- długość min. 1 m</t>
  </si>
  <si>
    <t>Odprowadzenia EKG kompatybilne z przewodem EKG i kardiomonitorem Mindray ePM 10M
- rozłączny
- 3 odprowadzeniowy
- zatrzask
- standard IEC
- długość min. 0,9 m</t>
  </si>
  <si>
    <t>Adapter do SpO2  kompatybilny z kardiomonitorem Mindray EPM 10M 
- technologia Mindray
- 7 pinowy
- długość min. 1 m</t>
  </si>
  <si>
    <t>Opaska cylindryczna, wielorazowa, łatwa w dezynfekcji, kompatybilna z zasilaczem opasek uciskowych ATS 4000 Zimmer Biomer. Rozmiar:
61  +/- 5 cm</t>
  </si>
  <si>
    <t>Opaska konturowa,wielorazowa, łatwa w dezynfekcji, 
Kompatybilna z zasilaczem opasek uciskowych ATS 4000. Rozmiar: 76 x 99 cm +/- 5 cm</t>
  </si>
  <si>
    <t>Opaska konturowa, wielorazowa, łatwa w dezynfekcji, kompatybilna z zasilaczem opasek uciskowych ATS 4000 Zimmer Biomer. Rozmiar:
23 x 53,5 cm +/- 5 cm</t>
  </si>
  <si>
    <t>Wielorazowy ustnik dla dorosłych, autoklawowalny, kompatybilne ze spirometrem Lungtest Mobile</t>
  </si>
  <si>
    <t>Wielorazowy ustnik dla dzieci, autoklawowalny, kompatybilne ze spirometrem Lungtest Mobile</t>
  </si>
  <si>
    <t>Zaciski donosowe do spirometru</t>
  </si>
  <si>
    <t>Numer referencyjny postępowania:
SZP/DT-SERW/27/2023</t>
  </si>
  <si>
    <r>
      <t xml:space="preserve">FORMULARZ ASORTYMENTOWO-CENOWY 
</t>
    </r>
    <r>
      <rPr>
        <b/>
        <u val="single"/>
        <sz val="10"/>
        <rFont val="Arial"/>
        <family val="2"/>
      </rPr>
      <t>CZĘŚĆ NR 1</t>
    </r>
    <r>
      <rPr>
        <b/>
        <sz val="10"/>
        <rFont val="Arial"/>
        <family val="2"/>
      </rPr>
      <t xml:space="preserve"> -  Materace przeciwodleżynowe bez pompy</t>
    </r>
  </si>
  <si>
    <r>
      <t xml:space="preserve">FORMULARZ ASORTYMENTOWO-CENOWY 
</t>
    </r>
    <r>
      <rPr>
        <b/>
        <u val="single"/>
        <sz val="10"/>
        <rFont val="Arial"/>
        <family val="2"/>
      </rPr>
      <t>CZĘŚĆ NR 2</t>
    </r>
    <r>
      <rPr>
        <b/>
        <sz val="10"/>
        <rFont val="Arial"/>
        <family val="2"/>
      </rPr>
      <t xml:space="preserve"> - Akcesoria do kardiomonitorów i elektrokardiografów, kompatybilne z kardiomontorami: 
GE B450, Drager Infinity Delta, Mindray EPM 10M i elektrokardiografami: Mortala Eli 280, Farum E-60, Aspel Ascard Green</t>
    </r>
  </si>
  <si>
    <r>
      <t xml:space="preserve">FORMULARZ ASORTYMENTOWO-CENOWY 
</t>
    </r>
    <r>
      <rPr>
        <b/>
        <u val="single"/>
        <sz val="10"/>
        <rFont val="Arial"/>
        <family val="2"/>
      </rPr>
      <t>CZĘŚĆ NR 3</t>
    </r>
    <r>
      <rPr>
        <b/>
        <sz val="10"/>
        <rFont val="Arial"/>
        <family val="2"/>
      </rPr>
      <t xml:space="preserve"> - Opaski uciskowe, kompatybilne z zasilaczem do opasek uciskowych 
Zimmer Biomet ATS 4000</t>
    </r>
  </si>
  <si>
    <r>
      <t xml:space="preserve">FORMULARZ CENOWY 
</t>
    </r>
    <r>
      <rPr>
        <b/>
        <u val="single"/>
        <sz val="10"/>
        <rFont val="Arial"/>
        <family val="2"/>
      </rPr>
      <t>CZĘŚĆ NR 4</t>
    </r>
    <r>
      <rPr>
        <b/>
        <sz val="10"/>
        <rFont val="Arial"/>
        <family val="2"/>
      </rPr>
      <t xml:space="preserve"> Akcesoria jednorazowe do ogrzewaczy pacjenta, kompatybilne z urządzeniami posiadanymi przez 
Zamawiającego: Bair Hugger 775 i 750 3M Poland
</t>
    </r>
  </si>
  <si>
    <r>
      <t xml:space="preserve">FORMULARZ CENOWY 
</t>
    </r>
    <r>
      <rPr>
        <b/>
        <u val="single"/>
        <sz val="10"/>
        <rFont val="Arial"/>
        <family val="2"/>
      </rPr>
      <t>CZĘŚĆ NR 6 -</t>
    </r>
    <r>
      <rPr>
        <b/>
        <sz val="10"/>
        <rFont val="Arial"/>
        <family val="2"/>
      </rPr>
      <t xml:space="preserve"> Akcesoria wielorazowe do fizykoterapii</t>
    </r>
  </si>
  <si>
    <r>
      <t xml:space="preserve">FORMULARZ CENOWY 
</t>
    </r>
    <r>
      <rPr>
        <b/>
        <u val="single"/>
        <sz val="10"/>
        <rFont val="Arial"/>
        <family val="2"/>
      </rPr>
      <t>CZĘŚĆ NR 5 -</t>
    </r>
    <r>
      <rPr>
        <b/>
        <sz val="10"/>
        <rFont val="Arial"/>
        <family val="2"/>
      </rPr>
      <t xml:space="preserve"> Jednorazowe ostrza do strzygarki chirurgicznej. Kompatybilne z urządzeniem posiadanym 
przez Zamawiającego: Strzygarka chirurgiczna 3M Poland</t>
    </r>
  </si>
  <si>
    <r>
      <t xml:space="preserve">FORMULARZ CENOWY 
</t>
    </r>
    <r>
      <rPr>
        <b/>
        <u val="single"/>
        <sz val="10"/>
        <rFont val="Arial"/>
        <family val="2"/>
      </rPr>
      <t>CZĘŚĆ NR 7 -</t>
    </r>
    <r>
      <rPr>
        <b/>
        <sz val="10"/>
        <rFont val="Arial"/>
        <family val="2"/>
      </rPr>
      <t xml:space="preserve"> Akcesoria wielorazowe i jednorazowe do elektroterapii
</t>
    </r>
  </si>
  <si>
    <r>
      <t xml:space="preserve">FORMULARZ CENOWY 
</t>
    </r>
    <r>
      <rPr>
        <b/>
        <u val="single"/>
        <sz val="10"/>
        <rFont val="Arial"/>
        <family val="2"/>
      </rPr>
      <t>CZĘŚĆ NR 9:</t>
    </r>
    <r>
      <rPr>
        <b/>
        <sz val="10"/>
        <rFont val="Arial"/>
        <family val="2"/>
      </rPr>
      <t xml:space="preserve"> Akcesoria wielorazowe i  jednorazowe do spirometru, kompatybilne z spirometrem Lungtest Mobile
</t>
    </r>
  </si>
  <si>
    <r>
      <t xml:space="preserve">FORMULARZ CENOWY 
</t>
    </r>
    <r>
      <rPr>
        <b/>
        <u val="single"/>
        <sz val="10"/>
        <rFont val="Arial"/>
        <family val="2"/>
      </rPr>
      <t>CZĘŚĆ 8:</t>
    </r>
    <r>
      <rPr>
        <b/>
        <sz val="10"/>
        <rFont val="Arial"/>
        <family val="2"/>
      </rPr>
      <t xml:space="preserve"> Przewody do elektrod kompatybilne z posiadanymi przez 
Zamawiającego urządzeniami: BTL-4625 SMART, Zamed STIM D75</t>
    </r>
    <r>
      <rPr>
        <b/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</si>
  <si>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 xml:space="preserve">Jednorazowe ostrza do strzygarki:
- jednokrotnego użytku
- niesterylne
- pakowane indywidualnie
- współczynnik zacięcia do 5%
- uniwersalne do każdego rodzaju owłosienia, w tym na głowie
- szerokość ostrza 4,6 cm
- szerokość cięcia 3,64 cm
- konstrukcja eliminująca uszkodzenia skóry: nieruchome dolne ostrza chronią skórę, a górne ruchome tną włosy
- ostrza kompatybilne ze strzygarkami chirurgicznymi typ 9681 będącymi na wyposażeniu Zamawiającego
</t>
  </si>
  <si>
    <t xml:space="preserve">Jednorazowe kołdry grzewcze wielodostępowe:
- jednorazowe
- wielodostępowe
- umożliwiające łatwy dostęp do pacjenta
- nakładane na całego pacjenta
- składające się z min. 5 paneli
- nieogrzewająca część okrywająca stopy
- zintegrowane klapy na barkach
- długość kołdry min. 210 cm
- szerokość kołdry min. 89 cm
- kołdry kompatybilne z ogrzewaczami pacjenta Bair Hugger 775 i 750
</t>
  </si>
  <si>
    <t>Jednorazowe kołdry grzewcze z otworem:
- nieogrzewająca część okrywająca stopy
- jednorazowe
- przezroczysta serweta foliowa na głowę, umożliwiająca obserwację stanu pacjenta
- otwór zapewniający chirurgowi łatwy dostęp do miejsca operowanego
- przylepne części wokół otworu
- wykonane z miękkiego, przeziernego dla RTG materiału nie zakłócającego obrazu
- posiada dwa uszczelniane porty do podłączenia przewodu grzewczego (w dolnej i górnej części)
- zastosowanie w zabiegach: w obrębie kręgosłupa, jamy brzusznej, biodra i miednicy
- długość kołdry min. 210 cm
- szerokość kołdry min. 89 cm
- długość zasłony: 61 cm +/- 1 cm
- szerokość zasłony: 41cm +/- 1 cm
- kołdry kompatybilne z ogrzewaczami pacjenta Bair Hugger 775 i 750</t>
  </si>
  <si>
    <t>Opaska konturowa, wielorazowa, łatwa w dezynfekcji, kompatybilna z zasilaczem opasek uciskowych ATS 4000 Zimmer Biomer. Rozmiar:
30 x 76 cm +/- 5 cm</t>
  </si>
  <si>
    <t>Załącznik nr 2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</si>
</sst>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#,##0.00\ [$€-407]"/>
    <numFmt numFmtId="173" formatCode="#,##0.00_ ;\-#,##0.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1" applyNumberFormat="0" applyAlignment="0" applyProtection="0"/>
    <xf numFmtId="0" fontId="4" fillId="33" borderId="2" applyNumberFormat="0" applyAlignment="0" applyProtection="0"/>
    <xf numFmtId="0" fontId="28" fillId="34" borderId="3" applyNumberFormat="0" applyAlignment="0" applyProtection="0"/>
    <xf numFmtId="0" fontId="5" fillId="35" borderId="4" applyNumberFormat="0" applyAlignment="0" applyProtection="0"/>
    <xf numFmtId="0" fontId="29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37" borderId="7" applyNumberFormat="0" applyAlignment="0" applyProtection="0"/>
    <xf numFmtId="0" fontId="7" fillId="38" borderId="8" applyNumberFormat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0" borderId="13" applyNumberFormat="0" applyFill="0" applyAlignment="0" applyProtection="0"/>
    <xf numFmtId="0" fontId="10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0" borderId="0">
      <alignment/>
      <protection/>
    </xf>
    <xf numFmtId="0" fontId="36" fillId="34" borderId="1" applyNumberFormat="0" applyAlignment="0" applyProtection="0"/>
    <xf numFmtId="0" fontId="11" fillId="35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6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173" fontId="17" fillId="0" borderId="20" xfId="0" applyNumberFormat="1" applyFont="1" applyBorder="1" applyAlignment="1">
      <alignment horizontal="right" vertical="center" wrapText="1"/>
    </xf>
    <xf numFmtId="9" fontId="17" fillId="0" borderId="19" xfId="7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173" fontId="17" fillId="0" borderId="19" xfId="0" applyNumberFormat="1" applyFont="1" applyBorder="1" applyAlignment="1">
      <alignment horizontal="right" vertical="center" wrapText="1"/>
    </xf>
    <xf numFmtId="173" fontId="17" fillId="0" borderId="22" xfId="0" applyNumberFormat="1" applyFont="1" applyBorder="1" applyAlignment="1">
      <alignment horizontal="right" vertical="center"/>
    </xf>
    <xf numFmtId="44" fontId="17" fillId="0" borderId="23" xfId="0" applyNumberFormat="1" applyFont="1" applyBorder="1" applyAlignment="1">
      <alignment horizontal="right" vertical="center"/>
    </xf>
    <xf numFmtId="9" fontId="0" fillId="0" borderId="24" xfId="71" applyFont="1" applyBorder="1" applyAlignment="1">
      <alignment horizontal="center"/>
    </xf>
    <xf numFmtId="173" fontId="17" fillId="0" borderId="19" xfId="0" applyNumberFormat="1" applyFont="1" applyBorder="1" applyAlignment="1">
      <alignment horizontal="right" vertical="center"/>
    </xf>
    <xf numFmtId="9" fontId="0" fillId="0" borderId="25" xfId="7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9" fontId="17" fillId="0" borderId="20" xfId="0" applyNumberFormat="1" applyFont="1" applyBorder="1" applyAlignment="1">
      <alignment horizontal="center" vertical="center" wrapText="1"/>
    </xf>
    <xf numFmtId="0" fontId="17" fillId="43" borderId="20" xfId="0" applyFont="1" applyFill="1" applyBorder="1" applyAlignment="1">
      <alignment horizontal="center" vertical="center"/>
    </xf>
    <xf numFmtId="173" fontId="17" fillId="0" borderId="19" xfId="0" applyNumberFormat="1" applyFont="1" applyBorder="1" applyAlignment="1">
      <alignment horizontal="right" wrapText="1"/>
    </xf>
    <xf numFmtId="44" fontId="17" fillId="0" borderId="20" xfId="0" applyNumberFormat="1" applyFont="1" applyBorder="1" applyAlignment="1">
      <alignment horizontal="center" wrapText="1"/>
    </xf>
    <xf numFmtId="9" fontId="17" fillId="0" borderId="24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4" fontId="17" fillId="0" borderId="20" xfId="0" applyNumberFormat="1" applyFont="1" applyBorder="1" applyAlignment="1">
      <alignment horizontal="right"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9" fontId="17" fillId="0" borderId="20" xfId="0" applyNumberFormat="1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right" vertical="center" wrapText="1"/>
    </xf>
    <xf numFmtId="44" fontId="17" fillId="0" borderId="0" xfId="0" applyNumberFormat="1" applyFont="1" applyBorder="1" applyAlignment="1">
      <alignment horizontal="center" wrapText="1"/>
    </xf>
    <xf numFmtId="0" fontId="4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4" fontId="17" fillId="0" borderId="20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173" fontId="44" fillId="0" borderId="19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44" fontId="17" fillId="0" borderId="23" xfId="0" applyNumberFormat="1" applyFont="1" applyBorder="1" applyAlignment="1">
      <alignment/>
    </xf>
    <xf numFmtId="9" fontId="0" fillId="0" borderId="2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7" fillId="0" borderId="19" xfId="0" applyNumberFormat="1" applyFont="1" applyBorder="1" applyAlignment="1">
      <alignment horizontal="right" vertical="center"/>
    </xf>
    <xf numFmtId="44" fontId="0" fillId="0" borderId="23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left" vertical="center" wrapText="1"/>
    </xf>
    <xf numFmtId="173" fontId="17" fillId="0" borderId="19" xfId="0" applyNumberFormat="1" applyFont="1" applyBorder="1" applyAlignment="1">
      <alignment/>
    </xf>
    <xf numFmtId="173" fontId="17" fillId="0" borderId="23" xfId="0" applyNumberFormat="1" applyFont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 wrapText="1"/>
    </xf>
    <xf numFmtId="0" fontId="0" fillId="43" borderId="0" xfId="67" applyFont="1" applyFill="1" applyBorder="1" applyAlignment="1">
      <alignment vertical="center" wrapText="1"/>
      <protection/>
    </xf>
    <xf numFmtId="173" fontId="17" fillId="0" borderId="23" xfId="0" applyNumberFormat="1" applyFont="1" applyBorder="1" applyAlignment="1">
      <alignment horizontal="right" vertical="center"/>
    </xf>
    <xf numFmtId="9" fontId="0" fillId="0" borderId="24" xfId="0" applyNumberFormat="1" applyFont="1" applyBorder="1" applyAlignment="1">
      <alignment horizontal="center"/>
    </xf>
    <xf numFmtId="173" fontId="17" fillId="0" borderId="20" xfId="0" applyNumberFormat="1" applyFont="1" applyBorder="1" applyAlignment="1">
      <alignment horizontal="center" vertical="center" wrapText="1"/>
    </xf>
    <xf numFmtId="173" fontId="17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73" fontId="17" fillId="0" borderId="22" xfId="0" applyNumberFormat="1" applyFont="1" applyBorder="1" applyAlignment="1">
      <alignment vertical="center"/>
    </xf>
    <xf numFmtId="44" fontId="17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horizontal="center" vertical="center"/>
    </xf>
    <xf numFmtId="0" fontId="0" fillId="4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173" fontId="17" fillId="43" borderId="19" xfId="0" applyNumberFormat="1" applyFont="1" applyFill="1" applyBorder="1" applyAlignment="1">
      <alignment horizontal="center" vertical="center" wrapText="1"/>
    </xf>
    <xf numFmtId="0" fontId="0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17" fillId="43" borderId="20" xfId="0" applyFont="1" applyFill="1" applyBorder="1" applyAlignment="1">
      <alignment horizontal="center" vertical="center" wrapText="1"/>
    </xf>
    <xf numFmtId="173" fontId="17" fillId="43" borderId="20" xfId="0" applyNumberFormat="1" applyFont="1" applyFill="1" applyBorder="1" applyAlignment="1">
      <alignment horizontal="right" vertical="center" wrapText="1"/>
    </xf>
    <xf numFmtId="173" fontId="17" fillId="43" borderId="22" xfId="0" applyNumberFormat="1" applyFont="1" applyFill="1" applyBorder="1" applyAlignment="1">
      <alignment horizontal="right" vertical="center"/>
    </xf>
    <xf numFmtId="173" fontId="17" fillId="43" borderId="19" xfId="0" applyNumberFormat="1" applyFont="1" applyFill="1" applyBorder="1" applyAlignment="1">
      <alignment horizontal="right" vertical="center"/>
    </xf>
    <xf numFmtId="173" fontId="17" fillId="43" borderId="19" xfId="0" applyNumberFormat="1" applyFont="1" applyFill="1" applyBorder="1" applyAlignment="1">
      <alignment horizontal="right" vertical="center" wrapText="1"/>
    </xf>
    <xf numFmtId="4" fontId="17" fillId="43" borderId="20" xfId="0" applyNumberFormat="1" applyFont="1" applyFill="1" applyBorder="1" applyAlignment="1">
      <alignment horizontal="right" vertical="center" wrapText="1"/>
    </xf>
    <xf numFmtId="4" fontId="17" fillId="43" borderId="19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1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 wrapText="1"/>
    </xf>
    <xf numFmtId="0" fontId="17" fillId="0" borderId="28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Hyperlink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Obliczenia" xfId="68"/>
    <cellStyle name="Obliczenia 2" xfId="69"/>
    <cellStyle name="Followed Hyperlink" xfId="70"/>
    <cellStyle name="Percent" xfId="71"/>
    <cellStyle name="Procentowy 2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657225</xdr:colOff>
      <xdr:row>1</xdr:row>
      <xdr:rowOff>171450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676275</xdr:colOff>
      <xdr:row>0</xdr:row>
      <xdr:rowOff>809625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762000</xdr:colOff>
      <xdr:row>1</xdr:row>
      <xdr:rowOff>85725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152400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904875</xdr:colOff>
      <xdr:row>2</xdr:row>
      <xdr:rowOff>257175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333375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209550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6" sqref="H6"/>
    </sheetView>
  </sheetViews>
  <sheetFormatPr defaultColWidth="8.8515625" defaultRowHeight="12.75"/>
  <cols>
    <col min="1" max="1" width="4.7109375" style="3" bestFit="1" customWidth="1"/>
    <col min="2" max="2" width="51.140625" style="3" customWidth="1"/>
    <col min="3" max="3" width="11.57421875" style="3" bestFit="1" customWidth="1"/>
    <col min="4" max="5" width="10.7109375" style="3" customWidth="1"/>
    <col min="6" max="6" width="10.8515625" style="3" customWidth="1"/>
    <col min="7" max="7" width="13.7109375" style="3" customWidth="1"/>
    <col min="8" max="8" width="10.00390625" style="3" customWidth="1"/>
    <col min="9" max="9" width="12.8515625" style="3" customWidth="1"/>
    <col min="10" max="10" width="26.7109375" style="3" customWidth="1"/>
    <col min="11" max="16384" width="8.8515625" style="3" customWidth="1"/>
  </cols>
  <sheetData>
    <row r="1" spans="2:10" ht="55.5" customHeight="1">
      <c r="B1" s="92" t="s">
        <v>48</v>
      </c>
      <c r="C1" s="97"/>
      <c r="J1" s="7" t="s">
        <v>62</v>
      </c>
    </row>
    <row r="2" spans="2:10" ht="39.75" customHeight="1">
      <c r="B2" s="92" t="s">
        <v>49</v>
      </c>
      <c r="C2" s="92"/>
      <c r="D2" s="92"/>
      <c r="E2" s="92"/>
      <c r="F2" s="92"/>
      <c r="G2" s="92"/>
      <c r="H2" s="92"/>
      <c r="I2" s="92"/>
      <c r="J2" s="92"/>
    </row>
    <row r="3" spans="6:9" ht="12.75">
      <c r="F3" s="2"/>
      <c r="G3" s="2"/>
      <c r="H3" s="2"/>
      <c r="I3" s="2"/>
    </row>
    <row r="4" spans="1:10" ht="54" customHeight="1">
      <c r="A4" s="14" t="s">
        <v>5</v>
      </c>
      <c r="B4" s="14" t="s">
        <v>0</v>
      </c>
      <c r="C4" s="14" t="s">
        <v>6</v>
      </c>
      <c r="D4" s="14" t="s">
        <v>1</v>
      </c>
      <c r="E4" s="16" t="s">
        <v>2</v>
      </c>
      <c r="F4" s="16" t="s">
        <v>3</v>
      </c>
      <c r="G4" s="16" t="s">
        <v>17</v>
      </c>
      <c r="H4" s="16" t="s">
        <v>4</v>
      </c>
      <c r="I4" s="17" t="s">
        <v>7</v>
      </c>
      <c r="J4" s="17" t="s">
        <v>15</v>
      </c>
    </row>
    <row r="5" spans="1:10" ht="186" customHeight="1">
      <c r="A5" s="18">
        <v>1</v>
      </c>
      <c r="B5" s="50" t="s">
        <v>33</v>
      </c>
      <c r="C5" s="14" t="s">
        <v>11</v>
      </c>
      <c r="D5" s="19">
        <v>10</v>
      </c>
      <c r="E5" s="70"/>
      <c r="F5" s="71">
        <f>ROUND(D5*E5,2)</f>
        <v>0</v>
      </c>
      <c r="G5" s="71">
        <f>ROUND(E5+(E5*I5),2)</f>
        <v>0</v>
      </c>
      <c r="H5" s="81">
        <f>ROUND(F5+(F5*I5),2)</f>
        <v>0</v>
      </c>
      <c r="I5" s="66"/>
      <c r="J5" s="72"/>
    </row>
    <row r="6" spans="1:11" ht="34.5" customHeight="1">
      <c r="A6" s="93" t="s">
        <v>10</v>
      </c>
      <c r="B6" s="94"/>
      <c r="C6" s="94"/>
      <c r="D6" s="94"/>
      <c r="E6" s="95"/>
      <c r="F6" s="73">
        <f>ROUND(SUM(F5),2)</f>
        <v>0</v>
      </c>
      <c r="G6" s="74"/>
      <c r="H6" s="73">
        <f>ROUND(SUM(H5),2)</f>
        <v>0</v>
      </c>
      <c r="I6" s="55"/>
      <c r="K6" s="75"/>
    </row>
    <row r="7" spans="7:9" ht="34.5" customHeight="1">
      <c r="G7" s="75"/>
      <c r="I7" s="76"/>
    </row>
    <row r="9" ht="12.75">
      <c r="B9" s="77"/>
    </row>
    <row r="10" spans="2:10" ht="12.75">
      <c r="B10" s="2"/>
      <c r="F10" s="96"/>
      <c r="G10" s="96"/>
      <c r="H10" s="96"/>
      <c r="I10" s="96"/>
      <c r="J10" s="96"/>
    </row>
    <row r="11" spans="1:10" ht="12.75">
      <c r="A11" s="3" t="s">
        <v>8</v>
      </c>
      <c r="B11" s="3" t="s">
        <v>9</v>
      </c>
      <c r="C11" s="3" t="s">
        <v>8</v>
      </c>
      <c r="D11" s="3" t="s">
        <v>8</v>
      </c>
      <c r="E11" s="3" t="s">
        <v>8</v>
      </c>
      <c r="F11" s="96"/>
      <c r="G11" s="96"/>
      <c r="H11" s="96"/>
      <c r="I11" s="96"/>
      <c r="J11" s="96"/>
    </row>
    <row r="12" ht="12.75">
      <c r="B12" s="78"/>
    </row>
  </sheetData>
  <sheetProtection/>
  <mergeCells count="5">
    <mergeCell ref="B2:J2"/>
    <mergeCell ref="A6:E6"/>
    <mergeCell ref="F10:J10"/>
    <mergeCell ref="F11:J11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3">
      <selection activeCell="D16" sqref="D16"/>
    </sheetView>
  </sheetViews>
  <sheetFormatPr defaultColWidth="9.140625" defaultRowHeight="12.75"/>
  <cols>
    <col min="1" max="1" width="4.7109375" style="1" bestFit="1" customWidth="1"/>
    <col min="2" max="2" width="43.57421875" style="1" customWidth="1"/>
    <col min="3" max="3" width="11.57421875" style="1" bestFit="1" customWidth="1"/>
    <col min="4" max="4" width="7.8515625" style="1" customWidth="1"/>
    <col min="5" max="5" width="10.7109375" style="1" customWidth="1"/>
    <col min="6" max="6" width="10.8515625" style="1" customWidth="1"/>
    <col min="7" max="7" width="11.421875" style="1" customWidth="1"/>
    <col min="8" max="8" width="10.00390625" style="82" customWidth="1"/>
    <col min="9" max="9" width="12.7109375" style="8" customWidth="1"/>
    <col min="10" max="10" width="24.8515625" style="1" customWidth="1"/>
    <col min="11" max="16384" width="9.140625" style="1" customWidth="1"/>
  </cols>
  <sheetData>
    <row r="1" spans="2:10" ht="64.5" customHeight="1">
      <c r="B1" s="92" t="s">
        <v>48</v>
      </c>
      <c r="C1" s="92"/>
      <c r="D1" s="92"/>
      <c r="E1" s="92"/>
      <c r="J1" s="7" t="s">
        <v>62</v>
      </c>
    </row>
    <row r="2" spans="2:10" ht="45.75" customHeight="1">
      <c r="B2" s="92" t="s">
        <v>50</v>
      </c>
      <c r="C2" s="92"/>
      <c r="D2" s="92"/>
      <c r="E2" s="92"/>
      <c r="F2" s="92"/>
      <c r="G2" s="92"/>
      <c r="H2" s="92"/>
      <c r="I2" s="92"/>
      <c r="J2" s="92"/>
    </row>
    <row r="3" spans="6:9" ht="12.75">
      <c r="F3" s="11"/>
      <c r="G3" s="11"/>
      <c r="H3" s="83"/>
      <c r="I3" s="12"/>
    </row>
    <row r="4" spans="1:10" ht="54" customHeight="1">
      <c r="A4" s="14" t="s">
        <v>5</v>
      </c>
      <c r="B4" s="15" t="s">
        <v>0</v>
      </c>
      <c r="C4" s="14" t="s">
        <v>6</v>
      </c>
      <c r="D4" s="14" t="s">
        <v>1</v>
      </c>
      <c r="E4" s="16" t="s">
        <v>2</v>
      </c>
      <c r="F4" s="16" t="s">
        <v>3</v>
      </c>
      <c r="G4" s="16" t="s">
        <v>17</v>
      </c>
      <c r="H4" s="84" t="s">
        <v>4</v>
      </c>
      <c r="I4" s="17" t="s">
        <v>7</v>
      </c>
      <c r="J4" s="17" t="s">
        <v>15</v>
      </c>
    </row>
    <row r="5" spans="1:10" ht="37.5" customHeight="1">
      <c r="A5" s="18">
        <v>1</v>
      </c>
      <c r="B5" s="9" t="s">
        <v>37</v>
      </c>
      <c r="C5" s="14" t="s">
        <v>11</v>
      </c>
      <c r="D5" s="19">
        <v>5</v>
      </c>
      <c r="E5" s="20"/>
      <c r="F5" s="20">
        <f>ROUND(E5*D5,2)</f>
        <v>0</v>
      </c>
      <c r="G5" s="20">
        <f>ROUND(E5+(E5*I5),2)</f>
        <v>0</v>
      </c>
      <c r="H5" s="85">
        <f>ROUND(G5*D5,2)</f>
        <v>0</v>
      </c>
      <c r="I5" s="21"/>
      <c r="J5" s="22"/>
    </row>
    <row r="6" spans="1:10" ht="42.75" customHeight="1">
      <c r="A6" s="18">
        <v>2</v>
      </c>
      <c r="B6" s="4" t="s">
        <v>16</v>
      </c>
      <c r="C6" s="14" t="s">
        <v>11</v>
      </c>
      <c r="D6" s="19">
        <v>5</v>
      </c>
      <c r="E6" s="20"/>
      <c r="F6" s="20">
        <f aca="true" t="shared" si="0" ref="F6:F16">ROUND(E6*D6,2)</f>
        <v>0</v>
      </c>
      <c r="G6" s="20">
        <f aca="true" t="shared" si="1" ref="G6:G16">ROUND(E6+(E6*I6),2)</f>
        <v>0</v>
      </c>
      <c r="H6" s="85">
        <f aca="true" t="shared" si="2" ref="H6:H16">ROUND(G6*D6,2)</f>
        <v>0</v>
      </c>
      <c r="I6" s="21"/>
      <c r="J6" s="22"/>
    </row>
    <row r="7" spans="1:10" ht="46.5" customHeight="1">
      <c r="A7" s="18">
        <v>3</v>
      </c>
      <c r="B7" s="9" t="s">
        <v>38</v>
      </c>
      <c r="C7" s="14" t="s">
        <v>11</v>
      </c>
      <c r="D7" s="19">
        <v>12</v>
      </c>
      <c r="E7" s="20"/>
      <c r="F7" s="20">
        <f t="shared" si="0"/>
        <v>0</v>
      </c>
      <c r="G7" s="20">
        <f t="shared" si="1"/>
        <v>0</v>
      </c>
      <c r="H7" s="85">
        <f t="shared" si="2"/>
        <v>0</v>
      </c>
      <c r="I7" s="21"/>
      <c r="J7" s="22"/>
    </row>
    <row r="8" spans="1:10" ht="91.5" customHeight="1">
      <c r="A8" s="18">
        <v>4</v>
      </c>
      <c r="B8" s="10" t="s">
        <v>34</v>
      </c>
      <c r="C8" s="23" t="s">
        <v>11</v>
      </c>
      <c r="D8" s="14">
        <v>10</v>
      </c>
      <c r="E8" s="20"/>
      <c r="F8" s="20">
        <f t="shared" si="0"/>
        <v>0</v>
      </c>
      <c r="G8" s="20">
        <f t="shared" si="1"/>
        <v>0</v>
      </c>
      <c r="H8" s="85">
        <f t="shared" si="2"/>
        <v>0</v>
      </c>
      <c r="I8" s="21"/>
      <c r="J8" s="24"/>
    </row>
    <row r="9" spans="1:10" ht="85.5" customHeight="1">
      <c r="A9" s="18">
        <v>5</v>
      </c>
      <c r="B9" s="10" t="s">
        <v>19</v>
      </c>
      <c r="C9" s="23" t="s">
        <v>11</v>
      </c>
      <c r="D9" s="14">
        <v>10</v>
      </c>
      <c r="E9" s="20"/>
      <c r="F9" s="20">
        <f t="shared" si="0"/>
        <v>0</v>
      </c>
      <c r="G9" s="20">
        <f t="shared" si="1"/>
        <v>0</v>
      </c>
      <c r="H9" s="85">
        <f t="shared" si="2"/>
        <v>0</v>
      </c>
      <c r="I9" s="21"/>
      <c r="J9" s="24"/>
    </row>
    <row r="10" spans="1:10" ht="81.75" customHeight="1">
      <c r="A10" s="18">
        <v>6</v>
      </c>
      <c r="B10" s="10" t="s">
        <v>18</v>
      </c>
      <c r="C10" s="23" t="s">
        <v>11</v>
      </c>
      <c r="D10" s="14">
        <v>5</v>
      </c>
      <c r="E10" s="20"/>
      <c r="F10" s="20">
        <f t="shared" si="0"/>
        <v>0</v>
      </c>
      <c r="G10" s="20">
        <f t="shared" si="1"/>
        <v>0</v>
      </c>
      <c r="H10" s="85">
        <f t="shared" si="2"/>
        <v>0</v>
      </c>
      <c r="I10" s="21"/>
      <c r="J10" s="24"/>
    </row>
    <row r="11" spans="1:10" ht="109.5" customHeight="1">
      <c r="A11" s="18">
        <v>7</v>
      </c>
      <c r="B11" s="10" t="s">
        <v>39</v>
      </c>
      <c r="C11" s="23" t="s">
        <v>11</v>
      </c>
      <c r="D11" s="14">
        <v>10</v>
      </c>
      <c r="E11" s="20"/>
      <c r="F11" s="20">
        <f t="shared" si="0"/>
        <v>0</v>
      </c>
      <c r="G11" s="20">
        <f t="shared" si="1"/>
        <v>0</v>
      </c>
      <c r="H11" s="85">
        <f t="shared" si="2"/>
        <v>0</v>
      </c>
      <c r="I11" s="21"/>
      <c r="J11" s="24"/>
    </row>
    <row r="12" spans="1:10" ht="97.5" customHeight="1">
      <c r="A12" s="18">
        <v>8</v>
      </c>
      <c r="B12" s="10" t="s">
        <v>40</v>
      </c>
      <c r="C12" s="23" t="s">
        <v>11</v>
      </c>
      <c r="D12" s="14">
        <v>10</v>
      </c>
      <c r="E12" s="20"/>
      <c r="F12" s="20">
        <f t="shared" si="0"/>
        <v>0</v>
      </c>
      <c r="G12" s="20">
        <f t="shared" si="1"/>
        <v>0</v>
      </c>
      <c r="H12" s="85">
        <f t="shared" si="2"/>
        <v>0</v>
      </c>
      <c r="I12" s="21"/>
      <c r="J12" s="24"/>
    </row>
    <row r="13" spans="1:10" ht="69.75" customHeight="1">
      <c r="A13" s="18">
        <v>9</v>
      </c>
      <c r="B13" s="10" t="s">
        <v>41</v>
      </c>
      <c r="C13" s="23" t="s">
        <v>11</v>
      </c>
      <c r="D13" s="14">
        <v>10</v>
      </c>
      <c r="E13" s="20"/>
      <c r="F13" s="20">
        <f t="shared" si="0"/>
        <v>0</v>
      </c>
      <c r="G13" s="20">
        <f t="shared" si="1"/>
        <v>0</v>
      </c>
      <c r="H13" s="85">
        <f t="shared" si="2"/>
        <v>0</v>
      </c>
      <c r="I13" s="21"/>
      <c r="J13" s="24"/>
    </row>
    <row r="14" spans="1:10" ht="96.75" customHeight="1">
      <c r="A14" s="18">
        <v>10</v>
      </c>
      <c r="B14" s="10" t="s">
        <v>35</v>
      </c>
      <c r="C14" s="23" t="s">
        <v>11</v>
      </c>
      <c r="D14" s="14">
        <v>20</v>
      </c>
      <c r="E14" s="20"/>
      <c r="F14" s="20">
        <f t="shared" si="0"/>
        <v>0</v>
      </c>
      <c r="G14" s="20">
        <f t="shared" si="1"/>
        <v>0</v>
      </c>
      <c r="H14" s="85">
        <f t="shared" si="2"/>
        <v>0</v>
      </c>
      <c r="I14" s="21"/>
      <c r="J14" s="24"/>
    </row>
    <row r="15" spans="1:10" ht="102" customHeight="1">
      <c r="A15" s="18">
        <v>11</v>
      </c>
      <c r="B15" s="10" t="s">
        <v>36</v>
      </c>
      <c r="C15" s="23" t="s">
        <v>11</v>
      </c>
      <c r="D15" s="14">
        <v>5</v>
      </c>
      <c r="E15" s="20"/>
      <c r="F15" s="20">
        <f t="shared" si="0"/>
        <v>0</v>
      </c>
      <c r="G15" s="20">
        <f t="shared" si="1"/>
        <v>0</v>
      </c>
      <c r="H15" s="85">
        <f t="shared" si="2"/>
        <v>0</v>
      </c>
      <c r="I15" s="21"/>
      <c r="J15" s="24"/>
    </row>
    <row r="16" spans="1:10" ht="51" customHeight="1">
      <c r="A16" s="18">
        <v>12</v>
      </c>
      <c r="B16" s="10" t="s">
        <v>20</v>
      </c>
      <c r="C16" s="23" t="s">
        <v>11</v>
      </c>
      <c r="D16" s="19">
        <v>10</v>
      </c>
      <c r="E16" s="20"/>
      <c r="F16" s="25">
        <f t="shared" si="0"/>
        <v>0</v>
      </c>
      <c r="G16" s="25">
        <f t="shared" si="1"/>
        <v>0</v>
      </c>
      <c r="H16" s="85">
        <f t="shared" si="2"/>
        <v>0</v>
      </c>
      <c r="I16" s="21"/>
      <c r="J16" s="22"/>
    </row>
    <row r="17" spans="1:9" ht="15" customHeight="1">
      <c r="A17" s="93" t="s">
        <v>12</v>
      </c>
      <c r="B17" s="94"/>
      <c r="C17" s="94"/>
      <c r="D17" s="94"/>
      <c r="E17" s="95"/>
      <c r="F17" s="26">
        <f>ROUND(SUM(F5:F16),2)</f>
        <v>0</v>
      </c>
      <c r="G17" s="27"/>
      <c r="H17" s="86">
        <f>ROUND(SUM(H5:H16),2)</f>
        <v>0</v>
      </c>
      <c r="I17" s="28"/>
    </row>
    <row r="18" spans="1:9" ht="12.75">
      <c r="A18" s="99" t="s">
        <v>14</v>
      </c>
      <c r="B18" s="99"/>
      <c r="C18" s="99"/>
      <c r="D18" s="99"/>
      <c r="E18" s="99"/>
      <c r="F18" s="29">
        <f>ROUND(F17*30%,2)</f>
        <v>0</v>
      </c>
      <c r="G18" s="27"/>
      <c r="H18" s="87">
        <f>ROUND(H17*30%,2)</f>
        <v>0</v>
      </c>
      <c r="I18" s="30"/>
    </row>
    <row r="19" spans="1:9" ht="12.75">
      <c r="A19" s="99" t="s">
        <v>13</v>
      </c>
      <c r="B19" s="99"/>
      <c r="C19" s="99"/>
      <c r="D19" s="99"/>
      <c r="E19" s="99"/>
      <c r="F19" s="29">
        <f>ROUND(SUM(F17:F18),2)</f>
        <v>0</v>
      </c>
      <c r="G19" s="27"/>
      <c r="H19" s="87">
        <f>ROUND(SUM(H17:H18),2)</f>
        <v>0</v>
      </c>
      <c r="I19" s="30"/>
    </row>
    <row r="20" spans="1:9" ht="12.75">
      <c r="A20" s="31"/>
      <c r="B20" s="31"/>
      <c r="C20" s="31"/>
      <c r="D20" s="31"/>
      <c r="E20" s="31"/>
      <c r="F20" s="32"/>
      <c r="G20" s="32"/>
      <c r="H20" s="63"/>
      <c r="I20" s="33"/>
    </row>
    <row r="21" ht="37.5" customHeight="1"/>
    <row r="22" spans="6:10" ht="12.75">
      <c r="F22" s="96"/>
      <c r="G22" s="96"/>
      <c r="H22" s="96"/>
      <c r="I22" s="96"/>
      <c r="J22" s="96"/>
    </row>
    <row r="23" spans="6:10" ht="12.75">
      <c r="F23" s="98"/>
      <c r="G23" s="98"/>
      <c r="H23" s="98"/>
      <c r="I23" s="98"/>
      <c r="J23" s="98"/>
    </row>
  </sheetData>
  <sheetProtection/>
  <mergeCells count="7">
    <mergeCell ref="F22:J22"/>
    <mergeCell ref="F23:J23"/>
    <mergeCell ref="B1:E1"/>
    <mergeCell ref="B2:J2"/>
    <mergeCell ref="A17:E17"/>
    <mergeCell ref="A18:E18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7109375" style="1" bestFit="1" customWidth="1"/>
    <col min="2" max="2" width="43.57421875" style="1" customWidth="1"/>
    <col min="3" max="3" width="11.57421875" style="1" bestFit="1" customWidth="1"/>
    <col min="4" max="4" width="8.7109375" style="1" customWidth="1"/>
    <col min="5" max="5" width="10.7109375" style="1" customWidth="1"/>
    <col min="6" max="6" width="10.8515625" style="1" customWidth="1"/>
    <col min="7" max="7" width="11.28125" style="1" customWidth="1"/>
    <col min="8" max="8" width="10.00390625" style="1" customWidth="1"/>
    <col min="9" max="9" width="13.421875" style="1" customWidth="1"/>
    <col min="10" max="10" width="23.28125" style="1" customWidth="1"/>
    <col min="11" max="11" width="9.140625" style="1" customWidth="1"/>
    <col min="12" max="12" width="35.7109375" style="1" customWidth="1"/>
    <col min="13" max="16384" width="9.140625" style="1" customWidth="1"/>
  </cols>
  <sheetData>
    <row r="1" spans="2:10" ht="75" customHeight="1">
      <c r="B1" s="92" t="s">
        <v>48</v>
      </c>
      <c r="C1" s="92"/>
      <c r="D1" s="92"/>
      <c r="E1" s="92"/>
      <c r="J1" s="7" t="s">
        <v>62</v>
      </c>
    </row>
    <row r="2" spans="2:10" ht="39.75" customHeight="1">
      <c r="B2" s="92" t="s">
        <v>51</v>
      </c>
      <c r="C2" s="92"/>
      <c r="D2" s="92"/>
      <c r="E2" s="92"/>
      <c r="F2" s="92"/>
      <c r="G2" s="92"/>
      <c r="H2" s="92"/>
      <c r="I2" s="92"/>
      <c r="J2" s="92"/>
    </row>
    <row r="3" spans="6:9" ht="12.75">
      <c r="F3" s="11"/>
      <c r="G3" s="11"/>
      <c r="H3" s="11"/>
      <c r="I3" s="11"/>
    </row>
    <row r="4" spans="1:12" ht="45" customHeight="1">
      <c r="A4" s="14" t="s">
        <v>5</v>
      </c>
      <c r="B4" s="15" t="s">
        <v>0</v>
      </c>
      <c r="C4" s="14" t="s">
        <v>6</v>
      </c>
      <c r="D4" s="14" t="s">
        <v>1</v>
      </c>
      <c r="E4" s="16" t="s">
        <v>2</v>
      </c>
      <c r="F4" s="16" t="s">
        <v>3</v>
      </c>
      <c r="G4" s="16" t="s">
        <v>17</v>
      </c>
      <c r="H4" s="16" t="s">
        <v>4</v>
      </c>
      <c r="I4" s="17" t="s">
        <v>7</v>
      </c>
      <c r="J4" s="17" t="s">
        <v>15</v>
      </c>
      <c r="L4" s="63"/>
    </row>
    <row r="5" spans="1:12" ht="57.75" customHeight="1">
      <c r="A5" s="64">
        <v>1</v>
      </c>
      <c r="B5" s="10" t="s">
        <v>42</v>
      </c>
      <c r="C5" s="23" t="s">
        <v>11</v>
      </c>
      <c r="D5" s="65">
        <v>8</v>
      </c>
      <c r="E5" s="20"/>
      <c r="F5" s="20">
        <f>ROUND(E5*D5,2)</f>
        <v>0</v>
      </c>
      <c r="G5" s="20">
        <f>ROUND(E5+(E5*I5),2)</f>
        <v>0</v>
      </c>
      <c r="H5" s="85">
        <f>ROUND(F5+(F5*I5),2)</f>
        <v>0</v>
      </c>
      <c r="I5" s="66"/>
      <c r="J5" s="24"/>
      <c r="L5" s="67"/>
    </row>
    <row r="6" spans="1:12" ht="57.75" customHeight="1">
      <c r="A6" s="64">
        <v>2</v>
      </c>
      <c r="B6" s="10" t="s">
        <v>43</v>
      </c>
      <c r="C6" s="23" t="s">
        <v>11</v>
      </c>
      <c r="D6" s="65">
        <v>12</v>
      </c>
      <c r="E6" s="20"/>
      <c r="F6" s="20">
        <f>ROUND(E6*D6,2)</f>
        <v>0</v>
      </c>
      <c r="G6" s="20">
        <f>ROUND(E6+(E6*I6),2)</f>
        <v>0</v>
      </c>
      <c r="H6" s="85">
        <f>ROUND(F6+(F6*I6),2)</f>
        <v>0</v>
      </c>
      <c r="I6" s="66"/>
      <c r="J6" s="24"/>
      <c r="L6" s="67"/>
    </row>
    <row r="7" spans="1:12" ht="57" customHeight="1">
      <c r="A7" s="64">
        <v>3</v>
      </c>
      <c r="B7" s="10" t="s">
        <v>61</v>
      </c>
      <c r="C7" s="23" t="s">
        <v>11</v>
      </c>
      <c r="D7" s="65">
        <v>12</v>
      </c>
      <c r="E7" s="20"/>
      <c r="F7" s="20">
        <f>ROUND(E7*D7,2)</f>
        <v>0</v>
      </c>
      <c r="G7" s="20">
        <f>ROUND(E7+(E7*I7),2)</f>
        <v>0</v>
      </c>
      <c r="H7" s="85">
        <f>ROUND(F7+(F7*I7),2)</f>
        <v>0</v>
      </c>
      <c r="I7" s="66"/>
      <c r="J7" s="24"/>
      <c r="L7" s="67"/>
    </row>
    <row r="8" spans="1:12" ht="57" customHeight="1">
      <c r="A8" s="64">
        <v>4</v>
      </c>
      <c r="B8" s="10" t="s">
        <v>44</v>
      </c>
      <c r="C8" s="23" t="s">
        <v>11</v>
      </c>
      <c r="D8" s="65">
        <v>5</v>
      </c>
      <c r="E8" s="20"/>
      <c r="F8" s="25">
        <f>ROUND(E8*D8,2)</f>
        <v>0</v>
      </c>
      <c r="G8" s="25">
        <f>ROUND(E8+(E8*I8),2)</f>
        <v>0</v>
      </c>
      <c r="H8" s="85">
        <f>ROUND(F8+(F8*I8),2)</f>
        <v>0</v>
      </c>
      <c r="I8" s="66"/>
      <c r="J8" s="24"/>
      <c r="L8" s="67"/>
    </row>
    <row r="9" spans="1:12" ht="34.5" customHeight="1">
      <c r="A9" s="93" t="s">
        <v>10</v>
      </c>
      <c r="B9" s="100"/>
      <c r="C9" s="94"/>
      <c r="D9" s="94"/>
      <c r="E9" s="95"/>
      <c r="F9" s="26">
        <f>ROUND(SUM(F5:F8),2)</f>
        <v>0</v>
      </c>
      <c r="G9" s="68"/>
      <c r="H9" s="26">
        <f>ROUND(SUM(H5:H8),2)</f>
        <v>0</v>
      </c>
      <c r="I9" s="69"/>
      <c r="L9" s="63"/>
    </row>
    <row r="10" spans="7:12" ht="34.5" customHeight="1">
      <c r="G10" s="32"/>
      <c r="I10" s="33"/>
      <c r="L10" s="63"/>
    </row>
    <row r="12" spans="6:10" ht="31.5" customHeight="1">
      <c r="F12" s="98"/>
      <c r="G12" s="98"/>
      <c r="H12" s="98"/>
      <c r="I12" s="98"/>
      <c r="J12" s="98"/>
    </row>
    <row r="13" spans="6:10" ht="12.75">
      <c r="F13" s="98"/>
      <c r="G13" s="98"/>
      <c r="H13" s="98"/>
      <c r="I13" s="98"/>
      <c r="J13" s="98"/>
    </row>
  </sheetData>
  <sheetProtection/>
  <mergeCells count="5">
    <mergeCell ref="B2:J2"/>
    <mergeCell ref="A9:E9"/>
    <mergeCell ref="F13:J13"/>
    <mergeCell ref="F12:J12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4">
      <selection activeCell="F7" sqref="F7"/>
    </sheetView>
  </sheetViews>
  <sheetFormatPr defaultColWidth="9.140625" defaultRowHeight="12.75"/>
  <cols>
    <col min="1" max="1" width="4.7109375" style="1" bestFit="1" customWidth="1"/>
    <col min="2" max="2" width="54.8515625" style="1" customWidth="1"/>
    <col min="3" max="3" width="11.57421875" style="1" bestFit="1" customWidth="1"/>
    <col min="4" max="4" width="7.8515625" style="1" customWidth="1"/>
    <col min="5" max="5" width="10.7109375" style="1" customWidth="1"/>
    <col min="6" max="7" width="10.8515625" style="1" customWidth="1"/>
    <col min="8" max="8" width="10.421875" style="1" customWidth="1"/>
    <col min="9" max="9" width="10.00390625" style="1" customWidth="1"/>
    <col min="10" max="10" width="24.7109375" style="1" customWidth="1"/>
    <col min="11" max="16384" width="9.140625" style="1" customWidth="1"/>
  </cols>
  <sheetData>
    <row r="1" spans="1:10" s="2" customFormat="1" ht="36" customHeight="1">
      <c r="A1" s="92" t="s">
        <v>48</v>
      </c>
      <c r="B1" s="97"/>
      <c r="C1" s="97"/>
      <c r="J1" s="7" t="s">
        <v>62</v>
      </c>
    </row>
    <row r="2" spans="1:11" ht="12.75">
      <c r="A2" s="5"/>
      <c r="B2" s="8"/>
      <c r="C2" s="8"/>
      <c r="H2" s="11"/>
      <c r="I2" s="11"/>
      <c r="J2" s="11"/>
      <c r="K2" s="11"/>
    </row>
    <row r="3" spans="2:10" ht="55.5" customHeight="1">
      <c r="B3" s="106" t="s">
        <v>52</v>
      </c>
      <c r="C3" s="107"/>
      <c r="D3" s="107"/>
      <c r="E3" s="107"/>
      <c r="F3" s="107"/>
      <c r="G3" s="107"/>
      <c r="H3" s="107"/>
      <c r="I3" s="107"/>
      <c r="J3" s="107"/>
    </row>
    <row r="4" spans="6:9" ht="12.75">
      <c r="F4" s="11"/>
      <c r="G4" s="11"/>
      <c r="H4" s="11"/>
      <c r="I4" s="11"/>
    </row>
    <row r="5" spans="1:10" ht="25.5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282" customHeight="1">
      <c r="A6" s="18">
        <v>1</v>
      </c>
      <c r="B6" s="50" t="s">
        <v>60</v>
      </c>
      <c r="C6" s="14" t="s">
        <v>11</v>
      </c>
      <c r="D6" s="14">
        <v>600</v>
      </c>
      <c r="E6" s="20"/>
      <c r="F6" s="20">
        <f>ROUND(E6*D6,2)</f>
        <v>0</v>
      </c>
      <c r="G6" s="20">
        <f>ROUND(E6+(E6*I6),2)</f>
        <v>0</v>
      </c>
      <c r="H6" s="85">
        <f>ROUND(G6*D6,2)</f>
        <v>0</v>
      </c>
      <c r="I6" s="34"/>
      <c r="J6" s="22"/>
    </row>
    <row r="7" spans="1:10" ht="177" customHeight="1">
      <c r="A7" s="18">
        <v>2</v>
      </c>
      <c r="B7" s="60" t="s">
        <v>59</v>
      </c>
      <c r="C7" s="14" t="s">
        <v>11</v>
      </c>
      <c r="D7" s="14">
        <v>600</v>
      </c>
      <c r="E7" s="20"/>
      <c r="F7" s="20">
        <f>ROUND(E7*D7,2)</f>
        <v>0</v>
      </c>
      <c r="G7" s="20">
        <f>ROUND(E7+(E7*I7),2)</f>
        <v>0</v>
      </c>
      <c r="H7" s="85">
        <f>ROUND(G7*D7,2)</f>
        <v>0</v>
      </c>
      <c r="I7" s="34"/>
      <c r="J7" s="22"/>
    </row>
    <row r="8" spans="1:9" ht="31.5" customHeight="1">
      <c r="A8" s="93" t="s">
        <v>12</v>
      </c>
      <c r="B8" s="101"/>
      <c r="C8" s="101"/>
      <c r="D8" s="101"/>
      <c r="E8" s="102"/>
      <c r="F8" s="20">
        <f>ROUND(SUM(F6:F7),2)</f>
        <v>0</v>
      </c>
      <c r="G8" s="37"/>
      <c r="H8" s="20">
        <f>ROUND(SUM(H6:H7),2)</f>
        <v>0</v>
      </c>
      <c r="I8" s="38"/>
    </row>
    <row r="9" spans="1:9" ht="25.5" customHeight="1">
      <c r="A9" s="103" t="s">
        <v>14</v>
      </c>
      <c r="B9" s="104"/>
      <c r="C9" s="104"/>
      <c r="D9" s="104"/>
      <c r="E9" s="105"/>
      <c r="F9" s="61">
        <f>ROUND(F8*30%,2)</f>
        <v>0</v>
      </c>
      <c r="G9" s="62"/>
      <c r="H9" s="61">
        <f>ROUND(H8*30%,2)</f>
        <v>0</v>
      </c>
      <c r="I9" s="59"/>
    </row>
    <row r="10" spans="1:9" ht="28.5" customHeight="1">
      <c r="A10" s="103" t="s">
        <v>13</v>
      </c>
      <c r="B10" s="104"/>
      <c r="C10" s="104"/>
      <c r="D10" s="104"/>
      <c r="E10" s="105"/>
      <c r="F10" s="61">
        <f>ROUND(SUM(F8:F9),2)</f>
        <v>0</v>
      </c>
      <c r="G10" s="62"/>
      <c r="H10" s="61">
        <f>ROUND(SUM(H8:H9),2)</f>
        <v>0</v>
      </c>
      <c r="I10" s="59"/>
    </row>
    <row r="11" ht="12.75">
      <c r="G11" s="32"/>
    </row>
    <row r="14" ht="12.75">
      <c r="I14" s="4"/>
    </row>
    <row r="15" ht="12.75">
      <c r="I15" s="4"/>
    </row>
    <row r="16" spans="6:10" ht="12.75">
      <c r="F16" s="98"/>
      <c r="G16" s="98"/>
      <c r="H16" s="98"/>
      <c r="I16" s="98"/>
      <c r="J16" s="98"/>
    </row>
    <row r="17" spans="6:10" ht="12.75">
      <c r="F17" s="98"/>
      <c r="G17" s="98"/>
      <c r="H17" s="98"/>
      <c r="I17" s="98"/>
      <c r="J17" s="98"/>
    </row>
  </sheetData>
  <sheetProtection/>
  <mergeCells count="7">
    <mergeCell ref="A8:E8"/>
    <mergeCell ref="A9:E9"/>
    <mergeCell ref="A10:E10"/>
    <mergeCell ref="B3:J3"/>
    <mergeCell ref="A1:C1"/>
    <mergeCell ref="F17:J17"/>
    <mergeCell ref="F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1" bestFit="1" customWidth="1"/>
    <col min="2" max="2" width="34.421875" style="1" customWidth="1"/>
    <col min="3" max="3" width="11.57421875" style="1" bestFit="1" customWidth="1"/>
    <col min="4" max="4" width="7.8515625" style="1" customWidth="1"/>
    <col min="5" max="5" width="10.7109375" style="1" customWidth="1"/>
    <col min="6" max="6" width="10.8515625" style="1" customWidth="1"/>
    <col min="7" max="7" width="13.57421875" style="1" customWidth="1"/>
    <col min="8" max="8" width="10.00390625" style="1" customWidth="1"/>
    <col min="9" max="9" width="13.140625" style="1" customWidth="1"/>
    <col min="10" max="10" width="23.8515625" style="1" customWidth="1"/>
    <col min="11" max="16384" width="9.140625" style="1" customWidth="1"/>
  </cols>
  <sheetData>
    <row r="1" spans="1:10" s="2" customFormat="1" ht="35.25" customHeight="1">
      <c r="A1" s="92" t="s">
        <v>48</v>
      </c>
      <c r="B1" s="92"/>
      <c r="C1" s="92"/>
      <c r="D1" s="92"/>
      <c r="J1" s="7" t="s">
        <v>62</v>
      </c>
    </row>
    <row r="2" spans="1:3" s="2" customFormat="1" ht="16.5" customHeight="1">
      <c r="A2" s="6"/>
      <c r="B2" s="7"/>
      <c r="C2" s="7"/>
    </row>
    <row r="3" spans="2:10" ht="55.5" customHeight="1">
      <c r="B3" s="92" t="s">
        <v>54</v>
      </c>
      <c r="C3" s="97"/>
      <c r="D3" s="97"/>
      <c r="E3" s="97"/>
      <c r="F3" s="97"/>
      <c r="G3" s="97"/>
      <c r="H3" s="97"/>
      <c r="I3" s="97"/>
      <c r="J3" s="97"/>
    </row>
    <row r="4" spans="6:9" ht="12.75">
      <c r="F4" s="11"/>
      <c r="G4" s="11"/>
      <c r="H4" s="11"/>
      <c r="I4" s="11"/>
    </row>
    <row r="5" spans="1:10" ht="46.5" customHeight="1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252" customHeight="1">
      <c r="A6" s="18">
        <v>1</v>
      </c>
      <c r="B6" s="50" t="s">
        <v>58</v>
      </c>
      <c r="C6" s="14" t="s">
        <v>11</v>
      </c>
      <c r="D6" s="91">
        <v>6000</v>
      </c>
      <c r="E6" s="40"/>
      <c r="F6" s="40">
        <f>ROUND(E6*D6,2)</f>
        <v>0</v>
      </c>
      <c r="G6" s="40">
        <f>ROUND(E6+(E6*I6),2)</f>
        <v>0</v>
      </c>
      <c r="H6" s="89">
        <f>ROUND(G6*D6,2)</f>
        <v>0</v>
      </c>
      <c r="I6" s="34"/>
      <c r="J6" s="22"/>
    </row>
    <row r="7" spans="1:9" ht="31.5" customHeight="1">
      <c r="A7" s="93" t="s">
        <v>12</v>
      </c>
      <c r="B7" s="101"/>
      <c r="C7" s="101"/>
      <c r="D7" s="101"/>
      <c r="E7" s="102"/>
      <c r="F7" s="40">
        <f>ROUND(SUM(F6),2)</f>
        <v>0</v>
      </c>
      <c r="G7" s="37"/>
      <c r="H7" s="40">
        <f>ROUND(SUM(H6),2)</f>
        <v>0</v>
      </c>
      <c r="I7" s="38"/>
    </row>
    <row r="8" spans="1:9" ht="25.5" customHeight="1">
      <c r="A8" s="103" t="s">
        <v>14</v>
      </c>
      <c r="B8" s="104"/>
      <c r="C8" s="104"/>
      <c r="D8" s="104"/>
      <c r="E8" s="105"/>
      <c r="F8" s="57">
        <f>ROUND(F7*30%,2)</f>
        <v>0</v>
      </c>
      <c r="G8" s="58"/>
      <c r="H8" s="57">
        <f>ROUND(H7*30%,2)</f>
        <v>0</v>
      </c>
      <c r="I8" s="59"/>
    </row>
    <row r="9" spans="1:9" ht="28.5" customHeight="1">
      <c r="A9" s="103" t="s">
        <v>13</v>
      </c>
      <c r="B9" s="104"/>
      <c r="C9" s="104"/>
      <c r="D9" s="104"/>
      <c r="E9" s="105"/>
      <c r="F9" s="57">
        <f>ROUND(SUM(F7:F8),2)</f>
        <v>0</v>
      </c>
      <c r="G9" s="58"/>
      <c r="H9" s="57">
        <f>ROUND(SUM(H7:H8),2)</f>
        <v>0</v>
      </c>
      <c r="I9" s="59"/>
    </row>
    <row r="10" spans="6:7" ht="12.75">
      <c r="F10" s="56"/>
      <c r="G10" s="32"/>
    </row>
    <row r="13" spans="7:10" ht="12.75">
      <c r="G13" s="98"/>
      <c r="H13" s="98"/>
      <c r="I13" s="98"/>
      <c r="J13" s="98"/>
    </row>
    <row r="14" spans="7:10" ht="12.75">
      <c r="G14" s="98"/>
      <c r="H14" s="98"/>
      <c r="I14" s="98"/>
      <c r="J14" s="98"/>
    </row>
  </sheetData>
  <sheetProtection/>
  <mergeCells count="7">
    <mergeCell ref="A1:D1"/>
    <mergeCell ref="A9:E9"/>
    <mergeCell ref="B3:J3"/>
    <mergeCell ref="A7:E7"/>
    <mergeCell ref="A8:E8"/>
    <mergeCell ref="G14:J14"/>
    <mergeCell ref="G13:J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4.7109375" style="1" bestFit="1" customWidth="1"/>
    <col min="2" max="2" width="43.57421875" style="1" customWidth="1"/>
    <col min="3" max="3" width="11.57421875" style="1" bestFit="1" customWidth="1"/>
    <col min="4" max="4" width="7.8515625" style="1" customWidth="1"/>
    <col min="5" max="5" width="10.7109375" style="1" customWidth="1"/>
    <col min="6" max="7" width="10.8515625" style="1" customWidth="1"/>
    <col min="8" max="8" width="10.421875" style="1" customWidth="1"/>
    <col min="9" max="9" width="10.00390625" style="1" customWidth="1"/>
    <col min="10" max="10" width="25.00390625" style="1" customWidth="1"/>
    <col min="11" max="16384" width="9.140625" style="1" customWidth="1"/>
  </cols>
  <sheetData>
    <row r="1" spans="1:10" s="2" customFormat="1" ht="37.5" customHeight="1">
      <c r="A1" s="92" t="s">
        <v>48</v>
      </c>
      <c r="B1" s="92"/>
      <c r="C1" s="92"/>
      <c r="D1" s="92"/>
      <c r="J1" s="7" t="s">
        <v>62</v>
      </c>
    </row>
    <row r="2" spans="1:3" s="2" customFormat="1" ht="37.5" customHeight="1">
      <c r="A2" s="6"/>
      <c r="B2" s="7"/>
      <c r="C2" s="7"/>
    </row>
    <row r="3" spans="2:10" ht="37.5" customHeight="1">
      <c r="B3" s="92" t="s">
        <v>53</v>
      </c>
      <c r="C3" s="97"/>
      <c r="D3" s="97"/>
      <c r="E3" s="97"/>
      <c r="F3" s="97"/>
      <c r="G3" s="97"/>
      <c r="H3" s="97"/>
      <c r="I3" s="97"/>
      <c r="J3" s="97"/>
    </row>
    <row r="4" spans="6:9" ht="12.75">
      <c r="F4" s="11"/>
      <c r="G4" s="11"/>
      <c r="H4" s="11"/>
      <c r="I4" s="11"/>
    </row>
    <row r="5" spans="1:10" ht="25.5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25.5" customHeight="1">
      <c r="A6" s="48">
        <v>1</v>
      </c>
      <c r="B6" s="45" t="s">
        <v>30</v>
      </c>
      <c r="C6" s="14" t="s">
        <v>11</v>
      </c>
      <c r="D6" s="19">
        <v>300</v>
      </c>
      <c r="E6" s="20"/>
      <c r="F6" s="20">
        <f aca="true" t="shared" si="0" ref="F6:F11">ROUND(D6*E6,2)</f>
        <v>0</v>
      </c>
      <c r="G6" s="20">
        <f aca="true" t="shared" si="1" ref="G6:G11">ROUND(E6+(E6*I6),2)</f>
        <v>0</v>
      </c>
      <c r="H6" s="85">
        <f aca="true" t="shared" si="2" ref="H6:H11">ROUND(F6+(F6*I6),2)</f>
        <v>0</v>
      </c>
      <c r="I6" s="34"/>
      <c r="J6" s="22"/>
    </row>
    <row r="7" spans="1:10" ht="45.75" customHeight="1">
      <c r="A7" s="49">
        <v>2</v>
      </c>
      <c r="B7" s="50" t="s">
        <v>22</v>
      </c>
      <c r="C7" s="14" t="s">
        <v>11</v>
      </c>
      <c r="D7" s="19">
        <v>300</v>
      </c>
      <c r="E7" s="51"/>
      <c r="F7" s="20">
        <f t="shared" si="0"/>
        <v>0</v>
      </c>
      <c r="G7" s="20">
        <f t="shared" si="1"/>
        <v>0</v>
      </c>
      <c r="H7" s="85">
        <f t="shared" si="2"/>
        <v>0</v>
      </c>
      <c r="I7" s="52"/>
      <c r="J7" s="22"/>
    </row>
    <row r="8" spans="1:10" ht="45" customHeight="1">
      <c r="A8" s="49">
        <v>3</v>
      </c>
      <c r="B8" s="50" t="s">
        <v>21</v>
      </c>
      <c r="C8" s="14" t="s">
        <v>11</v>
      </c>
      <c r="D8" s="19">
        <v>300</v>
      </c>
      <c r="E8" s="51"/>
      <c r="F8" s="20">
        <f t="shared" si="0"/>
        <v>0</v>
      </c>
      <c r="G8" s="20">
        <f t="shared" si="1"/>
        <v>0</v>
      </c>
      <c r="H8" s="85">
        <f t="shared" si="2"/>
        <v>0</v>
      </c>
      <c r="I8" s="53"/>
      <c r="J8" s="22"/>
    </row>
    <row r="9" spans="1:10" ht="33" customHeight="1">
      <c r="A9" s="49">
        <v>4</v>
      </c>
      <c r="B9" s="50" t="s">
        <v>24</v>
      </c>
      <c r="C9" s="14" t="s">
        <v>11</v>
      </c>
      <c r="D9" s="19">
        <v>10</v>
      </c>
      <c r="E9" s="51"/>
      <c r="F9" s="20">
        <f t="shared" si="0"/>
        <v>0</v>
      </c>
      <c r="G9" s="20">
        <f t="shared" si="1"/>
        <v>0</v>
      </c>
      <c r="H9" s="85">
        <f t="shared" si="2"/>
        <v>0</v>
      </c>
      <c r="I9" s="53"/>
      <c r="J9" s="22"/>
    </row>
    <row r="10" spans="1:10" ht="31.5" customHeight="1">
      <c r="A10" s="49">
        <v>5</v>
      </c>
      <c r="B10" s="50" t="s">
        <v>31</v>
      </c>
      <c r="C10" s="14" t="s">
        <v>11</v>
      </c>
      <c r="D10" s="19">
        <v>6</v>
      </c>
      <c r="E10" s="51"/>
      <c r="F10" s="20">
        <f t="shared" si="0"/>
        <v>0</v>
      </c>
      <c r="G10" s="20">
        <f t="shared" si="1"/>
        <v>0</v>
      </c>
      <c r="H10" s="85">
        <f t="shared" si="2"/>
        <v>0</v>
      </c>
      <c r="I10" s="53"/>
      <c r="J10" s="22"/>
    </row>
    <row r="11" spans="1:10" ht="33.75" customHeight="1">
      <c r="A11" s="49">
        <v>6</v>
      </c>
      <c r="B11" s="50" t="s">
        <v>32</v>
      </c>
      <c r="C11" s="14" t="s">
        <v>11</v>
      </c>
      <c r="D11" s="19">
        <v>6</v>
      </c>
      <c r="E11" s="51"/>
      <c r="F11" s="25">
        <f t="shared" si="0"/>
        <v>0</v>
      </c>
      <c r="G11" s="25">
        <f t="shared" si="1"/>
        <v>0</v>
      </c>
      <c r="H11" s="88">
        <f t="shared" si="2"/>
        <v>0</v>
      </c>
      <c r="I11" s="53"/>
      <c r="J11" s="22"/>
    </row>
    <row r="12" spans="1:9" ht="31.5" customHeight="1">
      <c r="A12" s="93" t="s">
        <v>10</v>
      </c>
      <c r="B12" s="94"/>
      <c r="C12" s="94"/>
      <c r="D12" s="94"/>
      <c r="E12" s="95"/>
      <c r="F12" s="26">
        <f>ROUND(SUM(F6:F11),2)</f>
        <v>0</v>
      </c>
      <c r="G12" s="54"/>
      <c r="H12" s="26">
        <f>ROUND(SUM(H6:H11),2)</f>
        <v>0</v>
      </c>
      <c r="I12" s="55"/>
    </row>
    <row r="13" ht="12.75">
      <c r="G13" s="32"/>
    </row>
    <row r="18" spans="7:10" ht="12.75">
      <c r="G18" s="98"/>
      <c r="H18" s="98"/>
      <c r="I18" s="98"/>
      <c r="J18" s="98"/>
    </row>
    <row r="19" spans="7:10" ht="12.75">
      <c r="G19" s="98"/>
      <c r="H19" s="98"/>
      <c r="I19" s="98"/>
      <c r="J19" s="98"/>
    </row>
  </sheetData>
  <sheetProtection/>
  <mergeCells count="5">
    <mergeCell ref="A12:E12"/>
    <mergeCell ref="B3:J3"/>
    <mergeCell ref="G19:J19"/>
    <mergeCell ref="G18:J18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14.28125" style="1" customWidth="1"/>
    <col min="4" max="4" width="9.140625" style="1" customWidth="1"/>
    <col min="5" max="5" width="11.57421875" style="1" customWidth="1"/>
    <col min="6" max="6" width="9.140625" style="1" customWidth="1"/>
    <col min="7" max="7" width="12.00390625" style="1" customWidth="1"/>
    <col min="8" max="9" width="9.140625" style="1" customWidth="1"/>
    <col min="10" max="10" width="29.7109375" style="1" customWidth="1"/>
    <col min="11" max="16384" width="9.140625" style="1" customWidth="1"/>
  </cols>
  <sheetData>
    <row r="1" spans="1:10" s="2" customFormat="1" ht="33.75" customHeight="1">
      <c r="A1" s="92" t="s">
        <v>48</v>
      </c>
      <c r="B1" s="97"/>
      <c r="C1" s="97"/>
      <c r="J1" s="7" t="s">
        <v>62</v>
      </c>
    </row>
    <row r="2" spans="1:3" s="2" customFormat="1" ht="33.75" customHeight="1">
      <c r="A2" s="6"/>
      <c r="B2" s="7"/>
      <c r="C2" s="7"/>
    </row>
    <row r="3" spans="2:10" ht="40.5" customHeight="1">
      <c r="B3" s="106" t="s">
        <v>55</v>
      </c>
      <c r="C3" s="107"/>
      <c r="D3" s="107"/>
      <c r="E3" s="107"/>
      <c r="F3" s="107"/>
      <c r="G3" s="107"/>
      <c r="H3" s="107"/>
      <c r="I3" s="107"/>
      <c r="J3" s="107"/>
    </row>
    <row r="4" spans="6:9" ht="9" customHeight="1">
      <c r="F4" s="11"/>
      <c r="G4" s="11"/>
      <c r="H4" s="11"/>
      <c r="I4" s="11"/>
    </row>
    <row r="5" spans="1:10" ht="25.5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38.25">
      <c r="A6" s="18">
        <v>1</v>
      </c>
      <c r="B6" s="45" t="s">
        <v>23</v>
      </c>
      <c r="C6" s="14" t="s">
        <v>11</v>
      </c>
      <c r="D6" s="19">
        <v>400</v>
      </c>
      <c r="E6" s="40"/>
      <c r="F6" s="40">
        <f>ROUND(D6*E6,2)</f>
        <v>0</v>
      </c>
      <c r="G6" s="40">
        <f>ROUND(E6+(E6*I6),2)</f>
        <v>0</v>
      </c>
      <c r="H6" s="89">
        <f>ROUND(F6+(F6*I6),2)</f>
        <v>0</v>
      </c>
      <c r="I6" s="34"/>
      <c r="J6" s="17"/>
    </row>
    <row r="7" spans="1:10" ht="45" customHeight="1">
      <c r="A7" s="18">
        <v>2</v>
      </c>
      <c r="B7" s="46" t="s">
        <v>27</v>
      </c>
      <c r="C7" s="14" t="s">
        <v>11</v>
      </c>
      <c r="D7" s="19">
        <v>5</v>
      </c>
      <c r="E7" s="40"/>
      <c r="F7" s="40">
        <f>ROUND(D7*E7,2)</f>
        <v>0</v>
      </c>
      <c r="G7" s="40">
        <f>ROUND(E7+(E7*I7),2)</f>
        <v>0</v>
      </c>
      <c r="H7" s="89">
        <f>ROUND(F7+(F7*I7),2)</f>
        <v>0</v>
      </c>
      <c r="I7" s="34"/>
      <c r="J7" s="17"/>
    </row>
    <row r="8" spans="1:10" ht="43.5" customHeight="1">
      <c r="A8" s="18">
        <v>3</v>
      </c>
      <c r="B8" s="46" t="s">
        <v>28</v>
      </c>
      <c r="C8" s="14" t="s">
        <v>11</v>
      </c>
      <c r="D8" s="19">
        <v>5</v>
      </c>
      <c r="E8" s="47"/>
      <c r="F8" s="41">
        <f>ROUND(D8*E8,2)</f>
        <v>0</v>
      </c>
      <c r="G8" s="41">
        <f>ROUND(E8+(E8*I8),2)</f>
        <v>0</v>
      </c>
      <c r="H8" s="89">
        <f>ROUND(F8+(F8*I8),2)</f>
        <v>0</v>
      </c>
      <c r="I8" s="42"/>
      <c r="J8" s="22"/>
    </row>
    <row r="9" spans="1:9" ht="31.5" customHeight="1">
      <c r="A9" s="93" t="s">
        <v>10</v>
      </c>
      <c r="B9" s="94"/>
      <c r="C9" s="94"/>
      <c r="D9" s="94"/>
      <c r="E9" s="95"/>
      <c r="F9" s="43">
        <f>ROUND(SUM(F6:F8),2)</f>
        <v>0</v>
      </c>
      <c r="G9" s="44"/>
      <c r="H9" s="43">
        <f>ROUND(SUM(H6:H8),2)</f>
        <v>0</v>
      </c>
      <c r="I9" s="38"/>
    </row>
    <row r="10" ht="12.75">
      <c r="G10" s="32"/>
    </row>
    <row r="11" ht="12.75">
      <c r="G11" s="32"/>
    </row>
    <row r="13" spans="7:10" ht="12.75">
      <c r="G13" s="98"/>
      <c r="H13" s="98"/>
      <c r="I13" s="98"/>
      <c r="J13" s="98"/>
    </row>
    <row r="14" spans="7:10" ht="12.75">
      <c r="G14" s="98"/>
      <c r="H14" s="98"/>
      <c r="I14" s="98"/>
      <c r="J14" s="98"/>
    </row>
  </sheetData>
  <sheetProtection/>
  <mergeCells count="5">
    <mergeCell ref="B3:J3"/>
    <mergeCell ref="A9:E9"/>
    <mergeCell ref="A1:C1"/>
    <mergeCell ref="G14:J14"/>
    <mergeCell ref="G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0.7109375" style="1" customWidth="1"/>
    <col min="4" max="4" width="9.140625" style="1" customWidth="1"/>
    <col min="5" max="5" width="12.8515625" style="1" customWidth="1"/>
    <col min="6" max="6" width="9.140625" style="1" customWidth="1"/>
    <col min="7" max="7" width="12.140625" style="1" customWidth="1"/>
    <col min="8" max="9" width="9.140625" style="1" customWidth="1"/>
    <col min="10" max="10" width="23.57421875" style="1" customWidth="1"/>
    <col min="11" max="16384" width="9.140625" style="1" customWidth="1"/>
  </cols>
  <sheetData>
    <row r="1" spans="1:11" ht="37.5" customHeight="1">
      <c r="A1" s="92" t="s">
        <v>48</v>
      </c>
      <c r="B1" s="92"/>
      <c r="C1" s="92"/>
      <c r="D1" s="92"/>
      <c r="E1" s="92"/>
      <c r="I1" s="11"/>
      <c r="J1" s="7" t="s">
        <v>62</v>
      </c>
      <c r="K1" s="11"/>
    </row>
    <row r="2" spans="1:11" ht="27.75" customHeight="1">
      <c r="A2" s="6"/>
      <c r="B2" s="7"/>
      <c r="C2" s="7"/>
      <c r="I2" s="11"/>
      <c r="J2" s="2"/>
      <c r="K2" s="11"/>
    </row>
    <row r="3" spans="2:10" ht="45" customHeight="1">
      <c r="B3" s="108" t="s">
        <v>57</v>
      </c>
      <c r="C3" s="109"/>
      <c r="D3" s="109"/>
      <c r="E3" s="109"/>
      <c r="F3" s="109"/>
      <c r="G3" s="109"/>
      <c r="H3" s="109"/>
      <c r="I3" s="109"/>
      <c r="J3" s="109"/>
    </row>
    <row r="4" spans="6:9" ht="12.75">
      <c r="F4" s="11"/>
      <c r="G4" s="11"/>
      <c r="H4" s="11"/>
      <c r="I4" s="11"/>
    </row>
    <row r="5" spans="1:10" ht="38.25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63.75">
      <c r="A6" s="18">
        <v>1</v>
      </c>
      <c r="B6" s="9" t="s">
        <v>25</v>
      </c>
      <c r="C6" s="14" t="s">
        <v>11</v>
      </c>
      <c r="D6" s="14">
        <v>10</v>
      </c>
      <c r="E6" s="40"/>
      <c r="F6" s="40">
        <f>ROUND(E6*D6,2)</f>
        <v>0</v>
      </c>
      <c r="G6" s="40">
        <f>ROUND(E6+(E6*I6),2)</f>
        <v>0</v>
      </c>
      <c r="H6" s="89">
        <f>ROUND(F6+(F6*I6),2)</f>
        <v>0</v>
      </c>
      <c r="I6" s="34"/>
      <c r="J6" s="24"/>
    </row>
    <row r="7" spans="1:10" ht="63.75">
      <c r="A7" s="18">
        <v>2</v>
      </c>
      <c r="B7" s="9" t="s">
        <v>26</v>
      </c>
      <c r="C7" s="14" t="s">
        <v>11</v>
      </c>
      <c r="D7" s="14">
        <v>10</v>
      </c>
      <c r="E7" s="40"/>
      <c r="F7" s="40">
        <f>ROUND(E7*D7,2)</f>
        <v>0</v>
      </c>
      <c r="G7" s="40">
        <f>ROUND(E7+(E7*I7),2)</f>
        <v>0</v>
      </c>
      <c r="H7" s="89">
        <f>ROUND(F7+(F7*I7),2)</f>
        <v>0</v>
      </c>
      <c r="I7" s="34"/>
      <c r="J7" s="24"/>
    </row>
    <row r="8" spans="1:10" ht="55.5" customHeight="1">
      <c r="A8" s="18">
        <v>3</v>
      </c>
      <c r="B8" s="39" t="s">
        <v>29</v>
      </c>
      <c r="C8" s="14" t="s">
        <v>11</v>
      </c>
      <c r="D8" s="19">
        <v>5</v>
      </c>
      <c r="E8" s="40"/>
      <c r="F8" s="41">
        <f>ROUND(E8*D8,2)</f>
        <v>0</v>
      </c>
      <c r="G8" s="41">
        <f>ROUND(E8+(E8*I8),2)</f>
        <v>0</v>
      </c>
      <c r="H8" s="90">
        <f>ROUND(F8+(F8*I8),2)</f>
        <v>0</v>
      </c>
      <c r="I8" s="42"/>
      <c r="J8" s="22"/>
    </row>
    <row r="9" spans="1:9" ht="31.5" customHeight="1">
      <c r="A9" s="93" t="s">
        <v>10</v>
      </c>
      <c r="B9" s="94"/>
      <c r="C9" s="94"/>
      <c r="D9" s="94"/>
      <c r="E9" s="95"/>
      <c r="F9" s="43">
        <f>ROUND(SUM(F6:F8),2)</f>
        <v>0</v>
      </c>
      <c r="G9" s="44"/>
      <c r="H9" s="43">
        <f>ROUND(SUM(H6:H8),2)</f>
        <v>0</v>
      </c>
      <c r="I9" s="38"/>
    </row>
    <row r="13" spans="6:10" ht="12.75">
      <c r="F13" s="98"/>
      <c r="G13" s="98"/>
      <c r="H13" s="98"/>
      <c r="I13" s="98"/>
      <c r="J13" s="98"/>
    </row>
    <row r="14" spans="6:10" ht="12.75">
      <c r="F14" s="98"/>
      <c r="G14" s="98"/>
      <c r="H14" s="98"/>
      <c r="I14" s="98"/>
      <c r="J14" s="98"/>
    </row>
  </sheetData>
  <sheetProtection/>
  <mergeCells count="5">
    <mergeCell ref="B3:J3"/>
    <mergeCell ref="A9:E9"/>
    <mergeCell ref="F14:J14"/>
    <mergeCell ref="A1:E1"/>
    <mergeCell ref="F13:J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140625" style="1" customWidth="1"/>
    <col min="2" max="2" width="30.00390625" style="1" customWidth="1"/>
    <col min="3" max="3" width="11.421875" style="1" customWidth="1"/>
    <col min="4" max="4" width="9.140625" style="1" customWidth="1"/>
    <col min="5" max="5" width="12.00390625" style="1" customWidth="1"/>
    <col min="6" max="6" width="9.140625" style="1" customWidth="1"/>
    <col min="7" max="7" width="13.7109375" style="1" customWidth="1"/>
    <col min="8" max="8" width="12.28125" style="1" customWidth="1"/>
    <col min="9" max="9" width="12.421875" style="1" customWidth="1"/>
    <col min="10" max="10" width="24.28125" style="1" customWidth="1"/>
    <col min="11" max="16384" width="9.140625" style="1" customWidth="1"/>
  </cols>
  <sheetData>
    <row r="1" spans="1:11" ht="36" customHeight="1">
      <c r="A1" s="92" t="s">
        <v>48</v>
      </c>
      <c r="B1" s="92"/>
      <c r="C1" s="92"/>
      <c r="D1" s="92"/>
      <c r="E1" s="92"/>
      <c r="I1" s="11"/>
      <c r="J1" s="7" t="s">
        <v>62</v>
      </c>
      <c r="K1" s="11"/>
    </row>
    <row r="2" spans="1:11" ht="11.25" customHeight="1">
      <c r="A2" s="13"/>
      <c r="B2" s="8"/>
      <c r="C2" s="8"/>
      <c r="I2" s="11"/>
      <c r="J2" s="2"/>
      <c r="K2" s="11"/>
    </row>
    <row r="3" spans="2:10" ht="49.5" customHeight="1">
      <c r="B3" s="106" t="s">
        <v>56</v>
      </c>
      <c r="C3" s="107"/>
      <c r="D3" s="107"/>
      <c r="E3" s="107"/>
      <c r="F3" s="107"/>
      <c r="G3" s="107"/>
      <c r="H3" s="107"/>
      <c r="I3" s="107"/>
      <c r="J3" s="107"/>
    </row>
    <row r="4" spans="6:9" ht="12.75">
      <c r="F4" s="11"/>
      <c r="G4" s="11"/>
      <c r="H4" s="11"/>
      <c r="I4" s="11"/>
    </row>
    <row r="5" spans="1:10" ht="25.5">
      <c r="A5" s="14" t="s">
        <v>5</v>
      </c>
      <c r="B5" s="14" t="s">
        <v>0</v>
      </c>
      <c r="C5" s="14" t="s">
        <v>6</v>
      </c>
      <c r="D5" s="14" t="s">
        <v>1</v>
      </c>
      <c r="E5" s="16" t="s">
        <v>2</v>
      </c>
      <c r="F5" s="16" t="s">
        <v>3</v>
      </c>
      <c r="G5" s="16" t="s">
        <v>17</v>
      </c>
      <c r="H5" s="16" t="s">
        <v>4</v>
      </c>
      <c r="I5" s="16" t="s">
        <v>7</v>
      </c>
      <c r="J5" s="17" t="s">
        <v>15</v>
      </c>
    </row>
    <row r="6" spans="1:10" ht="42.75" customHeight="1">
      <c r="A6" s="18">
        <v>1</v>
      </c>
      <c r="B6" s="79" t="s">
        <v>45</v>
      </c>
      <c r="C6" s="14" t="s">
        <v>11</v>
      </c>
      <c r="D6" s="14">
        <v>200</v>
      </c>
      <c r="E6" s="20"/>
      <c r="F6" s="20">
        <f>ROUND(E6*D6,2)</f>
        <v>0</v>
      </c>
      <c r="G6" s="20">
        <f>ROUND(E6+(E6*I6),2)</f>
        <v>0</v>
      </c>
      <c r="H6" s="85">
        <f>ROUND(F6+(F6*I6),2)</f>
        <v>0</v>
      </c>
      <c r="I6" s="34"/>
      <c r="J6" s="24"/>
    </row>
    <row r="7" spans="1:10" ht="38.25">
      <c r="A7" s="18">
        <v>2</v>
      </c>
      <c r="B7" s="79" t="s">
        <v>46</v>
      </c>
      <c r="C7" s="14" t="s">
        <v>11</v>
      </c>
      <c r="D7" s="35">
        <v>300</v>
      </c>
      <c r="E7" s="20"/>
      <c r="F7" s="20">
        <f>ROUND(E7*D7,2)</f>
        <v>0</v>
      </c>
      <c r="G7" s="20">
        <f>ROUND(E7+(E7*I7),2)</f>
        <v>0</v>
      </c>
      <c r="H7" s="85">
        <f>ROUND(F7+(F7*I7),2)</f>
        <v>0</v>
      </c>
      <c r="I7" s="34"/>
      <c r="J7" s="24"/>
    </row>
    <row r="8" spans="1:10" ht="25.5" customHeight="1">
      <c r="A8" s="18">
        <v>3</v>
      </c>
      <c r="B8" s="80" t="s">
        <v>47</v>
      </c>
      <c r="C8" s="14" t="s">
        <v>11</v>
      </c>
      <c r="D8" s="14">
        <v>100</v>
      </c>
      <c r="E8" s="20"/>
      <c r="F8" s="25">
        <f>ROUND(E8*D8,2)</f>
        <v>0</v>
      </c>
      <c r="G8" s="20">
        <f>ROUND(E8+(E8*I8),2)</f>
        <v>0</v>
      </c>
      <c r="H8" s="85">
        <f>ROUND(F8+(F8*I8),2)</f>
        <v>0</v>
      </c>
      <c r="I8" s="34"/>
      <c r="J8" s="22"/>
    </row>
    <row r="9" spans="1:11" ht="31.5" customHeight="1">
      <c r="A9" s="93" t="s">
        <v>10</v>
      </c>
      <c r="B9" s="94"/>
      <c r="C9" s="94"/>
      <c r="D9" s="94"/>
      <c r="E9" s="95"/>
      <c r="F9" s="36">
        <f>ROUND(SUM(F6:F8),2)</f>
        <v>0</v>
      </c>
      <c r="G9" s="37"/>
      <c r="H9" s="25">
        <f>ROUND(SUM(H6:H8),2)</f>
        <v>0</v>
      </c>
      <c r="I9" s="38"/>
      <c r="K9" s="32"/>
    </row>
    <row r="10" ht="12.75">
      <c r="H10" s="32"/>
    </row>
    <row r="11" ht="12.75">
      <c r="H11" s="32"/>
    </row>
    <row r="15" spans="6:10" ht="12.75">
      <c r="F15" s="98"/>
      <c r="G15" s="98"/>
      <c r="H15" s="98"/>
      <c r="I15" s="98"/>
      <c r="J15" s="98"/>
    </row>
    <row r="16" spans="6:10" ht="12.75">
      <c r="F16" s="98"/>
      <c r="G16" s="98"/>
      <c r="H16" s="98"/>
      <c r="I16" s="98"/>
      <c r="J16" s="98"/>
    </row>
  </sheetData>
  <sheetProtection/>
  <mergeCells count="5">
    <mergeCell ref="B3:J3"/>
    <mergeCell ref="A9:E9"/>
    <mergeCell ref="F16:J16"/>
    <mergeCell ref="F15:J1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MSWiA w Poznaniu</dc:creator>
  <cp:keywords/>
  <dc:description/>
  <cp:lastModifiedBy>Ewa Redo</cp:lastModifiedBy>
  <cp:lastPrinted>2023-09-08T08:47:22Z</cp:lastPrinted>
  <dcterms:created xsi:type="dcterms:W3CDTF">2009-04-23T09:10:43Z</dcterms:created>
  <dcterms:modified xsi:type="dcterms:W3CDTF">2023-09-21T06:44:45Z</dcterms:modified>
  <cp:category/>
  <cp:version/>
  <cp:contentType/>
  <cp:contentStatus/>
</cp:coreProperties>
</file>