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500" activeTab="0"/>
  </bookViews>
  <sheets>
    <sheet name="załącznik nr 1" sheetId="1" r:id="rId1"/>
  </sheets>
  <definedNames>
    <definedName name="_xlnm.Print_Area" localSheetId="0">'załącznik nr 1'!$A$1:$O$74</definedName>
  </definedNames>
  <calcPr fullCalcOnLoad="1"/>
</workbook>
</file>

<file path=xl/sharedStrings.xml><?xml version="1.0" encoding="utf-8"?>
<sst xmlns="http://schemas.openxmlformats.org/spreadsheetml/2006/main" count="335" uniqueCount="103">
  <si>
    <t>L.p.</t>
  </si>
  <si>
    <t>Grubość szwu</t>
  </si>
  <si>
    <t>Średnica koła</t>
  </si>
  <si>
    <t>Długość igły</t>
  </si>
  <si>
    <t>Rodzaj igły</t>
  </si>
  <si>
    <t>długość szwu</t>
  </si>
  <si>
    <t>j.m.</t>
  </si>
  <si>
    <t>wartość netto</t>
  </si>
  <si>
    <t>stawka VAT</t>
  </si>
  <si>
    <t>wartość brutto</t>
  </si>
  <si>
    <t>Pakiet 1
 Plecionka z kwasu poliglikolowego, powlekana poliglikonatem, okres podtrzymywania tkankowego 50% - 18 dni po implantacji, o okresie wchłaniania 60-90 dni</t>
  </si>
  <si>
    <t>-</t>
  </si>
  <si>
    <t>bez igły</t>
  </si>
  <si>
    <t>140-150 cm</t>
  </si>
  <si>
    <t>sasz</t>
  </si>
  <si>
    <t>x 1 saszetka</t>
  </si>
  <si>
    <t>1/2 koła</t>
  </si>
  <si>
    <t>37 mm</t>
  </si>
  <si>
    <t>igła okrągła</t>
  </si>
  <si>
    <t>70-75 cm</t>
  </si>
  <si>
    <t>40 mm</t>
  </si>
  <si>
    <t>90 cm</t>
  </si>
  <si>
    <t>igła okrągła wzmocniona</t>
  </si>
  <si>
    <t>2/0</t>
  </si>
  <si>
    <t>26 mm</t>
  </si>
  <si>
    <t xml:space="preserve">2/0 </t>
  </si>
  <si>
    <t>3x45 cm</t>
  </si>
  <si>
    <t>3/0</t>
  </si>
  <si>
    <t>4/0</t>
  </si>
  <si>
    <t>22 mm</t>
  </si>
  <si>
    <t>30 mm</t>
  </si>
  <si>
    <t>70 cm</t>
  </si>
  <si>
    <t>wartość pakietu</t>
  </si>
  <si>
    <t>Pakiet 2 
Nić – syntetyczna ,wchłanialna  powlekana  plecionka  - z kwasu poliglikolowego i  mlekowego o okresie podtrzymywania  tkankowego około 28-35 dni  i wchłaniania od  min 56 dni do max  70dni</t>
  </si>
  <si>
    <t>5/8 koła</t>
  </si>
  <si>
    <t>27 mm</t>
  </si>
  <si>
    <t>75 cm</t>
  </si>
  <si>
    <t xml:space="preserve">Pakiet 3
  Nić  syntetyczna  - niewchłanialna, polipropylenowa, monofilament          </t>
  </si>
  <si>
    <t>igła okragła</t>
  </si>
  <si>
    <t xml:space="preserve">igła okrągła </t>
  </si>
  <si>
    <t>jedna igła okrągła</t>
  </si>
  <si>
    <t xml:space="preserve">3/0 </t>
  </si>
  <si>
    <t xml:space="preserve">Pakiet 4
  Nić  syntetyczna – niewchłanialna ,  monofilament  poliamidowy                         </t>
  </si>
  <si>
    <t>3/8 koła</t>
  </si>
  <si>
    <t>39 mm</t>
  </si>
  <si>
    <t>24 mm</t>
  </si>
  <si>
    <t>5/0</t>
  </si>
  <si>
    <t>16 mm</t>
  </si>
  <si>
    <t>19 mm</t>
  </si>
  <si>
    <t>16mm</t>
  </si>
  <si>
    <t>22mm</t>
  </si>
  <si>
    <t>70-75cm</t>
  </si>
  <si>
    <t xml:space="preserve">Pakiet 6
Nić syntetyczna – wchłanialna, monofilament zbudowany z polidioksanonu o okresie wchłaniania 180-210 dni                 </t>
  </si>
  <si>
    <t>50mm</t>
  </si>
  <si>
    <t>240cm</t>
  </si>
  <si>
    <t>szt.</t>
  </si>
  <si>
    <t xml:space="preserve">Pakiet 7
Siatki do przepuklin polipropylenowe, niewchłanialne monofilamentowe                  </t>
  </si>
  <si>
    <t>6 x 11 cm</t>
  </si>
  <si>
    <t>x 1 sztuka</t>
  </si>
  <si>
    <t>7,5- 8 x 13 - 15 cm</t>
  </si>
  <si>
    <t>Pakiet 8
Nić syntetyczna, niewchłanialna, plecionka poliestrowa powlekana silikonem</t>
  </si>
  <si>
    <t>48 mm</t>
  </si>
  <si>
    <t>150 cm</t>
  </si>
  <si>
    <t>36mm</t>
  </si>
  <si>
    <t>Pakiet 9
Nić syntetyczna, wchłanialna, powlekana, plecionka, o okresie wchłanialności do 42 dni</t>
  </si>
  <si>
    <t>Pakiet 10
Taśmy</t>
  </si>
  <si>
    <t>Taśmy polipropylenowe, monofilamentowe o parametrach: długości 50cm, szerokości 1,25cm, grubości 0,5mm, porowatość 85% i gramaturze: 70g/m2</t>
  </si>
  <si>
    <r>
      <rPr>
        <b/>
        <sz val="12"/>
        <color indexed="63"/>
        <rFont val="Arial CE"/>
        <family val="2"/>
      </rPr>
      <t>Makroporowata monofilamentowa polipropylenowa taśma do operacyjnego leczenia wysiłkowego nietrzymania moczu u kobiet. Parametry techniczne: szerokość 1,2 cm, długość 45 cm, grubość nici 120 µm, gramatura 63 g/m</t>
    </r>
    <r>
      <rPr>
        <b/>
        <vertAlign val="superscript"/>
        <sz val="12"/>
        <color indexed="63"/>
        <rFont val="Arial CE"/>
        <family val="2"/>
      </rPr>
      <t>2</t>
    </r>
    <r>
      <rPr>
        <b/>
        <sz val="12"/>
        <color indexed="63"/>
        <rFont val="Arial CE"/>
        <family val="2"/>
      </rPr>
      <t>, grubość siatki 0,46 mm, wielkość porów 0,23 mm</t>
    </r>
    <r>
      <rPr>
        <b/>
        <vertAlign val="superscript"/>
        <sz val="12"/>
        <color indexed="63"/>
        <rFont val="Arial CE"/>
        <family val="2"/>
      </rPr>
      <t>2</t>
    </r>
    <r>
      <rPr>
        <b/>
        <sz val="12"/>
        <color indexed="63"/>
        <rFont val="Arial CE"/>
        <family val="2"/>
      </rPr>
      <t xml:space="preserve">. Taśma posiada wplecioną niebieską nić oraz jest zakończona długimi wąsami ułatwiającymi implantację
</t>
    </r>
  </si>
  <si>
    <r>
      <rPr>
        <b/>
        <sz val="12"/>
        <color indexed="63"/>
        <rFont val="Arial CE"/>
        <family val="2"/>
      </rPr>
      <t>Jednorazowy zestaw do korekcji cystocele, składający się z: siatki wykonanej z polipropylenu monofilamentowego o kształcie anatomicznym o wymiarach 50 x 65 mm, z podwójnymi ramionami z każdego boku do przeprowadzenia przez otwory zasłonowe (double TOT), o wielkości oczek 1,06 x 1,01 mm , grubości 0,33 mm i gramaturze 28g/m</t>
    </r>
    <r>
      <rPr>
        <b/>
        <vertAlign val="superscript"/>
        <sz val="12"/>
        <color indexed="63"/>
        <rFont val="Arial CE"/>
        <family val="2"/>
      </rPr>
      <t xml:space="preserve">2
</t>
    </r>
    <r>
      <rPr>
        <b/>
        <sz val="12"/>
        <color indexed="63"/>
        <rFont val="Arial CE"/>
        <family val="2"/>
      </rPr>
      <t xml:space="preserve">jednego jednorazowego narzędzia do zakładania siatki metodą przezasłonową techniką „out-in”.
</t>
    </r>
  </si>
  <si>
    <t>łączna wartość</t>
  </si>
  <si>
    <t xml:space="preserve">4/0 </t>
  </si>
  <si>
    <t>30mm</t>
  </si>
  <si>
    <t>15 x 20 cm</t>
  </si>
  <si>
    <t>Jednorazowy zestaw do operacyjnego leczenia  leczenia zaburzeń statyki narządów płciowych składający się z: siatki wykonanej z polipropylenu monofilamentowego pokrytego tytanem o wielkości oczek ≥ 1mm, grubości 0,2 mm i gramaturze 16 g/m2, grubości nici 65 um na stałe połączonej z ramką wykonaną z PEEK o długości ramion 70 mm i rozstawie ~ 83 mm.</t>
  </si>
  <si>
    <t>Środek hemostatyczny składający się w 100% z komponentów roślinnych, w postaci proszku w kolorze białym, całkowicie wchłanialny w ciągu 48 godzin po zastosowaniu. Nie zawieraa elementów zwierzęcych, ludzkich, PCV, lateksu. Niska zawartość endotoksyn - poniżej 2,15 UE/ opakowanie lub 0,06 UE/ml 4,1 g proszku absorbuje minimum 40 g wody. Działa natychmiast po aplikacji tworząc wchłanialną powłokę żelową tamującą krwawienie. W zestawie proszek wraz z aplikatorem do operacji otwartych. 1 opakowanie zawiera 5 zestawów preparatu po 2g każdy.</t>
  </si>
  <si>
    <t>op</t>
  </si>
  <si>
    <t>x 5 sztuka</t>
  </si>
  <si>
    <t>Uniwersalny cewnik do aplikacji preparatu hemostatycznego metodą laparoskopową o długości 44 cm. W opakowaniu 5szt.</t>
  </si>
  <si>
    <t>op.</t>
  </si>
  <si>
    <t>Pakiet 11
Taśmy, środek hemostatyczny</t>
  </si>
  <si>
    <t>ilość wg.j.m</t>
  </si>
  <si>
    <t xml:space="preserve">cena jednostkowa netto </t>
  </si>
  <si>
    <t>Zapotrzebowanie [wg j.m.)</t>
  </si>
  <si>
    <t>Producent</t>
  </si>
  <si>
    <t>dane identyfikujące przedmiot oferty : numer katalogowy, nazwa handlowa, oferowane rozmiary</t>
  </si>
  <si>
    <t xml:space="preserve">Dodatek nr 2 do SWZ Załącznik nr 1 do oferty na dostawę materiałów szewnych dla Zachodniego Centrum Medycznego Sp. z o.o. w Krośnie Odrzańskim
nr sprawy ZCM - ZP.270.1.2024.TP
Formularz asortymentowo-cenowy </t>
  </si>
  <si>
    <r>
      <rPr>
        <b/>
        <strike/>
        <sz val="12"/>
        <color indexed="63"/>
        <rFont val="Arial CE"/>
        <family val="0"/>
      </rPr>
      <t>Jednorazowy zestaw do operacyjnego leczenia tylnej plastyki pochwy (rectocele), składający się z: siatki wykonanej z polipropylenu monofilamentowego o kształcie anatomicznym o wymiarach 40x140 mm, wielkości oczek 1,06 x 1,01 mm , grubości 0,33 mm i gramaturze 28 g/m</t>
    </r>
    <r>
      <rPr>
        <b/>
        <strike/>
        <vertAlign val="superscript"/>
        <sz val="12"/>
        <color indexed="63"/>
        <rFont val="Arial CE"/>
        <family val="0"/>
      </rPr>
      <t>2</t>
    </r>
    <r>
      <rPr>
        <b/>
        <strike/>
        <sz val="12"/>
        <color indexed="63"/>
        <rFont val="Arial CE"/>
        <family val="0"/>
      </rPr>
      <t xml:space="preserve"> jednego jednorazowego narzędzia do zakładania siatki przez pośladki.</t>
    </r>
  </si>
  <si>
    <t>pozycja usunieta</t>
  </si>
  <si>
    <r>
      <t xml:space="preserve">igła </t>
    </r>
    <r>
      <rPr>
        <b/>
        <sz val="12"/>
        <rFont val="Arial CE"/>
        <family val="2"/>
      </rPr>
      <t>odwrotnie tnącą</t>
    </r>
    <r>
      <rPr>
        <b/>
        <sz val="12"/>
        <rFont val="Arial CE"/>
        <family val="2"/>
      </rPr>
      <t xml:space="preserve">
</t>
    </r>
    <r>
      <rPr>
        <b/>
        <sz val="12"/>
        <color indexed="12"/>
        <rFont val="Arial CE"/>
        <family val="0"/>
      </rPr>
      <t>* dopuszczono szew o długości nici 90cm</t>
    </r>
  </si>
  <si>
    <r>
      <t xml:space="preserve">igła </t>
    </r>
    <r>
      <rPr>
        <b/>
        <sz val="12"/>
        <rFont val="Arial CE"/>
        <family val="2"/>
      </rPr>
      <t>odwrotnie tnącą</t>
    </r>
    <r>
      <rPr>
        <b/>
        <sz val="12"/>
        <rFont val="Arial CE"/>
        <family val="2"/>
      </rPr>
      <t xml:space="preserve">
</t>
    </r>
    <r>
      <rPr>
        <b/>
        <sz val="12"/>
        <color indexed="12"/>
        <rFont val="Arial CE"/>
        <family val="0"/>
      </rPr>
      <t>* dopuszczono szew o długości nici 90cm
* dopuszczono szew o długości igły 35mm</t>
    </r>
  </si>
  <si>
    <r>
      <t xml:space="preserve">igła </t>
    </r>
    <r>
      <rPr>
        <b/>
        <sz val="12"/>
        <rFont val="Arial CE"/>
        <family val="2"/>
      </rPr>
      <t>odwrotnie tnącą</t>
    </r>
    <r>
      <rPr>
        <b/>
        <sz val="12"/>
        <rFont val="Arial CE"/>
        <family val="2"/>
      </rPr>
      <t xml:space="preserve">
</t>
    </r>
    <r>
      <rPr>
        <b/>
        <sz val="12"/>
        <color indexed="12"/>
        <rFont val="Arial CE"/>
        <family val="0"/>
      </rPr>
      <t>* dopuszczono szew o długości nici 90cm
* dopuszczono szew o długości igły 25mm.</t>
    </r>
  </si>
  <si>
    <r>
      <t xml:space="preserve">igła </t>
    </r>
    <r>
      <rPr>
        <b/>
        <sz val="12"/>
        <rFont val="Arial CE"/>
        <family val="2"/>
      </rPr>
      <t>odwrotnie tnącą</t>
    </r>
    <r>
      <rPr>
        <b/>
        <sz val="12"/>
        <rFont val="Arial CE"/>
        <family val="2"/>
      </rPr>
      <t xml:space="preserve">
</t>
    </r>
    <r>
      <rPr>
        <b/>
        <sz val="12"/>
        <color indexed="12"/>
        <rFont val="Arial CE"/>
        <family val="0"/>
      </rPr>
      <t>* dopuszczono szew o długości nici 90cm 
* dopuszczono szew o długości igły 25mm.</t>
    </r>
  </si>
  <si>
    <r>
      <t xml:space="preserve">igła </t>
    </r>
    <r>
      <rPr>
        <b/>
        <sz val="12"/>
        <rFont val="Arial CE"/>
        <family val="2"/>
      </rPr>
      <t>odwrotnie tnącą</t>
    </r>
    <r>
      <rPr>
        <b/>
        <sz val="12"/>
        <rFont val="Arial CE"/>
        <family val="2"/>
      </rPr>
      <t xml:space="preserve">
</t>
    </r>
    <r>
      <rPr>
        <b/>
        <sz val="12"/>
        <color indexed="12"/>
        <rFont val="Arial CE"/>
        <family val="0"/>
      </rPr>
      <t>* dopuszczono szew o długości nici 90cm 
* dopuszczono szew o długości igły 18mm oraz 20mm.</t>
    </r>
  </si>
  <si>
    <r>
      <t xml:space="preserve">igła okrągła 
</t>
    </r>
    <r>
      <rPr>
        <b/>
        <sz val="12"/>
        <color indexed="12"/>
        <rFont val="Arial CE"/>
        <family val="0"/>
      </rPr>
      <t>* dopuszczono igłę o długości 20mm</t>
    </r>
  </si>
  <si>
    <r>
      <t xml:space="preserve">igła J (haczyk) okrągła przyostrzona  
</t>
    </r>
    <r>
      <rPr>
        <b/>
        <sz val="12"/>
        <color indexed="12"/>
        <rFont val="Arial CE"/>
        <family val="0"/>
      </rPr>
      <t>* dopuszczono nici o długości 75cm</t>
    </r>
  </si>
  <si>
    <r>
      <t xml:space="preserve">igła okrągła 
</t>
    </r>
    <r>
      <rPr>
        <b/>
        <sz val="12"/>
        <color indexed="12"/>
        <rFont val="Arial CE"/>
        <family val="0"/>
      </rPr>
      <t>* dopuszczomno igłę o długości 26mm z nitką o długości 70cm.</t>
    </r>
    <r>
      <rPr>
        <b/>
        <sz val="12"/>
        <color indexed="63"/>
        <rFont val="Arial CE"/>
        <family val="2"/>
      </rPr>
      <t xml:space="preserve"> 
</t>
    </r>
    <r>
      <rPr>
        <b/>
        <sz val="12"/>
        <color indexed="12"/>
        <rFont val="Arial CE"/>
        <family val="0"/>
      </rPr>
      <t>* dopuszczono igłę wzmocnioną</t>
    </r>
  </si>
  <si>
    <r>
      <t xml:space="preserve">igła okrągła 
</t>
    </r>
    <r>
      <rPr>
        <b/>
        <sz val="12"/>
        <color indexed="12"/>
        <rFont val="Arial CE"/>
        <family val="0"/>
      </rPr>
      <t>* dopuszczono igłę o długości 37mm</t>
    </r>
  </si>
  <si>
    <r>
      <t xml:space="preserve">Pakiet 5 
Nić syntetyczna – wchłanialna, monofilament zbudowany z polidioksanonu o okresie wchłaniania </t>
    </r>
    <r>
      <rPr>
        <b/>
        <sz val="14"/>
        <rFont val="Arial CE"/>
        <family val="2"/>
      </rPr>
      <t xml:space="preserve">182-238 dni </t>
    </r>
    <r>
      <rPr>
        <b/>
        <sz val="14"/>
        <rFont val="Arial CE"/>
        <family val="2"/>
      </rPr>
      <t xml:space="preserve">
</t>
    </r>
    <r>
      <rPr>
        <b/>
        <sz val="14"/>
        <color indexed="10"/>
        <rFont val="Arial CE"/>
        <family val="0"/>
      </rPr>
      <t>* dopuszczono nici chirurgiczne o okresie wchłaniania 180-210 dni.</t>
    </r>
  </si>
  <si>
    <r>
      <t xml:space="preserve">igła okragła 
</t>
    </r>
    <r>
      <rPr>
        <b/>
        <sz val="12"/>
        <color indexed="12"/>
        <rFont val="Arial CE"/>
        <family val="0"/>
      </rPr>
      <t>* dopuszczono igłę okrągłą wzmocnioną tj. wykonaną z najwyższej jakości stali chirurgicznej serii 300 charakteryzującą się wysoką odpornością na odkształcenia</t>
    </r>
  </si>
  <si>
    <r>
      <t xml:space="preserve">igła okrągła 
</t>
    </r>
    <r>
      <rPr>
        <b/>
        <sz val="12"/>
        <color indexed="12"/>
        <rFont val="Arial CE"/>
        <family val="0"/>
      </rPr>
      <t>* dopuszczono szew z igłą 20mm
* dopuszczo igłę o dł. 17mm</t>
    </r>
  </si>
  <si>
    <t xml:space="preserve">igła pętla 
</t>
  </si>
  <si>
    <r>
      <t xml:space="preserve">igła okrągła wzmocniona 
</t>
    </r>
    <r>
      <rPr>
        <b/>
        <sz val="12"/>
        <color indexed="12"/>
        <rFont val="Arial CE"/>
        <family val="0"/>
      </rPr>
      <t>* dopuszczono szew wykonany z polidioksanonu o czasie wchłaniania 180-210 dni. 
* dopuszczono igłę o długości 20mm 
* dopuszczono igłę wykonaną z najwyższej jakości stali chirurgicznej serii A 300.</t>
    </r>
  </si>
  <si>
    <r>
      <t xml:space="preserve">igła okrągła wzmocniona 
</t>
    </r>
    <r>
      <rPr>
        <b/>
        <sz val="12"/>
        <color indexed="12"/>
        <rFont val="Arial CE"/>
        <family val="0"/>
      </rPr>
      <t>* dopuszczono igłę wykonaną z najwyższej jakości stali chirurgicznej serii A 300.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</si>
</sst>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* #,##0.00&quot; zł &quot;;\-* #,##0.00&quot; zł &quot;;\ * \-#&quot; zł &quot;;\ @\ "/>
    <numFmt numFmtId="165" formatCode="_-* #,##0.00&quot; zł&quot;_-;\-* #,##0.00&quot; zł&quot;_-;_-* \-??&quot; zł&quot;_-;_-@_-"/>
    <numFmt numFmtId="166" formatCode="#,##0.00\ [$zł-415];[Red]\-#,##0.00\ [$zł-415]"/>
    <numFmt numFmtId="167" formatCode="#,##0.00\ [$€-1];\-#,##0.00\ [$€-1]"/>
    <numFmt numFmtId="168" formatCode="_-* #,##0.00\ _z_ł_-;\-* #,##0.00\ _z_ł_-;_-* &quot;-&quot;??\ _z_ł_-;_-@_-"/>
  </numFmts>
  <fonts count="4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6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5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24"/>
      <color indexed="8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9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3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color indexed="63"/>
      <name val="Arial CE"/>
      <family val="2"/>
    </font>
    <font>
      <b/>
      <sz val="12"/>
      <color indexed="63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vertAlign val="superscript"/>
      <sz val="12"/>
      <color indexed="63"/>
      <name val="Arial CE"/>
      <family val="2"/>
    </font>
    <font>
      <b/>
      <sz val="12"/>
      <color indexed="12"/>
      <name val="Arial CE"/>
      <family val="0"/>
    </font>
    <font>
      <b/>
      <strike/>
      <sz val="12"/>
      <color indexed="63"/>
      <name val="Arial CE"/>
      <family val="0"/>
    </font>
    <font>
      <b/>
      <strike/>
      <vertAlign val="superscript"/>
      <sz val="12"/>
      <color indexed="63"/>
      <name val="Arial CE"/>
      <family val="0"/>
    </font>
    <font>
      <b/>
      <sz val="14"/>
      <color indexed="10"/>
      <name val="Arial CE"/>
      <family val="0"/>
    </font>
    <font>
      <b/>
      <strike/>
      <sz val="12"/>
      <color rgb="FF33333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FFFFF"/>
        <bgColor indexed="64"/>
      </patternFill>
    </fill>
    <fill>
      <patternFill patternType="solid">
        <fgColor rgb="FF9FFFFF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8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7" borderId="1" applyNumberFormat="0" applyAlignment="0" applyProtection="0"/>
    <xf numFmtId="0" fontId="23" fillId="24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center" vertical="center" wrapText="1"/>
    </xf>
    <xf numFmtId="165" fontId="33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29" borderId="0" xfId="0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 vertical="center" wrapText="1"/>
    </xf>
    <xf numFmtId="165" fontId="33" fillId="0" borderId="10" xfId="0" applyNumberFormat="1" applyFont="1" applyFill="1" applyBorder="1" applyAlignment="1">
      <alignment horizontal="center" vertical="center" wrapText="1"/>
    </xf>
    <xf numFmtId="0" fontId="29" fillId="29" borderId="0" xfId="0" applyFont="1" applyFill="1" applyAlignment="1">
      <alignment horizontal="center" vertical="center"/>
    </xf>
    <xf numFmtId="164" fontId="35" fillId="0" borderId="10" xfId="0" applyNumberFormat="1" applyFont="1" applyFill="1" applyBorder="1" applyAlignment="1">
      <alignment horizontal="center" vertical="center" wrapText="1"/>
    </xf>
    <xf numFmtId="166" fontId="33" fillId="0" borderId="10" xfId="0" applyNumberFormat="1" applyFont="1" applyFill="1" applyBorder="1" applyAlignment="1">
      <alignment horizontal="right" vertical="center"/>
    </xf>
    <xf numFmtId="9" fontId="33" fillId="0" borderId="10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right" vertical="center" wrapText="1"/>
    </xf>
    <xf numFmtId="164" fontId="31" fillId="0" borderId="10" xfId="0" applyNumberFormat="1" applyFont="1" applyFill="1" applyBorder="1" applyAlignment="1">
      <alignment horizontal="right" vertical="center" wrapText="1"/>
    </xf>
    <xf numFmtId="165" fontId="33" fillId="0" borderId="1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 vertical="center"/>
    </xf>
    <xf numFmtId="165" fontId="33" fillId="0" borderId="11" xfId="0" applyNumberFormat="1" applyFont="1" applyFill="1" applyBorder="1" applyAlignment="1">
      <alignment horizontal="right" vertical="center"/>
    </xf>
    <xf numFmtId="165" fontId="33" fillId="0" borderId="11" xfId="0" applyNumberFormat="1" applyFont="1" applyBorder="1" applyAlignment="1">
      <alignment horizontal="right" vertical="center"/>
    </xf>
    <xf numFmtId="0" fontId="29" fillId="0" borderId="12" xfId="0" applyFont="1" applyFill="1" applyBorder="1" applyAlignment="1">
      <alignment/>
    </xf>
    <xf numFmtId="0" fontId="29" fillId="0" borderId="12" xfId="0" applyFont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/>
    </xf>
    <xf numFmtId="0" fontId="29" fillId="30" borderId="12" xfId="0" applyFont="1" applyFill="1" applyBorder="1" applyAlignment="1">
      <alignment/>
    </xf>
    <xf numFmtId="165" fontId="32" fillId="31" borderId="11" xfId="0" applyNumberFormat="1" applyFont="1" applyFill="1" applyBorder="1" applyAlignment="1">
      <alignment horizontal="right" vertical="center"/>
    </xf>
    <xf numFmtId="0" fontId="29" fillId="32" borderId="12" xfId="0" applyFont="1" applyFill="1" applyBorder="1" applyAlignment="1">
      <alignment horizontal="center" vertical="center"/>
    </xf>
    <xf numFmtId="165" fontId="32" fillId="31" borderId="10" xfId="0" applyNumberFormat="1" applyFont="1" applyFill="1" applyBorder="1" applyAlignment="1">
      <alignment horizontal="right" vertical="center" wrapText="1"/>
    </xf>
    <xf numFmtId="0" fontId="32" fillId="31" borderId="10" xfId="0" applyFont="1" applyFill="1" applyBorder="1" applyAlignment="1">
      <alignment horizontal="center" vertical="center"/>
    </xf>
    <xf numFmtId="165" fontId="32" fillId="31" borderId="10" xfId="0" applyNumberFormat="1" applyFont="1" applyFill="1" applyBorder="1" applyAlignment="1">
      <alignment horizontal="center" vertical="center" wrapText="1"/>
    </xf>
    <xf numFmtId="165" fontId="32" fillId="31" borderId="11" xfId="0" applyNumberFormat="1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wrapText="1"/>
    </xf>
    <xf numFmtId="0" fontId="29" fillId="34" borderId="12" xfId="0" applyFont="1" applyFill="1" applyBorder="1" applyAlignment="1">
      <alignment/>
    </xf>
    <xf numFmtId="0" fontId="29" fillId="35" borderId="12" xfId="0" applyFont="1" applyFill="1" applyBorder="1" applyAlignment="1">
      <alignment horizontal="center" vertical="center"/>
    </xf>
    <xf numFmtId="0" fontId="32" fillId="36" borderId="11" xfId="0" applyFont="1" applyFill="1" applyBorder="1" applyAlignment="1">
      <alignment horizontal="center" vertical="center" wrapText="1"/>
    </xf>
    <xf numFmtId="0" fontId="32" fillId="36" borderId="13" xfId="0" applyFont="1" applyFill="1" applyBorder="1" applyAlignment="1">
      <alignment horizontal="center" vertical="center" wrapText="1"/>
    </xf>
    <xf numFmtId="0" fontId="32" fillId="31" borderId="11" xfId="0" applyFont="1" applyFill="1" applyBorder="1" applyAlignment="1">
      <alignment horizontal="center" vertical="center"/>
    </xf>
    <xf numFmtId="0" fontId="32" fillId="31" borderId="13" xfId="0" applyFont="1" applyFill="1" applyBorder="1" applyAlignment="1">
      <alignment horizontal="center" vertical="center"/>
    </xf>
    <xf numFmtId="0" fontId="32" fillId="31" borderId="14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2" fillId="31" borderId="10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0" fontId="34" fillId="36" borderId="11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vertical="center" wrapText="1"/>
    </xf>
    <xf numFmtId="0" fontId="32" fillId="37" borderId="11" xfId="0" applyFont="1" applyFill="1" applyBorder="1" applyAlignment="1">
      <alignment horizontal="center" vertical="center" wrapText="1"/>
    </xf>
    <xf numFmtId="0" fontId="32" fillId="38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33" fillId="33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6CBE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DB6F1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zoomScale="64" zoomScaleNormal="64" zoomScaleSheetLayoutView="50" zoomScalePageLayoutView="0" workbookViewId="0" topLeftCell="A68">
      <selection activeCell="L73" sqref="L73"/>
    </sheetView>
  </sheetViews>
  <sheetFormatPr defaultColWidth="8.796875" defaultRowHeight="14.25"/>
  <cols>
    <col min="1" max="1" width="4.69921875" style="1" customWidth="1"/>
    <col min="2" max="2" width="11.8984375" style="1" customWidth="1"/>
    <col min="3" max="3" width="16.19921875" style="1" customWidth="1"/>
    <col min="4" max="4" width="12.59765625" style="1" customWidth="1"/>
    <col min="5" max="5" width="32.69921875" style="86" customWidth="1"/>
    <col min="6" max="6" width="12" style="1" customWidth="1"/>
    <col min="7" max="7" width="10.5" style="1" customWidth="1"/>
    <col min="8" max="8" width="15.69921875" style="1" customWidth="1"/>
    <col min="9" max="9" width="19.3984375" style="2" customWidth="1"/>
    <col min="10" max="10" width="15.19921875" style="3" customWidth="1"/>
    <col min="11" max="11" width="21.69921875" style="4" customWidth="1"/>
    <col min="12" max="12" width="15.19921875" style="4" customWidth="1"/>
    <col min="13" max="13" width="23" style="1" customWidth="1"/>
    <col min="14" max="14" width="26.69921875" style="5" customWidth="1"/>
    <col min="15" max="15" width="22.3984375" style="6" customWidth="1"/>
    <col min="16" max="18" width="8.69921875" style="6" customWidth="1"/>
    <col min="19" max="16384" width="8.69921875" style="1" customWidth="1"/>
  </cols>
  <sheetData>
    <row r="1" spans="1:18" ht="71.25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29"/>
      <c r="O1" s="33"/>
      <c r="P1" s="7"/>
      <c r="Q1" s="7"/>
      <c r="R1" s="7"/>
    </row>
    <row r="2" spans="1:18" ht="81.75" customHeight="1">
      <c r="A2" s="42" t="s">
        <v>0</v>
      </c>
      <c r="B2" s="42" t="s">
        <v>1</v>
      </c>
      <c r="C2" s="42" t="s">
        <v>2</v>
      </c>
      <c r="D2" s="42" t="s">
        <v>3</v>
      </c>
      <c r="E2" s="81" t="s">
        <v>4</v>
      </c>
      <c r="F2" s="42" t="s">
        <v>5</v>
      </c>
      <c r="G2" s="42" t="s">
        <v>6</v>
      </c>
      <c r="H2" s="42" t="s">
        <v>80</v>
      </c>
      <c r="I2" s="43" t="s">
        <v>82</v>
      </c>
      <c r="J2" s="44" t="s">
        <v>81</v>
      </c>
      <c r="K2" s="42" t="s">
        <v>7</v>
      </c>
      <c r="L2" s="42" t="s">
        <v>8</v>
      </c>
      <c r="M2" s="45" t="s">
        <v>9</v>
      </c>
      <c r="N2" s="46" t="s">
        <v>84</v>
      </c>
      <c r="O2" s="47" t="s">
        <v>83</v>
      </c>
      <c r="P2" s="1"/>
      <c r="Q2" s="1"/>
      <c r="R2" s="1"/>
    </row>
    <row r="3" spans="1:18" ht="60" customHeight="1">
      <c r="A3" s="69" t="s">
        <v>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34"/>
      <c r="O3" s="34"/>
      <c r="P3" s="1"/>
      <c r="Q3" s="1"/>
      <c r="R3" s="1"/>
    </row>
    <row r="4" spans="1:15" s="13" customFormat="1" ht="48.75" customHeight="1">
      <c r="A4" s="8">
        <v>1</v>
      </c>
      <c r="B4" s="8">
        <v>0</v>
      </c>
      <c r="C4" s="8" t="s">
        <v>11</v>
      </c>
      <c r="D4" s="8" t="s">
        <v>11</v>
      </c>
      <c r="E4" s="82" t="s">
        <v>12</v>
      </c>
      <c r="F4" s="8" t="s">
        <v>13</v>
      </c>
      <c r="G4" s="8" t="s">
        <v>14</v>
      </c>
      <c r="H4" s="9" t="s">
        <v>15</v>
      </c>
      <c r="I4" s="10">
        <v>36</v>
      </c>
      <c r="J4" s="11"/>
      <c r="K4" s="12">
        <f aca="true" t="shared" si="0" ref="K4:K14">I4*J4</f>
        <v>0</v>
      </c>
      <c r="L4" s="8"/>
      <c r="M4" s="27">
        <f>ROUND(K4*L4/100+K4,2)</f>
        <v>0</v>
      </c>
      <c r="N4" s="31"/>
      <c r="O4" s="31"/>
    </row>
    <row r="5" spans="1:15" s="13" customFormat="1" ht="39.75" customHeight="1">
      <c r="A5" s="8">
        <v>2</v>
      </c>
      <c r="B5" s="8">
        <v>0</v>
      </c>
      <c r="C5" s="8" t="s">
        <v>16</v>
      </c>
      <c r="D5" s="8" t="s">
        <v>17</v>
      </c>
      <c r="E5" s="82" t="s">
        <v>18</v>
      </c>
      <c r="F5" s="8" t="s">
        <v>19</v>
      </c>
      <c r="G5" s="8" t="s">
        <v>14</v>
      </c>
      <c r="H5" s="9" t="s">
        <v>15</v>
      </c>
      <c r="I5" s="10">
        <v>1440</v>
      </c>
      <c r="J5" s="11"/>
      <c r="K5" s="12">
        <f t="shared" si="0"/>
        <v>0</v>
      </c>
      <c r="L5" s="8"/>
      <c r="M5" s="27">
        <f aca="true" t="shared" si="1" ref="M5:M17">ROUND(K5*L5/100+K5,2)</f>
        <v>0</v>
      </c>
      <c r="N5" s="31"/>
      <c r="O5" s="31"/>
    </row>
    <row r="6" spans="1:15" s="13" customFormat="1" ht="39.75" customHeight="1">
      <c r="A6" s="8">
        <v>3</v>
      </c>
      <c r="B6" s="8">
        <v>1</v>
      </c>
      <c r="C6" s="8" t="s">
        <v>16</v>
      </c>
      <c r="D6" s="8" t="s">
        <v>20</v>
      </c>
      <c r="E6" s="82" t="s">
        <v>18</v>
      </c>
      <c r="F6" s="8" t="s">
        <v>21</v>
      </c>
      <c r="G6" s="8" t="s">
        <v>14</v>
      </c>
      <c r="H6" s="9" t="s">
        <v>15</v>
      </c>
      <c r="I6" s="10">
        <v>936</v>
      </c>
      <c r="J6" s="11"/>
      <c r="K6" s="12">
        <f t="shared" si="0"/>
        <v>0</v>
      </c>
      <c r="L6" s="8"/>
      <c r="M6" s="27">
        <f t="shared" si="1"/>
        <v>0</v>
      </c>
      <c r="N6" s="31"/>
      <c r="O6" s="31"/>
    </row>
    <row r="7" spans="1:15" s="13" customFormat="1" ht="39.75" customHeight="1">
      <c r="A7" s="8">
        <v>4</v>
      </c>
      <c r="B7" s="8">
        <v>2</v>
      </c>
      <c r="C7" s="8" t="s">
        <v>16</v>
      </c>
      <c r="D7" s="8" t="s">
        <v>20</v>
      </c>
      <c r="E7" s="82" t="s">
        <v>22</v>
      </c>
      <c r="F7" s="8" t="s">
        <v>19</v>
      </c>
      <c r="G7" s="8" t="s">
        <v>14</v>
      </c>
      <c r="H7" s="9" t="s">
        <v>15</v>
      </c>
      <c r="I7" s="10">
        <v>600</v>
      </c>
      <c r="J7" s="11"/>
      <c r="K7" s="12">
        <f t="shared" si="0"/>
        <v>0</v>
      </c>
      <c r="L7" s="8"/>
      <c r="M7" s="27">
        <f t="shared" si="1"/>
        <v>0</v>
      </c>
      <c r="N7" s="31"/>
      <c r="O7" s="31"/>
    </row>
    <row r="8" spans="1:15" s="13" customFormat="1" ht="39.75" customHeight="1">
      <c r="A8" s="8">
        <v>5</v>
      </c>
      <c r="B8" s="8" t="s">
        <v>23</v>
      </c>
      <c r="C8" s="8" t="s">
        <v>16</v>
      </c>
      <c r="D8" s="8" t="s">
        <v>24</v>
      </c>
      <c r="E8" s="82" t="s">
        <v>18</v>
      </c>
      <c r="F8" s="8" t="s">
        <v>19</v>
      </c>
      <c r="G8" s="8" t="s">
        <v>14</v>
      </c>
      <c r="H8" s="9" t="s">
        <v>15</v>
      </c>
      <c r="I8" s="10">
        <v>1536</v>
      </c>
      <c r="J8" s="11"/>
      <c r="K8" s="12">
        <f t="shared" si="0"/>
        <v>0</v>
      </c>
      <c r="L8" s="8"/>
      <c r="M8" s="27">
        <f t="shared" si="1"/>
        <v>0</v>
      </c>
      <c r="N8" s="31"/>
      <c r="O8" s="31"/>
    </row>
    <row r="9" spans="1:15" s="13" customFormat="1" ht="39.75" customHeight="1">
      <c r="A9" s="8">
        <v>6</v>
      </c>
      <c r="B9" s="8" t="s">
        <v>23</v>
      </c>
      <c r="C9" s="8" t="s">
        <v>11</v>
      </c>
      <c r="D9" s="8" t="s">
        <v>11</v>
      </c>
      <c r="E9" s="82" t="s">
        <v>12</v>
      </c>
      <c r="F9" s="8" t="s">
        <v>13</v>
      </c>
      <c r="G9" s="8" t="s">
        <v>14</v>
      </c>
      <c r="H9" s="9" t="s">
        <v>15</v>
      </c>
      <c r="I9" s="10">
        <v>48</v>
      </c>
      <c r="J9" s="11"/>
      <c r="K9" s="12">
        <f t="shared" si="0"/>
        <v>0</v>
      </c>
      <c r="L9" s="8"/>
      <c r="M9" s="27">
        <f t="shared" si="1"/>
        <v>0</v>
      </c>
      <c r="N9" s="31"/>
      <c r="O9" s="31"/>
    </row>
    <row r="10" spans="1:15" s="13" customFormat="1" ht="39.75" customHeight="1">
      <c r="A10" s="8">
        <v>7</v>
      </c>
      <c r="B10" s="8" t="s">
        <v>25</v>
      </c>
      <c r="C10" s="8" t="s">
        <v>11</v>
      </c>
      <c r="D10" s="8" t="s">
        <v>11</v>
      </c>
      <c r="E10" s="82" t="s">
        <v>12</v>
      </c>
      <c r="F10" s="8" t="s">
        <v>26</v>
      </c>
      <c r="G10" s="8" t="s">
        <v>14</v>
      </c>
      <c r="H10" s="9" t="s">
        <v>15</v>
      </c>
      <c r="I10" s="10">
        <v>120</v>
      </c>
      <c r="J10" s="11"/>
      <c r="K10" s="12">
        <f t="shared" si="0"/>
        <v>0</v>
      </c>
      <c r="L10" s="8"/>
      <c r="M10" s="27">
        <f t="shared" si="1"/>
        <v>0</v>
      </c>
      <c r="N10" s="31"/>
      <c r="O10" s="31"/>
    </row>
    <row r="11" spans="1:15" s="13" customFormat="1" ht="39.75" customHeight="1">
      <c r="A11" s="8">
        <v>8</v>
      </c>
      <c r="B11" s="8" t="s">
        <v>27</v>
      </c>
      <c r="C11" s="8" t="s">
        <v>11</v>
      </c>
      <c r="D11" s="8" t="s">
        <v>11</v>
      </c>
      <c r="E11" s="82" t="s">
        <v>12</v>
      </c>
      <c r="F11" s="8" t="s">
        <v>13</v>
      </c>
      <c r="G11" s="8" t="s">
        <v>14</v>
      </c>
      <c r="H11" s="9" t="s">
        <v>15</v>
      </c>
      <c r="I11" s="10">
        <v>36</v>
      </c>
      <c r="J11" s="11"/>
      <c r="K11" s="12">
        <f t="shared" si="0"/>
        <v>0</v>
      </c>
      <c r="L11" s="8"/>
      <c r="M11" s="27">
        <f t="shared" si="1"/>
        <v>0</v>
      </c>
      <c r="N11" s="31"/>
      <c r="O11" s="31"/>
    </row>
    <row r="12" spans="1:15" s="13" customFormat="1" ht="39.75" customHeight="1">
      <c r="A12" s="8">
        <v>9</v>
      </c>
      <c r="B12" s="8" t="s">
        <v>27</v>
      </c>
      <c r="C12" s="8" t="s">
        <v>16</v>
      </c>
      <c r="D12" s="8" t="s">
        <v>24</v>
      </c>
      <c r="E12" s="82" t="s">
        <v>18</v>
      </c>
      <c r="F12" s="8" t="s">
        <v>19</v>
      </c>
      <c r="G12" s="8" t="s">
        <v>14</v>
      </c>
      <c r="H12" s="9" t="s">
        <v>15</v>
      </c>
      <c r="I12" s="10">
        <v>60</v>
      </c>
      <c r="J12" s="11"/>
      <c r="K12" s="12">
        <f t="shared" si="0"/>
        <v>0</v>
      </c>
      <c r="L12" s="8"/>
      <c r="M12" s="27">
        <f t="shared" si="1"/>
        <v>0</v>
      </c>
      <c r="N12" s="31"/>
      <c r="O12" s="31"/>
    </row>
    <row r="13" spans="1:15" s="13" customFormat="1" ht="60" customHeight="1">
      <c r="A13" s="8">
        <v>10</v>
      </c>
      <c r="B13" s="8" t="s">
        <v>28</v>
      </c>
      <c r="C13" s="8" t="s">
        <v>16</v>
      </c>
      <c r="D13" s="8" t="s">
        <v>29</v>
      </c>
      <c r="E13" s="83" t="s">
        <v>93</v>
      </c>
      <c r="F13" s="8" t="s">
        <v>19</v>
      </c>
      <c r="G13" s="8" t="s">
        <v>14</v>
      </c>
      <c r="H13" s="9" t="s">
        <v>15</v>
      </c>
      <c r="I13" s="10">
        <v>60</v>
      </c>
      <c r="J13" s="11"/>
      <c r="K13" s="12">
        <f t="shared" si="0"/>
        <v>0</v>
      </c>
      <c r="L13" s="8"/>
      <c r="M13" s="27">
        <f t="shared" si="1"/>
        <v>0</v>
      </c>
      <c r="N13" s="32"/>
      <c r="O13" s="32"/>
    </row>
    <row r="14" spans="1:15" s="15" customFormat="1" ht="60.75" customHeight="1">
      <c r="A14" s="8">
        <v>11</v>
      </c>
      <c r="B14" s="8">
        <v>1</v>
      </c>
      <c r="C14" s="8" t="s">
        <v>11</v>
      </c>
      <c r="D14" s="8" t="s">
        <v>30</v>
      </c>
      <c r="E14" s="83" t="s">
        <v>94</v>
      </c>
      <c r="F14" s="8" t="s">
        <v>31</v>
      </c>
      <c r="G14" s="8" t="s">
        <v>14</v>
      </c>
      <c r="H14" s="9" t="s">
        <v>15</v>
      </c>
      <c r="I14" s="10">
        <v>36</v>
      </c>
      <c r="J14" s="11"/>
      <c r="K14" s="12">
        <f t="shared" si="0"/>
        <v>0</v>
      </c>
      <c r="L14" s="8"/>
      <c r="M14" s="27">
        <f t="shared" si="1"/>
        <v>0</v>
      </c>
      <c r="N14" s="32"/>
      <c r="O14" s="32"/>
    </row>
    <row r="15" spans="1:15" s="15" customFormat="1" ht="39.75" customHeight="1">
      <c r="A15" s="63" t="s">
        <v>32</v>
      </c>
      <c r="B15" s="63"/>
      <c r="C15" s="63"/>
      <c r="D15" s="63"/>
      <c r="E15" s="63"/>
      <c r="F15" s="63"/>
      <c r="G15" s="63"/>
      <c r="H15" s="63"/>
      <c r="I15" s="63"/>
      <c r="J15" s="63"/>
      <c r="K15" s="37">
        <f>SUM(K4:K14)</f>
        <v>0</v>
      </c>
      <c r="L15" s="38"/>
      <c r="M15" s="35">
        <f>SUM(M4:M14)</f>
        <v>0</v>
      </c>
      <c r="N15" s="36"/>
      <c r="O15" s="36"/>
    </row>
    <row r="16" spans="1:15" s="16" customFormat="1" ht="57" customHeight="1">
      <c r="A16" s="64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49"/>
      <c r="N16" s="48"/>
      <c r="O16" s="48"/>
    </row>
    <row r="17" spans="1:15" s="13" customFormat="1" ht="64.5" customHeight="1">
      <c r="A17" s="14">
        <v>1</v>
      </c>
      <c r="B17" s="14">
        <v>0</v>
      </c>
      <c r="C17" s="8" t="s">
        <v>34</v>
      </c>
      <c r="D17" s="14" t="s">
        <v>35</v>
      </c>
      <c r="E17" s="83" t="s">
        <v>95</v>
      </c>
      <c r="F17" s="14" t="s">
        <v>36</v>
      </c>
      <c r="G17" s="14" t="s">
        <v>14</v>
      </c>
      <c r="H17" s="9" t="s">
        <v>15</v>
      </c>
      <c r="I17" s="10">
        <v>24</v>
      </c>
      <c r="J17" s="17"/>
      <c r="K17" s="18">
        <f>I17*J17</f>
        <v>0</v>
      </c>
      <c r="L17" s="8"/>
      <c r="M17" s="27">
        <f t="shared" si="1"/>
        <v>0</v>
      </c>
      <c r="N17" s="31"/>
      <c r="O17" s="31"/>
    </row>
    <row r="18" spans="1:15" s="13" customFormat="1" ht="39.75" customHeight="1">
      <c r="A18" s="63" t="s">
        <v>32</v>
      </c>
      <c r="B18" s="63"/>
      <c r="C18" s="63"/>
      <c r="D18" s="63"/>
      <c r="E18" s="63"/>
      <c r="F18" s="63"/>
      <c r="G18" s="63"/>
      <c r="H18" s="63"/>
      <c r="I18" s="63" t="s">
        <v>32</v>
      </c>
      <c r="J18" s="63"/>
      <c r="K18" s="39">
        <f>SUM(K17)</f>
        <v>0</v>
      </c>
      <c r="L18" s="38"/>
      <c r="M18" s="40">
        <f>SUM(M17:M17)</f>
        <v>0</v>
      </c>
      <c r="N18" s="41"/>
      <c r="O18" s="41"/>
    </row>
    <row r="19" spans="1:18" ht="39.75" customHeight="1">
      <c r="A19" s="64" t="s">
        <v>37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49"/>
      <c r="N19" s="47"/>
      <c r="O19" s="47"/>
      <c r="P19" s="1"/>
      <c r="Q19" s="1"/>
      <c r="R19" s="1"/>
    </row>
    <row r="20" spans="1:15" s="13" customFormat="1" ht="39.75" customHeight="1">
      <c r="A20" s="8">
        <v>1</v>
      </c>
      <c r="B20" s="8">
        <v>0</v>
      </c>
      <c r="C20" s="8" t="s">
        <v>16</v>
      </c>
      <c r="D20" s="8" t="s">
        <v>71</v>
      </c>
      <c r="E20" s="82" t="s">
        <v>38</v>
      </c>
      <c r="F20" s="8" t="s">
        <v>19</v>
      </c>
      <c r="G20" s="8" t="s">
        <v>14</v>
      </c>
      <c r="H20" s="9" t="s">
        <v>15</v>
      </c>
      <c r="I20" s="10">
        <v>300</v>
      </c>
      <c r="J20" s="11"/>
      <c r="K20" s="12">
        <f>I20*J20</f>
        <v>0</v>
      </c>
      <c r="L20" s="8"/>
      <c r="M20" s="27">
        <f>ROUND(K20*L20/100+K20,2)</f>
        <v>0</v>
      </c>
      <c r="N20" s="31"/>
      <c r="O20" s="31"/>
    </row>
    <row r="21" spans="1:15" s="13" customFormat="1" ht="56.25" customHeight="1">
      <c r="A21" s="8">
        <v>2</v>
      </c>
      <c r="B21" s="8">
        <v>1</v>
      </c>
      <c r="C21" s="8" t="s">
        <v>16</v>
      </c>
      <c r="D21" s="8" t="s">
        <v>63</v>
      </c>
      <c r="E21" s="83" t="s">
        <v>96</v>
      </c>
      <c r="F21" s="8" t="s">
        <v>19</v>
      </c>
      <c r="G21" s="8" t="s">
        <v>14</v>
      </c>
      <c r="H21" s="9" t="s">
        <v>15</v>
      </c>
      <c r="I21" s="10">
        <v>180</v>
      </c>
      <c r="J21" s="11"/>
      <c r="K21" s="12">
        <f>I21*J21</f>
        <v>0</v>
      </c>
      <c r="L21" s="8"/>
      <c r="M21" s="27">
        <f>ROUND(K21*L21/100+K21,2)</f>
        <v>0</v>
      </c>
      <c r="N21" s="31"/>
      <c r="O21" s="31"/>
    </row>
    <row r="22" spans="1:15" s="13" customFormat="1" ht="39.75" customHeight="1">
      <c r="A22" s="8">
        <v>3</v>
      </c>
      <c r="B22" s="8" t="s">
        <v>23</v>
      </c>
      <c r="C22" s="8" t="s">
        <v>16</v>
      </c>
      <c r="D22" s="8" t="s">
        <v>24</v>
      </c>
      <c r="E22" s="82" t="s">
        <v>40</v>
      </c>
      <c r="F22" s="8" t="s">
        <v>19</v>
      </c>
      <c r="G22" s="8" t="s">
        <v>14</v>
      </c>
      <c r="H22" s="9" t="s">
        <v>15</v>
      </c>
      <c r="I22" s="10">
        <v>360</v>
      </c>
      <c r="J22" s="11"/>
      <c r="K22" s="12">
        <f>I22*J22</f>
        <v>0</v>
      </c>
      <c r="L22" s="8"/>
      <c r="M22" s="27">
        <f>ROUND(K22*L22/100+K22,2)</f>
        <v>0</v>
      </c>
      <c r="N22" s="31"/>
      <c r="O22" s="31"/>
    </row>
    <row r="23" spans="1:15" s="13" customFormat="1" ht="39.75" customHeight="1">
      <c r="A23" s="8">
        <v>4</v>
      </c>
      <c r="B23" s="8" t="s">
        <v>41</v>
      </c>
      <c r="C23" s="8" t="s">
        <v>16</v>
      </c>
      <c r="D23" s="8" t="s">
        <v>24</v>
      </c>
      <c r="E23" s="82" t="s">
        <v>39</v>
      </c>
      <c r="F23" s="8" t="s">
        <v>19</v>
      </c>
      <c r="G23" s="8" t="s">
        <v>14</v>
      </c>
      <c r="H23" s="9" t="s">
        <v>15</v>
      </c>
      <c r="I23" s="10">
        <v>120</v>
      </c>
      <c r="J23" s="11"/>
      <c r="K23" s="12">
        <f>I23*J23</f>
        <v>0</v>
      </c>
      <c r="L23" s="8"/>
      <c r="M23" s="27">
        <f>ROUND(K23*L23/100+K23,2)</f>
        <v>0</v>
      </c>
      <c r="N23" s="31"/>
      <c r="O23" s="31"/>
    </row>
    <row r="24" spans="1:15" s="13" customFormat="1" ht="64.5" customHeight="1">
      <c r="A24" s="8">
        <v>5</v>
      </c>
      <c r="B24" s="8" t="s">
        <v>70</v>
      </c>
      <c r="C24" s="8" t="s">
        <v>16</v>
      </c>
      <c r="D24" s="8" t="s">
        <v>48</v>
      </c>
      <c r="E24" s="83" t="s">
        <v>99</v>
      </c>
      <c r="F24" s="8" t="s">
        <v>19</v>
      </c>
      <c r="G24" s="8" t="s">
        <v>14</v>
      </c>
      <c r="H24" s="9" t="s">
        <v>15</v>
      </c>
      <c r="I24" s="10">
        <v>60</v>
      </c>
      <c r="J24" s="11"/>
      <c r="K24" s="12">
        <f>I24*J24</f>
        <v>0</v>
      </c>
      <c r="L24" s="8"/>
      <c r="M24" s="27">
        <f>ROUND(K24*L24/100+K24,2)</f>
        <v>0</v>
      </c>
      <c r="N24" s="31"/>
      <c r="O24" s="31"/>
    </row>
    <row r="25" spans="1:15" s="13" customFormat="1" ht="39.75" customHeight="1">
      <c r="A25" s="63" t="s">
        <v>32</v>
      </c>
      <c r="B25" s="63"/>
      <c r="C25" s="63"/>
      <c r="D25" s="63"/>
      <c r="E25" s="63"/>
      <c r="F25" s="63"/>
      <c r="G25" s="63"/>
      <c r="H25" s="63"/>
      <c r="I25" s="63" t="s">
        <v>32</v>
      </c>
      <c r="J25" s="63"/>
      <c r="K25" s="37">
        <f>SUM(K20:K24)</f>
        <v>0</v>
      </c>
      <c r="L25" s="38"/>
      <c r="M25" s="35">
        <f>SUM(M20:M24)</f>
        <v>0</v>
      </c>
      <c r="N25" s="41"/>
      <c r="O25" s="41"/>
    </row>
    <row r="26" spans="1:15" s="19" customFormat="1" ht="39.75" customHeight="1">
      <c r="A26" s="64" t="s">
        <v>42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49"/>
      <c r="N26" s="48"/>
      <c r="O26" s="48"/>
    </row>
    <row r="27" spans="1:15" s="13" customFormat="1" ht="83.25" customHeight="1">
      <c r="A27" s="8">
        <v>1</v>
      </c>
      <c r="B27" s="8">
        <v>0</v>
      </c>
      <c r="C27" s="8" t="s">
        <v>43</v>
      </c>
      <c r="D27" s="8" t="s">
        <v>44</v>
      </c>
      <c r="E27" s="84" t="s">
        <v>89</v>
      </c>
      <c r="F27" s="8" t="s">
        <v>19</v>
      </c>
      <c r="G27" s="8" t="s">
        <v>14</v>
      </c>
      <c r="H27" s="9" t="s">
        <v>15</v>
      </c>
      <c r="I27" s="10">
        <v>100</v>
      </c>
      <c r="J27" s="11"/>
      <c r="K27" s="12">
        <f aca="true" t="shared" si="2" ref="K27:K34">I27*J27</f>
        <v>0</v>
      </c>
      <c r="L27" s="8"/>
      <c r="M27" s="27">
        <f>ROUND(K27*L27/100+K27,2)</f>
        <v>0</v>
      </c>
      <c r="N27" s="32"/>
      <c r="O27" s="32"/>
    </row>
    <row r="28" spans="1:15" s="13" customFormat="1" ht="74.25" customHeight="1">
      <c r="A28" s="8">
        <v>2</v>
      </c>
      <c r="B28" s="8">
        <v>1</v>
      </c>
      <c r="C28" s="8" t="s">
        <v>16</v>
      </c>
      <c r="D28" s="8" t="s">
        <v>17</v>
      </c>
      <c r="E28" s="84" t="s">
        <v>89</v>
      </c>
      <c r="F28" s="14" t="s">
        <v>19</v>
      </c>
      <c r="G28" s="8" t="s">
        <v>14</v>
      </c>
      <c r="H28" s="9" t="s">
        <v>15</v>
      </c>
      <c r="I28" s="10">
        <v>100</v>
      </c>
      <c r="J28" s="11"/>
      <c r="K28" s="12">
        <f t="shared" si="2"/>
        <v>0</v>
      </c>
      <c r="L28" s="8"/>
      <c r="M28" s="27">
        <f aca="true" t="shared" si="3" ref="M28:M34">ROUND(K28*L28/100+K28,2)</f>
        <v>0</v>
      </c>
      <c r="N28" s="32"/>
      <c r="O28" s="32"/>
    </row>
    <row r="29" spans="1:15" s="13" customFormat="1" ht="77.25" customHeight="1">
      <c r="A29" s="8">
        <v>3</v>
      </c>
      <c r="B29" s="8" t="s">
        <v>23</v>
      </c>
      <c r="C29" s="8" t="s">
        <v>43</v>
      </c>
      <c r="D29" s="8" t="s">
        <v>45</v>
      </c>
      <c r="E29" s="84" t="s">
        <v>90</v>
      </c>
      <c r="F29" s="8" t="s">
        <v>19</v>
      </c>
      <c r="G29" s="8" t="s">
        <v>14</v>
      </c>
      <c r="H29" s="9" t="s">
        <v>15</v>
      </c>
      <c r="I29" s="10">
        <v>500</v>
      </c>
      <c r="J29" s="11"/>
      <c r="K29" s="12">
        <f t="shared" si="2"/>
        <v>0</v>
      </c>
      <c r="L29" s="8"/>
      <c r="M29" s="27">
        <f t="shared" si="3"/>
        <v>0</v>
      </c>
      <c r="N29" s="31"/>
      <c r="O29" s="31"/>
    </row>
    <row r="30" spans="1:15" s="13" customFormat="1" ht="81" customHeight="1">
      <c r="A30" s="8">
        <v>4</v>
      </c>
      <c r="B30" s="8" t="s">
        <v>27</v>
      </c>
      <c r="C30" s="8" t="s">
        <v>43</v>
      </c>
      <c r="D30" s="8" t="s">
        <v>45</v>
      </c>
      <c r="E30" s="84" t="s">
        <v>91</v>
      </c>
      <c r="F30" s="8" t="s">
        <v>19</v>
      </c>
      <c r="G30" s="8" t="s">
        <v>14</v>
      </c>
      <c r="H30" s="9" t="s">
        <v>15</v>
      </c>
      <c r="I30" s="10">
        <v>2000</v>
      </c>
      <c r="J30" s="11"/>
      <c r="K30" s="12">
        <f t="shared" si="2"/>
        <v>0</v>
      </c>
      <c r="L30" s="8"/>
      <c r="M30" s="27">
        <f t="shared" si="3"/>
        <v>0</v>
      </c>
      <c r="N30" s="31"/>
      <c r="O30" s="31"/>
    </row>
    <row r="31" spans="1:15" s="13" customFormat="1" ht="82.5" customHeight="1">
      <c r="A31" s="8">
        <v>5</v>
      </c>
      <c r="B31" s="8" t="s">
        <v>28</v>
      </c>
      <c r="C31" s="8" t="s">
        <v>43</v>
      </c>
      <c r="D31" s="8" t="s">
        <v>45</v>
      </c>
      <c r="E31" s="84" t="s">
        <v>91</v>
      </c>
      <c r="F31" s="8" t="s">
        <v>19</v>
      </c>
      <c r="G31" s="8" t="s">
        <v>14</v>
      </c>
      <c r="H31" s="9" t="s">
        <v>15</v>
      </c>
      <c r="I31" s="10">
        <v>500</v>
      </c>
      <c r="J31" s="11"/>
      <c r="K31" s="12">
        <f t="shared" si="2"/>
        <v>0</v>
      </c>
      <c r="L31" s="8"/>
      <c r="M31" s="27">
        <f t="shared" si="3"/>
        <v>0</v>
      </c>
      <c r="N31" s="31"/>
      <c r="O31" s="31"/>
    </row>
    <row r="32" spans="1:15" s="13" customFormat="1" ht="52.5" customHeight="1">
      <c r="A32" s="8">
        <v>6</v>
      </c>
      <c r="B32" s="8" t="s">
        <v>46</v>
      </c>
      <c r="C32" s="8" t="s">
        <v>43</v>
      </c>
      <c r="D32" s="8" t="s">
        <v>47</v>
      </c>
      <c r="E32" s="84" t="s">
        <v>88</v>
      </c>
      <c r="F32" s="8" t="s">
        <v>19</v>
      </c>
      <c r="G32" s="8" t="s">
        <v>14</v>
      </c>
      <c r="H32" s="9" t="s">
        <v>15</v>
      </c>
      <c r="I32" s="10">
        <v>100</v>
      </c>
      <c r="J32" s="11"/>
      <c r="K32" s="12">
        <f t="shared" si="2"/>
        <v>0</v>
      </c>
      <c r="L32" s="8"/>
      <c r="M32" s="27">
        <f t="shared" si="3"/>
        <v>0</v>
      </c>
      <c r="N32" s="31"/>
      <c r="O32" s="31"/>
    </row>
    <row r="33" spans="1:15" s="13" customFormat="1" ht="84.75" customHeight="1">
      <c r="A33" s="8">
        <v>7</v>
      </c>
      <c r="B33" s="8" t="s">
        <v>46</v>
      </c>
      <c r="C33" s="8" t="s">
        <v>43</v>
      </c>
      <c r="D33" s="8" t="s">
        <v>48</v>
      </c>
      <c r="E33" s="84" t="s">
        <v>92</v>
      </c>
      <c r="F33" s="14" t="s">
        <v>19</v>
      </c>
      <c r="G33" s="8" t="s">
        <v>14</v>
      </c>
      <c r="H33" s="9" t="s">
        <v>15</v>
      </c>
      <c r="I33" s="10">
        <v>100</v>
      </c>
      <c r="J33" s="11"/>
      <c r="K33" s="12">
        <f t="shared" si="2"/>
        <v>0</v>
      </c>
      <c r="L33" s="8"/>
      <c r="M33" s="27">
        <f t="shared" si="3"/>
        <v>0</v>
      </c>
      <c r="N33" s="31"/>
      <c r="O33" s="31"/>
    </row>
    <row r="34" spans="1:15" s="13" customFormat="1" ht="52.5" customHeight="1">
      <c r="A34" s="8">
        <v>8</v>
      </c>
      <c r="B34" s="8" t="s">
        <v>28</v>
      </c>
      <c r="C34" s="8" t="s">
        <v>43</v>
      </c>
      <c r="D34" s="8" t="s">
        <v>49</v>
      </c>
      <c r="E34" s="84" t="s">
        <v>88</v>
      </c>
      <c r="F34" s="14" t="s">
        <v>36</v>
      </c>
      <c r="G34" s="8" t="s">
        <v>14</v>
      </c>
      <c r="H34" s="9" t="s">
        <v>15</v>
      </c>
      <c r="I34" s="10">
        <v>100</v>
      </c>
      <c r="J34" s="11"/>
      <c r="K34" s="12">
        <f t="shared" si="2"/>
        <v>0</v>
      </c>
      <c r="L34" s="8"/>
      <c r="M34" s="27">
        <f t="shared" si="3"/>
        <v>0</v>
      </c>
      <c r="N34" s="31"/>
      <c r="O34" s="31"/>
    </row>
    <row r="35" spans="1:15" s="13" customFormat="1" ht="39.75" customHeight="1">
      <c r="A35" s="63" t="s">
        <v>32</v>
      </c>
      <c r="B35" s="63"/>
      <c r="C35" s="63"/>
      <c r="D35" s="63"/>
      <c r="E35" s="63"/>
      <c r="F35" s="63"/>
      <c r="G35" s="63"/>
      <c r="H35" s="63"/>
      <c r="I35" s="63" t="s">
        <v>32</v>
      </c>
      <c r="J35" s="63"/>
      <c r="K35" s="37">
        <f>SUM(K27:K34)</f>
        <v>0</v>
      </c>
      <c r="L35" s="38"/>
      <c r="M35" s="35">
        <f>SUM(M27:M34)</f>
        <v>0</v>
      </c>
      <c r="N35" s="41"/>
      <c r="O35" s="41"/>
    </row>
    <row r="36" spans="1:18" ht="64.5" customHeight="1">
      <c r="A36" s="65" t="s">
        <v>97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47"/>
      <c r="O36" s="47"/>
      <c r="P36" s="1"/>
      <c r="Q36" s="1"/>
      <c r="R36" s="1"/>
    </row>
    <row r="37" spans="1:15" s="13" customFormat="1" ht="39.75" customHeight="1">
      <c r="A37" s="8">
        <v>1</v>
      </c>
      <c r="B37" s="8">
        <v>0</v>
      </c>
      <c r="C37" s="8" t="s">
        <v>16</v>
      </c>
      <c r="D37" s="8" t="s">
        <v>20</v>
      </c>
      <c r="E37" s="82" t="s">
        <v>22</v>
      </c>
      <c r="F37" s="8" t="s">
        <v>21</v>
      </c>
      <c r="G37" s="8" t="s">
        <v>14</v>
      </c>
      <c r="H37" s="9" t="s">
        <v>15</v>
      </c>
      <c r="I37" s="10">
        <v>240</v>
      </c>
      <c r="J37" s="11"/>
      <c r="K37" s="12">
        <f>I37*J37</f>
        <v>0</v>
      </c>
      <c r="L37" s="8"/>
      <c r="M37" s="27">
        <f>ROUND(K37*L37/100+K37,2)</f>
        <v>0</v>
      </c>
      <c r="N37" s="31"/>
      <c r="O37" s="31"/>
    </row>
    <row r="38" spans="1:15" s="13" customFormat="1" ht="39.75" customHeight="1">
      <c r="A38" s="8">
        <v>2</v>
      </c>
      <c r="B38" s="8">
        <v>1</v>
      </c>
      <c r="C38" s="8" t="s">
        <v>16</v>
      </c>
      <c r="D38" s="8" t="s">
        <v>20</v>
      </c>
      <c r="E38" s="82" t="s">
        <v>22</v>
      </c>
      <c r="F38" s="8" t="s">
        <v>21</v>
      </c>
      <c r="G38" s="8" t="s">
        <v>14</v>
      </c>
      <c r="H38" s="9" t="s">
        <v>15</v>
      </c>
      <c r="I38" s="10">
        <v>96</v>
      </c>
      <c r="J38" s="11"/>
      <c r="K38" s="12">
        <f>I38*J38</f>
        <v>0</v>
      </c>
      <c r="L38" s="8"/>
      <c r="M38" s="27">
        <f>ROUND(K38*L38/100+K38,2)</f>
        <v>0</v>
      </c>
      <c r="N38" s="31"/>
      <c r="O38" s="31"/>
    </row>
    <row r="39" spans="1:15" s="13" customFormat="1" ht="39.75" customHeight="1">
      <c r="A39" s="8">
        <v>3</v>
      </c>
      <c r="B39" s="8" t="s">
        <v>23</v>
      </c>
      <c r="C39" s="8" t="s">
        <v>16</v>
      </c>
      <c r="D39" s="8" t="s">
        <v>24</v>
      </c>
      <c r="E39" s="82" t="s">
        <v>22</v>
      </c>
      <c r="F39" s="8" t="s">
        <v>19</v>
      </c>
      <c r="G39" s="8" t="s">
        <v>14</v>
      </c>
      <c r="H39" s="9" t="s">
        <v>15</v>
      </c>
      <c r="I39" s="10">
        <v>600</v>
      </c>
      <c r="J39" s="11"/>
      <c r="K39" s="12">
        <f>I39*J39</f>
        <v>0</v>
      </c>
      <c r="L39" s="8"/>
      <c r="M39" s="27">
        <f>ROUND(K39*L39/100+K39,2)</f>
        <v>0</v>
      </c>
      <c r="N39" s="31"/>
      <c r="O39" s="31"/>
    </row>
    <row r="40" spans="1:15" s="13" customFormat="1" ht="73.5" customHeight="1">
      <c r="A40" s="8">
        <v>4</v>
      </c>
      <c r="B40" s="8" t="s">
        <v>27</v>
      </c>
      <c r="C40" s="8" t="s">
        <v>16</v>
      </c>
      <c r="D40" s="8" t="s">
        <v>24</v>
      </c>
      <c r="E40" s="83" t="s">
        <v>102</v>
      </c>
      <c r="F40" s="8" t="s">
        <v>19</v>
      </c>
      <c r="G40" s="8" t="s">
        <v>14</v>
      </c>
      <c r="H40" s="9" t="s">
        <v>15</v>
      </c>
      <c r="I40" s="10">
        <v>480</v>
      </c>
      <c r="J40" s="11"/>
      <c r="K40" s="12">
        <f>I40*J40</f>
        <v>0</v>
      </c>
      <c r="L40" s="8"/>
      <c r="M40" s="27">
        <f>ROUND(K40*L40/100+K40,2)</f>
        <v>0</v>
      </c>
      <c r="N40" s="31"/>
      <c r="O40" s="31"/>
    </row>
    <row r="41" spans="1:15" s="13" customFormat="1" ht="153" customHeight="1">
      <c r="A41" s="8">
        <v>5</v>
      </c>
      <c r="B41" s="14" t="s">
        <v>28</v>
      </c>
      <c r="C41" s="14" t="s">
        <v>16</v>
      </c>
      <c r="D41" s="14" t="s">
        <v>50</v>
      </c>
      <c r="E41" s="83" t="s">
        <v>101</v>
      </c>
      <c r="F41" s="14" t="s">
        <v>51</v>
      </c>
      <c r="G41" s="14" t="s">
        <v>14</v>
      </c>
      <c r="H41" s="9" t="s">
        <v>15</v>
      </c>
      <c r="I41" s="10">
        <v>60</v>
      </c>
      <c r="J41" s="11"/>
      <c r="K41" s="12">
        <f>I41*J41</f>
        <v>0</v>
      </c>
      <c r="L41" s="8"/>
      <c r="M41" s="27">
        <f>ROUND(K41*L41/100+K41,2)</f>
        <v>0</v>
      </c>
      <c r="N41" s="31"/>
      <c r="O41" s="31"/>
    </row>
    <row r="42" spans="1:15" s="13" customFormat="1" ht="39.75" customHeight="1">
      <c r="A42" s="51" t="s">
        <v>32</v>
      </c>
      <c r="B42" s="52"/>
      <c r="C42" s="52"/>
      <c r="D42" s="52"/>
      <c r="E42" s="52"/>
      <c r="F42" s="52"/>
      <c r="G42" s="52"/>
      <c r="H42" s="52"/>
      <c r="I42" s="52" t="s">
        <v>32</v>
      </c>
      <c r="J42" s="53"/>
      <c r="K42" s="37">
        <f>SUM(K37:K41)</f>
        <v>0</v>
      </c>
      <c r="L42" s="38"/>
      <c r="M42" s="35">
        <f>SUM(M37:M41)</f>
        <v>0</v>
      </c>
      <c r="N42" s="41"/>
      <c r="O42" s="41"/>
    </row>
    <row r="43" spans="1:15" s="13" customFormat="1" ht="39.75" customHeight="1">
      <c r="A43" s="49" t="s">
        <v>52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7"/>
      <c r="O43" s="47"/>
    </row>
    <row r="44" spans="1:15" s="13" customFormat="1" ht="39.75" customHeight="1">
      <c r="A44" s="8">
        <v>1</v>
      </c>
      <c r="B44" s="8">
        <v>0</v>
      </c>
      <c r="C44" s="8" t="s">
        <v>11</v>
      </c>
      <c r="D44" s="8" t="s">
        <v>11</v>
      </c>
      <c r="E44" s="82" t="s">
        <v>12</v>
      </c>
      <c r="F44" s="8" t="s">
        <v>26</v>
      </c>
      <c r="G44" s="8" t="s">
        <v>14</v>
      </c>
      <c r="H44" s="9" t="s">
        <v>15</v>
      </c>
      <c r="I44" s="10">
        <v>180</v>
      </c>
      <c r="J44" s="11"/>
      <c r="K44" s="12">
        <f>I44*J44</f>
        <v>0</v>
      </c>
      <c r="L44" s="8"/>
      <c r="M44" s="27">
        <f>ROUND(K44*L44/100+K44,2)</f>
        <v>0</v>
      </c>
      <c r="N44" s="31"/>
      <c r="O44" s="31"/>
    </row>
    <row r="45" spans="1:15" s="13" customFormat="1" ht="39.75" customHeight="1">
      <c r="A45" s="8">
        <v>2</v>
      </c>
      <c r="B45" s="8" t="s">
        <v>23</v>
      </c>
      <c r="C45" s="8" t="s">
        <v>11</v>
      </c>
      <c r="D45" s="8" t="s">
        <v>11</v>
      </c>
      <c r="E45" s="82" t="s">
        <v>12</v>
      </c>
      <c r="F45" s="8" t="s">
        <v>26</v>
      </c>
      <c r="G45" s="8" t="s">
        <v>14</v>
      </c>
      <c r="H45" s="9" t="s">
        <v>15</v>
      </c>
      <c r="I45" s="10">
        <v>180</v>
      </c>
      <c r="J45" s="11"/>
      <c r="K45" s="12">
        <f>I45*J45</f>
        <v>0</v>
      </c>
      <c r="L45" s="8"/>
      <c r="M45" s="27">
        <f>ROUND(K45*L45/100+K45,2)</f>
        <v>0</v>
      </c>
      <c r="N45" s="31"/>
      <c r="O45" s="31"/>
    </row>
    <row r="46" spans="1:15" s="13" customFormat="1" ht="39.75" customHeight="1">
      <c r="A46" s="8">
        <v>3</v>
      </c>
      <c r="B46" s="8" t="s">
        <v>27</v>
      </c>
      <c r="C46" s="8" t="s">
        <v>11</v>
      </c>
      <c r="D46" s="8" t="s">
        <v>11</v>
      </c>
      <c r="E46" s="82" t="s">
        <v>12</v>
      </c>
      <c r="F46" s="8" t="s">
        <v>26</v>
      </c>
      <c r="G46" s="8" t="s">
        <v>14</v>
      </c>
      <c r="H46" s="9" t="s">
        <v>15</v>
      </c>
      <c r="I46" s="10">
        <v>360</v>
      </c>
      <c r="J46" s="11"/>
      <c r="K46" s="12">
        <f>I46*J46</f>
        <v>0</v>
      </c>
      <c r="L46" s="8"/>
      <c r="M46" s="27">
        <f>ROUND(K46*L46/100+K46,2)</f>
        <v>0</v>
      </c>
      <c r="N46" s="31"/>
      <c r="O46" s="31"/>
    </row>
    <row r="47" spans="1:15" s="13" customFormat="1" ht="74.25" customHeight="1">
      <c r="A47" s="8">
        <v>4</v>
      </c>
      <c r="B47" s="14">
        <v>1</v>
      </c>
      <c r="C47" s="14" t="s">
        <v>16</v>
      </c>
      <c r="D47" s="14" t="s">
        <v>53</v>
      </c>
      <c r="E47" s="83" t="s">
        <v>100</v>
      </c>
      <c r="F47" s="14" t="s">
        <v>54</v>
      </c>
      <c r="G47" s="14" t="s">
        <v>55</v>
      </c>
      <c r="H47" s="9" t="s">
        <v>15</v>
      </c>
      <c r="I47" s="10">
        <v>48</v>
      </c>
      <c r="J47" s="11"/>
      <c r="K47" s="12">
        <f>I47*J47</f>
        <v>0</v>
      </c>
      <c r="L47" s="8"/>
      <c r="M47" s="27">
        <f>ROUND(K47*L47/100+K47,2)</f>
        <v>0</v>
      </c>
      <c r="N47" s="31"/>
      <c r="O47" s="31"/>
    </row>
    <row r="48" spans="1:15" s="13" customFormat="1" ht="39.75" customHeight="1">
      <c r="A48" s="51" t="s">
        <v>32</v>
      </c>
      <c r="B48" s="52"/>
      <c r="C48" s="52"/>
      <c r="D48" s="52"/>
      <c r="E48" s="52"/>
      <c r="F48" s="52"/>
      <c r="G48" s="52"/>
      <c r="H48" s="52"/>
      <c r="I48" s="52" t="s">
        <v>32</v>
      </c>
      <c r="J48" s="53"/>
      <c r="K48" s="37">
        <f>SUM(K44:K47)</f>
        <v>0</v>
      </c>
      <c r="L48" s="38"/>
      <c r="M48" s="35">
        <f>SUM(M44:M47)</f>
        <v>0</v>
      </c>
      <c r="N48" s="41"/>
      <c r="O48" s="41"/>
    </row>
    <row r="49" spans="1:15" s="15" customFormat="1" ht="39.75" customHeight="1">
      <c r="A49" s="70" t="s">
        <v>56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32"/>
      <c r="O49" s="32"/>
    </row>
    <row r="50" spans="1:15" s="15" customFormat="1" ht="39.75" customHeight="1">
      <c r="A50" s="14">
        <v>1</v>
      </c>
      <c r="B50" s="72" t="s">
        <v>57</v>
      </c>
      <c r="C50" s="73"/>
      <c r="D50" s="73"/>
      <c r="E50" s="73"/>
      <c r="F50" s="74"/>
      <c r="G50" s="14" t="s">
        <v>55</v>
      </c>
      <c r="H50" s="14" t="s">
        <v>58</v>
      </c>
      <c r="I50" s="10">
        <v>70</v>
      </c>
      <c r="J50" s="20"/>
      <c r="K50" s="18">
        <f>I50*J50</f>
        <v>0</v>
      </c>
      <c r="L50" s="8"/>
      <c r="M50" s="27">
        <f>ROUND(K50*L50/100+K50,2)</f>
        <v>0</v>
      </c>
      <c r="N50" s="32"/>
      <c r="O50" s="32"/>
    </row>
    <row r="51" spans="1:15" s="15" customFormat="1" ht="39.75" customHeight="1">
      <c r="A51" s="14">
        <v>2</v>
      </c>
      <c r="B51" s="54" t="s">
        <v>59</v>
      </c>
      <c r="C51" s="55"/>
      <c r="D51" s="55"/>
      <c r="E51" s="55"/>
      <c r="F51" s="56"/>
      <c r="G51" s="8" t="s">
        <v>55</v>
      </c>
      <c r="H51" s="14" t="s">
        <v>58</v>
      </c>
      <c r="I51" s="10">
        <v>40</v>
      </c>
      <c r="J51" s="20"/>
      <c r="K51" s="18">
        <f>I51*J51</f>
        <v>0</v>
      </c>
      <c r="L51" s="8"/>
      <c r="M51" s="27">
        <f>ROUND(K51*L51/100+K51,2)</f>
        <v>0</v>
      </c>
      <c r="N51" s="32"/>
      <c r="O51" s="32"/>
    </row>
    <row r="52" spans="1:15" s="13" customFormat="1" ht="39.75" customHeight="1">
      <c r="A52" s="14">
        <v>3</v>
      </c>
      <c r="B52" s="54" t="s">
        <v>72</v>
      </c>
      <c r="C52" s="55"/>
      <c r="D52" s="55"/>
      <c r="E52" s="55"/>
      <c r="F52" s="56"/>
      <c r="G52" s="8" t="s">
        <v>55</v>
      </c>
      <c r="H52" s="14" t="s">
        <v>58</v>
      </c>
      <c r="I52" s="10">
        <v>30</v>
      </c>
      <c r="J52" s="20"/>
      <c r="K52" s="18">
        <f>I52*J52</f>
        <v>0</v>
      </c>
      <c r="L52" s="8"/>
      <c r="M52" s="27">
        <f>ROUND(K52*L52/100+K52,2)</f>
        <v>0</v>
      </c>
      <c r="N52" s="32"/>
      <c r="O52" s="32"/>
    </row>
    <row r="53" spans="1:15" s="13" customFormat="1" ht="39.75" customHeight="1">
      <c r="A53" s="51" t="s">
        <v>32</v>
      </c>
      <c r="B53" s="52"/>
      <c r="C53" s="52"/>
      <c r="D53" s="52"/>
      <c r="E53" s="52"/>
      <c r="F53" s="52"/>
      <c r="G53" s="52"/>
      <c r="H53" s="52"/>
      <c r="I53" s="52" t="s">
        <v>32</v>
      </c>
      <c r="J53" s="53"/>
      <c r="K53" s="37">
        <f>SUM(K50:K52)</f>
        <v>0</v>
      </c>
      <c r="L53" s="38"/>
      <c r="M53" s="35">
        <f>SUM(M50:M52)</f>
        <v>0</v>
      </c>
      <c r="N53" s="36"/>
      <c r="O53" s="36"/>
    </row>
    <row r="54" spans="1:18" ht="39.75" customHeight="1">
      <c r="A54" s="49" t="s">
        <v>60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7"/>
      <c r="O54" s="47"/>
      <c r="P54" s="1"/>
      <c r="Q54" s="1"/>
      <c r="R54" s="1"/>
    </row>
    <row r="55" spans="1:15" s="13" customFormat="1" ht="39.75" customHeight="1">
      <c r="A55" s="8">
        <v>1</v>
      </c>
      <c r="B55" s="8">
        <v>0</v>
      </c>
      <c r="C55" s="8" t="s">
        <v>16</v>
      </c>
      <c r="D55" s="8" t="s">
        <v>30</v>
      </c>
      <c r="E55" s="82" t="s">
        <v>18</v>
      </c>
      <c r="F55" s="8" t="s">
        <v>36</v>
      </c>
      <c r="G55" s="8" t="s">
        <v>14</v>
      </c>
      <c r="H55" s="8" t="s">
        <v>15</v>
      </c>
      <c r="I55" s="10">
        <v>24</v>
      </c>
      <c r="J55" s="11"/>
      <c r="K55" s="21">
        <f>I55*J55</f>
        <v>0</v>
      </c>
      <c r="L55" s="8"/>
      <c r="M55" s="27">
        <f>ROUND(K55*L55/100+K55,2)</f>
        <v>0</v>
      </c>
      <c r="N55" s="31"/>
      <c r="O55" s="31"/>
    </row>
    <row r="56" spans="1:15" s="13" customFormat="1" ht="39.75" customHeight="1">
      <c r="A56" s="8">
        <v>2</v>
      </c>
      <c r="B56" s="8">
        <v>2</v>
      </c>
      <c r="C56" s="8" t="s">
        <v>16</v>
      </c>
      <c r="D56" s="8" t="s">
        <v>20</v>
      </c>
      <c r="E56" s="82" t="s">
        <v>18</v>
      </c>
      <c r="F56" s="8" t="s">
        <v>36</v>
      </c>
      <c r="G56" s="8" t="s">
        <v>14</v>
      </c>
      <c r="H56" s="9" t="s">
        <v>15</v>
      </c>
      <c r="I56" s="10">
        <v>96</v>
      </c>
      <c r="J56" s="11"/>
      <c r="K56" s="18">
        <f>I56*J56</f>
        <v>0</v>
      </c>
      <c r="L56" s="8"/>
      <c r="M56" s="27">
        <f>ROUND(K56*L56/100+K56,2)</f>
        <v>0</v>
      </c>
      <c r="N56" s="31"/>
      <c r="O56" s="31"/>
    </row>
    <row r="57" spans="1:15" s="13" customFormat="1" ht="39.75" customHeight="1">
      <c r="A57" s="8">
        <v>3</v>
      </c>
      <c r="B57" s="8">
        <v>5</v>
      </c>
      <c r="C57" s="8" t="s">
        <v>16</v>
      </c>
      <c r="D57" s="8" t="s">
        <v>61</v>
      </c>
      <c r="E57" s="85" t="s">
        <v>18</v>
      </c>
      <c r="F57" s="8" t="s">
        <v>62</v>
      </c>
      <c r="G57" s="8" t="s">
        <v>14</v>
      </c>
      <c r="H57" s="9" t="s">
        <v>15</v>
      </c>
      <c r="I57" s="10">
        <v>200</v>
      </c>
      <c r="J57" s="11"/>
      <c r="K57" s="12">
        <f>I57*J57</f>
        <v>0</v>
      </c>
      <c r="L57" s="8"/>
      <c r="M57" s="27">
        <f>ROUND(K57*L57/100+K57,2)</f>
        <v>0</v>
      </c>
      <c r="N57" s="31"/>
      <c r="O57" s="31"/>
    </row>
    <row r="58" spans="1:15" s="13" customFormat="1" ht="39.75" customHeight="1">
      <c r="A58" s="8">
        <v>4</v>
      </c>
      <c r="B58" s="8">
        <v>1</v>
      </c>
      <c r="C58" s="8" t="s">
        <v>16</v>
      </c>
      <c r="D58" s="8" t="s">
        <v>63</v>
      </c>
      <c r="E58" s="85" t="s">
        <v>18</v>
      </c>
      <c r="F58" s="8" t="s">
        <v>36</v>
      </c>
      <c r="G58" s="8" t="s">
        <v>14</v>
      </c>
      <c r="H58" s="9" t="s">
        <v>15</v>
      </c>
      <c r="I58" s="10">
        <v>24</v>
      </c>
      <c r="J58" s="11"/>
      <c r="K58" s="12">
        <f>I58*J58</f>
        <v>0</v>
      </c>
      <c r="L58" s="8"/>
      <c r="M58" s="27">
        <f>ROUND(K58*L58/100+K58,2)</f>
        <v>0</v>
      </c>
      <c r="N58" s="31"/>
      <c r="O58" s="31"/>
    </row>
    <row r="59" spans="1:15" s="13" customFormat="1" ht="39.75" customHeight="1">
      <c r="A59" s="51" t="s">
        <v>32</v>
      </c>
      <c r="B59" s="52"/>
      <c r="C59" s="52"/>
      <c r="D59" s="52"/>
      <c r="E59" s="52"/>
      <c r="F59" s="52"/>
      <c r="G59" s="52"/>
      <c r="H59" s="52"/>
      <c r="I59" s="52" t="s">
        <v>32</v>
      </c>
      <c r="J59" s="53"/>
      <c r="K59" s="37">
        <f>SUM(K55:K58)</f>
        <v>0</v>
      </c>
      <c r="L59" s="38"/>
      <c r="M59" s="35">
        <f>SUM(M55:M58)</f>
        <v>0</v>
      </c>
      <c r="N59" s="41"/>
      <c r="O59" s="41"/>
    </row>
    <row r="60" spans="1:18" ht="39.75" customHeight="1">
      <c r="A60" s="49" t="s">
        <v>64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47"/>
      <c r="O60" s="47"/>
      <c r="P60" s="1"/>
      <c r="Q60" s="1"/>
      <c r="R60" s="1"/>
    </row>
    <row r="61" spans="1:15" s="13" customFormat="1" ht="108.75" customHeight="1">
      <c r="A61" s="8">
        <v>1</v>
      </c>
      <c r="B61" s="8" t="s">
        <v>27</v>
      </c>
      <c r="C61" s="8" t="s">
        <v>16</v>
      </c>
      <c r="D61" s="8" t="s">
        <v>24</v>
      </c>
      <c r="E61" s="83" t="s">
        <v>98</v>
      </c>
      <c r="F61" s="8" t="s">
        <v>19</v>
      </c>
      <c r="G61" s="8" t="s">
        <v>14</v>
      </c>
      <c r="H61" s="9" t="s">
        <v>15</v>
      </c>
      <c r="I61" s="10">
        <v>84</v>
      </c>
      <c r="J61" s="17"/>
      <c r="K61" s="18">
        <f>I61*J61</f>
        <v>0</v>
      </c>
      <c r="L61" s="8"/>
      <c r="M61" s="27">
        <f>ROUND(K61*L61/100+K61,2)</f>
        <v>0</v>
      </c>
      <c r="N61" s="31"/>
      <c r="O61" s="31"/>
    </row>
    <row r="62" spans="1:15" s="13" customFormat="1" ht="39.75" customHeight="1">
      <c r="A62" s="51" t="s">
        <v>32</v>
      </c>
      <c r="B62" s="52"/>
      <c r="C62" s="52"/>
      <c r="D62" s="52"/>
      <c r="E62" s="52"/>
      <c r="F62" s="52"/>
      <c r="G62" s="52"/>
      <c r="H62" s="52"/>
      <c r="I62" s="52" t="s">
        <v>32</v>
      </c>
      <c r="J62" s="53"/>
      <c r="K62" s="39">
        <f>SUM(K61)</f>
        <v>0</v>
      </c>
      <c r="L62" s="38"/>
      <c r="M62" s="40">
        <f>SUM(M61)</f>
        <v>0</v>
      </c>
      <c r="N62" s="41"/>
      <c r="O62" s="41"/>
    </row>
    <row r="63" spans="1:18" ht="39.75" customHeight="1">
      <c r="A63" s="49" t="s">
        <v>65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47"/>
      <c r="O63" s="47"/>
      <c r="P63" s="1"/>
      <c r="Q63" s="1"/>
      <c r="R63" s="1"/>
    </row>
    <row r="64" spans="1:15" s="13" customFormat="1" ht="48.75" customHeight="1">
      <c r="A64" s="8">
        <v>1</v>
      </c>
      <c r="B64" s="57" t="s">
        <v>66</v>
      </c>
      <c r="C64" s="58"/>
      <c r="D64" s="58"/>
      <c r="E64" s="58"/>
      <c r="F64" s="59"/>
      <c r="G64" s="22" t="s">
        <v>55</v>
      </c>
      <c r="H64" s="14" t="s">
        <v>58</v>
      </c>
      <c r="I64" s="10">
        <v>5</v>
      </c>
      <c r="J64" s="23"/>
      <c r="K64" s="12">
        <f>I64*J64</f>
        <v>0</v>
      </c>
      <c r="L64" s="8"/>
      <c r="M64" s="27">
        <f>ROUND(K64*L64/100+K64,2)</f>
        <v>0</v>
      </c>
      <c r="N64" s="31"/>
      <c r="O64" s="31"/>
    </row>
    <row r="65" spans="1:15" s="13" customFormat="1" ht="39.75" customHeight="1">
      <c r="A65" s="51" t="s">
        <v>32</v>
      </c>
      <c r="B65" s="52"/>
      <c r="C65" s="52"/>
      <c r="D65" s="52"/>
      <c r="E65" s="52"/>
      <c r="F65" s="52"/>
      <c r="G65" s="52"/>
      <c r="H65" s="52"/>
      <c r="I65" s="52" t="s">
        <v>32</v>
      </c>
      <c r="J65" s="53"/>
      <c r="K65" s="37">
        <f>SUM(K64:K64)</f>
        <v>0</v>
      </c>
      <c r="L65" s="38"/>
      <c r="M65" s="35">
        <f>SUM(M64)</f>
        <v>0</v>
      </c>
      <c r="N65" s="41"/>
      <c r="O65" s="41"/>
    </row>
    <row r="66" spans="1:15" s="13" customFormat="1" ht="39.75" customHeight="1">
      <c r="A66" s="49" t="s">
        <v>79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47"/>
      <c r="O66" s="47"/>
    </row>
    <row r="67" spans="1:15" s="13" customFormat="1" ht="123" customHeight="1">
      <c r="A67" s="8">
        <v>1</v>
      </c>
      <c r="B67" s="57" t="s">
        <v>67</v>
      </c>
      <c r="C67" s="58"/>
      <c r="D67" s="58"/>
      <c r="E67" s="58"/>
      <c r="F67" s="59"/>
      <c r="G67" s="8" t="s">
        <v>55</v>
      </c>
      <c r="H67" s="14" t="s">
        <v>58</v>
      </c>
      <c r="I67" s="10">
        <v>120</v>
      </c>
      <c r="J67" s="24"/>
      <c r="K67" s="12">
        <f aca="true" t="shared" si="4" ref="K67:K72">I67*J67</f>
        <v>0</v>
      </c>
      <c r="L67" s="8"/>
      <c r="M67" s="27">
        <f aca="true" t="shared" si="5" ref="M67:M72">ROUND(K67*L67/100+K67,2)</f>
        <v>0</v>
      </c>
      <c r="N67" s="31"/>
      <c r="O67" s="31"/>
    </row>
    <row r="68" spans="1:15" s="13" customFormat="1" ht="139.5" customHeight="1">
      <c r="A68" s="8">
        <v>2</v>
      </c>
      <c r="B68" s="57" t="s">
        <v>68</v>
      </c>
      <c r="C68" s="58"/>
      <c r="D68" s="58"/>
      <c r="E68" s="58"/>
      <c r="F68" s="59"/>
      <c r="G68" s="8" t="s">
        <v>55</v>
      </c>
      <c r="H68" s="14" t="s">
        <v>58</v>
      </c>
      <c r="I68" s="10">
        <v>100</v>
      </c>
      <c r="J68" s="24"/>
      <c r="K68" s="12">
        <f t="shared" si="4"/>
        <v>0</v>
      </c>
      <c r="L68" s="8"/>
      <c r="M68" s="27">
        <f t="shared" si="5"/>
        <v>0</v>
      </c>
      <c r="N68" s="31"/>
      <c r="O68" s="31"/>
    </row>
    <row r="69" spans="1:15" s="13" customFormat="1" ht="139.5" customHeight="1">
      <c r="A69" s="8">
        <v>3</v>
      </c>
      <c r="B69" s="75" t="s">
        <v>86</v>
      </c>
      <c r="C69" s="58"/>
      <c r="D69" s="58"/>
      <c r="E69" s="58"/>
      <c r="F69" s="59"/>
      <c r="G69" s="76" t="s">
        <v>55</v>
      </c>
      <c r="H69" s="77" t="s">
        <v>58</v>
      </c>
      <c r="I69" s="78" t="s">
        <v>87</v>
      </c>
      <c r="J69" s="79"/>
      <c r="K69" s="79"/>
      <c r="L69" s="79"/>
      <c r="M69" s="79"/>
      <c r="N69" s="79"/>
      <c r="O69" s="80"/>
    </row>
    <row r="70" spans="1:15" s="13" customFormat="1" ht="139.5" customHeight="1">
      <c r="A70" s="8"/>
      <c r="B70" s="57" t="s">
        <v>73</v>
      </c>
      <c r="C70" s="58"/>
      <c r="D70" s="58"/>
      <c r="E70" s="58"/>
      <c r="F70" s="59"/>
      <c r="G70" s="8" t="s">
        <v>55</v>
      </c>
      <c r="H70" s="14" t="s">
        <v>58</v>
      </c>
      <c r="I70" s="10">
        <v>5</v>
      </c>
      <c r="J70" s="24"/>
      <c r="K70" s="12">
        <f t="shared" si="4"/>
        <v>0</v>
      </c>
      <c r="L70" s="8"/>
      <c r="M70" s="27">
        <f t="shared" si="5"/>
        <v>0</v>
      </c>
      <c r="N70" s="31"/>
      <c r="O70" s="31"/>
    </row>
    <row r="71" spans="1:15" s="13" customFormat="1" ht="139.5" customHeight="1">
      <c r="A71" s="8">
        <v>3</v>
      </c>
      <c r="B71" s="57" t="s">
        <v>74</v>
      </c>
      <c r="C71" s="58"/>
      <c r="D71" s="58"/>
      <c r="E71" s="58"/>
      <c r="F71" s="59"/>
      <c r="G71" s="8" t="s">
        <v>75</v>
      </c>
      <c r="H71" s="14" t="s">
        <v>76</v>
      </c>
      <c r="I71" s="10">
        <v>5</v>
      </c>
      <c r="J71" s="24"/>
      <c r="K71" s="12">
        <f t="shared" si="4"/>
        <v>0</v>
      </c>
      <c r="L71" s="8"/>
      <c r="M71" s="27">
        <f t="shared" si="5"/>
        <v>0</v>
      </c>
      <c r="N71" s="31"/>
      <c r="O71" s="31"/>
    </row>
    <row r="72" spans="1:15" s="13" customFormat="1" ht="117" customHeight="1">
      <c r="A72" s="8">
        <v>3</v>
      </c>
      <c r="B72" s="57" t="s">
        <v>77</v>
      </c>
      <c r="C72" s="58"/>
      <c r="D72" s="58"/>
      <c r="E72" s="58"/>
      <c r="F72" s="59"/>
      <c r="G72" s="8" t="s">
        <v>78</v>
      </c>
      <c r="H72" s="14" t="s">
        <v>76</v>
      </c>
      <c r="I72" s="10">
        <v>5</v>
      </c>
      <c r="J72" s="24"/>
      <c r="K72" s="12">
        <f t="shared" si="4"/>
        <v>0</v>
      </c>
      <c r="L72" s="8"/>
      <c r="M72" s="27">
        <f t="shared" si="5"/>
        <v>0</v>
      </c>
      <c r="N72" s="31"/>
      <c r="O72" s="31"/>
    </row>
    <row r="73" spans="1:18" ht="39.75" customHeight="1">
      <c r="A73" s="51" t="s">
        <v>32</v>
      </c>
      <c r="B73" s="52"/>
      <c r="C73" s="52"/>
      <c r="D73" s="52"/>
      <c r="E73" s="52"/>
      <c r="F73" s="52"/>
      <c r="G73" s="52"/>
      <c r="H73" s="52"/>
      <c r="I73" s="52" t="s">
        <v>32</v>
      </c>
      <c r="J73" s="53"/>
      <c r="K73" s="37">
        <f>SUM(K67:K72)</f>
        <v>0</v>
      </c>
      <c r="L73" s="38"/>
      <c r="M73" s="35">
        <f>SUM(M67:M72)</f>
        <v>0</v>
      </c>
      <c r="N73" s="41"/>
      <c r="O73" s="41"/>
      <c r="P73" s="1"/>
      <c r="Q73" s="1"/>
      <c r="R73" s="1"/>
    </row>
    <row r="74" spans="1:18" ht="39.75" customHeight="1">
      <c r="A74" s="60" t="s">
        <v>69</v>
      </c>
      <c r="B74" s="61"/>
      <c r="C74" s="61"/>
      <c r="D74" s="61"/>
      <c r="E74" s="61"/>
      <c r="F74" s="61"/>
      <c r="G74" s="61"/>
      <c r="H74" s="61"/>
      <c r="I74" s="61"/>
      <c r="J74" s="62"/>
      <c r="K74" s="25">
        <f>SUM(K15+K18+K25+K35+K42+K48+K53+K59+K62+K65+K73)</f>
        <v>0</v>
      </c>
      <c r="L74" s="26"/>
      <c r="M74" s="28">
        <f>SUM(M15+M18+M25+M35+M42+M48+M53+M59+M62+M65+M73)</f>
        <v>0</v>
      </c>
      <c r="N74" s="30"/>
      <c r="O74" s="30"/>
      <c r="P74" s="1"/>
      <c r="Q74" s="1"/>
      <c r="R74" s="1"/>
    </row>
  </sheetData>
  <sheetProtection selectLockedCells="1" selectUnlockedCells="1"/>
  <mergeCells count="35">
    <mergeCell ref="I69:O69"/>
    <mergeCell ref="A1:M1"/>
    <mergeCell ref="A3:M3"/>
    <mergeCell ref="A15:J15"/>
    <mergeCell ref="A16:M16"/>
    <mergeCell ref="A18:J18"/>
    <mergeCell ref="A19:M19"/>
    <mergeCell ref="B71:F71"/>
    <mergeCell ref="B52:F52"/>
    <mergeCell ref="A54:M54"/>
    <mergeCell ref="A25:J25"/>
    <mergeCell ref="A26:M26"/>
    <mergeCell ref="A35:J35"/>
    <mergeCell ref="A36:M36"/>
    <mergeCell ref="A53:J53"/>
    <mergeCell ref="A59:J59"/>
    <mergeCell ref="A48:J48"/>
    <mergeCell ref="B72:F72"/>
    <mergeCell ref="A73:J73"/>
    <mergeCell ref="A74:J74"/>
    <mergeCell ref="A60:M60"/>
    <mergeCell ref="A62:J62"/>
    <mergeCell ref="A63:M63"/>
    <mergeCell ref="B64:F64"/>
    <mergeCell ref="A65:J65"/>
    <mergeCell ref="B69:F69"/>
    <mergeCell ref="B70:F70"/>
    <mergeCell ref="A43:M43"/>
    <mergeCell ref="A42:J42"/>
    <mergeCell ref="B51:F51"/>
    <mergeCell ref="A66:M66"/>
    <mergeCell ref="B67:F67"/>
    <mergeCell ref="B68:F68"/>
    <mergeCell ref="A49:M49"/>
    <mergeCell ref="B50:F50"/>
  </mergeCells>
  <printOptions horizontalCentered="1"/>
  <pageMargins left="0.7" right="0.7" top="0.75" bottom="0.75" header="0.5118055555555555" footer="0.5118055555555555"/>
  <pageSetup fitToHeight="0" fitToWidth="1" horizontalDpi="600" verticalDpi="600" orientation="landscape" paperSize="9" scale="46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Wojciechowska</dc:creator>
  <cp:keywords/>
  <dc:description/>
  <cp:lastModifiedBy>Katarzyna Wojciechowska</cp:lastModifiedBy>
  <cp:lastPrinted>2024-01-11T09:17:12Z</cp:lastPrinted>
  <dcterms:created xsi:type="dcterms:W3CDTF">2023-11-21T06:55:52Z</dcterms:created>
  <dcterms:modified xsi:type="dcterms:W3CDTF">2024-01-11T09:18:23Z</dcterms:modified>
  <cp:category/>
  <cp:version/>
  <cp:contentType/>
  <cp:contentStatus/>
</cp:coreProperties>
</file>