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Parametry" sheetId="1" r:id="rId1"/>
    <sheet name="Wycena" sheetId="2" r:id="rId2"/>
  </sheets>
  <definedNames>
    <definedName name="_xlnm.Print_Area" localSheetId="0">'Parametry'!$A$1:$E$64</definedName>
    <definedName name="_xlnm.Print_Area" localSheetId="1">'Wycena'!$A$1:$H$8</definedName>
  </definedNames>
  <calcPr fullCalcOnLoad="1"/>
</workbook>
</file>

<file path=xl/sharedStrings.xml><?xml version="1.0" encoding="utf-8"?>
<sst xmlns="http://schemas.openxmlformats.org/spreadsheetml/2006/main" count="193" uniqueCount="85">
  <si>
    <t>Parametry oferowanego urządzenia</t>
  </si>
  <si>
    <t>Punktacja</t>
  </si>
  <si>
    <t>Parametr graniczny/wartość</t>
  </si>
  <si>
    <t>Opis wymaganych parametrów technicznych/pakiet</t>
  </si>
  <si>
    <t>zapotrzebowanie sumaryczne</t>
  </si>
  <si>
    <t>szacunkowa cena jednostkowa netto [PLN]</t>
  </si>
  <si>
    <t>stawka VAT</t>
  </si>
  <si>
    <t>szacunkowa cena jednostkowa brutto [PLN]</t>
  </si>
  <si>
    <t>szacunkowa wartość netto [PLN]</t>
  </si>
  <si>
    <t>szacunkowa wartość brutto [PLN]</t>
  </si>
  <si>
    <t>Numer pakietu</t>
  </si>
  <si>
    <t>Nazwa urządzenia</t>
  </si>
  <si>
    <t>podać</t>
  </si>
  <si>
    <t>–</t>
  </si>
  <si>
    <t>producent</t>
  </si>
  <si>
    <t>numer katalogowy produktu lub grupy</t>
  </si>
  <si>
    <t>TAK</t>
  </si>
  <si>
    <t>RAZEM</t>
  </si>
  <si>
    <t>nazwa produktu</t>
  </si>
  <si>
    <t>TAK, podać</t>
  </si>
  <si>
    <t>I</t>
  </si>
  <si>
    <t>[1,3]</t>
  </si>
  <si>
    <t>pompa implantowalna przeznaczona do wspomagania lewokomorowego</t>
  </si>
  <si>
    <t>Parametry techniczne</t>
  </si>
  <si>
    <t xml:space="preserve">CPV: 33182230-0 </t>
  </si>
  <si>
    <t>[3,1]</t>
  </si>
  <si>
    <t>materiał oferowanej pompy - tytan</t>
  </si>
  <si>
    <t>TAK, podać parametry</t>
  </si>
  <si>
    <t>podać liczbę i określić parametry nominalne pracy oraz numer katalogowy wg. producenta</t>
  </si>
  <si>
    <t>instrukcja obsługi do oferowanych w pakiecie urządzeń w języku polskim oraz dodatkowa instrukcja obsługi (obowiązkowo wersja elektroniczna) dla Działu Inżynierii Klinicznej - przy dostawie</t>
  </si>
  <si>
    <t>Warunki dodatkowe stawiane Wykonawcy</t>
  </si>
  <si>
    <t xml:space="preserve">TAK, podać i opisać </t>
  </si>
  <si>
    <t>nominalna prędkość pracy pompy w zakresie min. 1 800 - 4 000 [rpm]</t>
  </si>
  <si>
    <t>konduit wylotowy wykonany z PTFE o średnicy ok. 10 [mm]</t>
  </si>
  <si>
    <t>waga pompy, max. 160 [g]</t>
  </si>
  <si>
    <t>[1,2]</t>
  </si>
  <si>
    <t>waga kontrolera pracy pompy wraz z bateriami zasilającymi w zestawie jaki pacjent musi nosić w spsób ciągły przy sobie</t>
  </si>
  <si>
    <t>TAK, podać typ oferowanego monitora i okres oferowanej gwarancji</t>
  </si>
  <si>
    <t>pompa implantowalna do ciała pacjenta o przepływie maksymalnym do min. 10 [l/min] z wyjściem na zasilanie przez powłoki brzuszne podłączanym do oferowanego zewnętrznego kontrolera</t>
  </si>
  <si>
    <t>Dział Inżynierii Klinicznej informuje, że wartość przedmiotu zamówienia ustalono z należytą starannością i dokonano na podstawie oferty z zapytania  cenowego dotyczącego przedmiotowego produktu</t>
  </si>
  <si>
    <t>czas pracy pompy z kompletnie naładowanego zestawu baterii, min. 10 [h]</t>
  </si>
  <si>
    <t>TAK, podać i opisać</t>
  </si>
  <si>
    <t>konduit wylotowy wykonany z PTFE</t>
  </si>
  <si>
    <t>gwarancja prawidłowego działania opisanej, oferowanej w powyższym punkcie baterii kontrolera, min. 12 miesięcy od dnia przekazania do pacjenta. W przypadku osiągania zbyt krótkich czasów możliwego użytkowania po pełnym naładowaniu, poniżej 10 minut, bateria zostanie bezpłatnie wymieniona przez Wykonawcę do 7 dni od stwierdzenia opisanej dysfunkcji</t>
  </si>
  <si>
    <t>Wykonawca zapewni szkolenie w języku polskim z zakresu obsługi i monitorowania oferowanego w pakiecie II systemu wspomagania serca oraz w zakresie opieki nad pacjentami z wszczepioną oferowana w pakiecie II pompą. Miejsce liczba uczestników i terminy szkoleń do ustalenia w terminie 14 dni po podpisaniu umowy dotyczącej realizacji pakietu II</t>
  </si>
  <si>
    <t>Wykonawca zapewnia opiekę Proctora w zakresie kwalifikacji i wykonania zabiegu wszczepienia dla wszystkich pacjentów zaopatrywanych w zestawy oferowane w pakiecie II - WSZCZEPIALNE POMPY TYPU LVAD (TYP 2)</t>
  </si>
  <si>
    <t>średnica pompy, max. 51 [mm]</t>
  </si>
  <si>
    <t>długość pompy, max. 56 [mm]</t>
  </si>
  <si>
    <r>
      <t>objętość całkowita pompy, min. 80 [cm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]</t>
    </r>
  </si>
  <si>
    <r>
      <t>objetość napełaniania pompy, max. 21 [cm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]</t>
    </r>
  </si>
  <si>
    <t>kaniula dokoniuszkowa tytanowa max. 21 [mm]</t>
  </si>
  <si>
    <t>czas pracy pompy z kompletnie naładowanej (naładowanych) baterii, min. 16 [h]</t>
  </si>
  <si>
    <t xml:space="preserve">każdy oferowany zestaw implantacyjny wyposazony w częsciowo wymienny kabel zasilający (life line) </t>
  </si>
  <si>
    <t>TAK, opisać</t>
  </si>
  <si>
    <t>waga pompy, max. 200 [g]</t>
  </si>
  <si>
    <t>nominalna prędkość pracy pompy w zakresie min. 3 000 - 9 000 [rpm]</t>
  </si>
  <si>
    <t>termin przydatności każdego zestawu do wszczepienia - min. 12 miesięcy od daty dostawy do Zamawiającego; w okresie pomiędzy dostawą a wszczepieniem terminy gwarancji nie biegną</t>
  </si>
  <si>
    <t>II</t>
  </si>
  <si>
    <t>Wykonawca zapewnia opiekę Proctora w zakresie kwalifikacji i wykonania zabiegu wszczepienia dla wszystkich pacjentów zaopatrywanych w zestawy oferowane w pakiecie I - WSZCZEPIALNE POMPY TYPU LVAD (TYP 1). O planowanej dacie zabiegu Zamawiający poinformuje Wykonawcę telefonicznie, mailem lub pisemnie z 24 godzinnym wyprzedzeniem</t>
  </si>
  <si>
    <t>czas pracy kontrolera wraz z pompą z kompletnie naładowanej baterii wewnętrznej, min. 15 [minut]</t>
  </si>
  <si>
    <t>WSZCZEPIALNE POMPY TYPU LVAD DO DŁUGOTRWAŁEGO WSPOMAGANIA SERCA - TYP 1</t>
  </si>
  <si>
    <t>WSZCZEPIALNE POMPY TYPU LVAD DO DŁUGOTRWAŁEGO WSPOMAGANIA SERCA - TYP 2</t>
  </si>
  <si>
    <t>TAK, podać dane kontaktowe, min. 2 numery telefonów alarmowych, adres e-mail</t>
  </si>
  <si>
    <t>czas pracy baterii, min. 12 miesięcy od dnia przekazania do pacjenta. Jeżeli po pełnym naładowaniu bateria nie osiąga minimalnego czasu działania wynoszącego 5 godzin, Zamawiający ma prawo skorzystać z uprawnienia gwarancyjnego do wymiany baterii na nową</t>
  </si>
  <si>
    <t>oferowana pompa wszepiana bezpośrednio do serca i lokowana w przestrzeni osierdziowej pacjenta, bez konieczności utworzenia "kieszeni" w powłokach brzusznych</t>
  </si>
  <si>
    <t xml:space="preserve">parametry oferowanego kontrolera pracy pompy, waga max. 340 [g], wymiary (dł./szer./wys.), max. 130x35x90 [mm]. Kontroler wyposażony w min. multifunkcyjny wyswietlacz LCD, komunikaty o parametrach pracy w jezyku polskim, wskaźniki: stanu baterii, wymaganego serwisu </t>
  </si>
  <si>
    <t>PAKIET I -                                                                                                                                                                         WSZCZEPIALNE POMPY TYPU LVAD DO DŁUGOTRWAŁEGO WSPOMAGANIA SERCA (TYP 1) - 15 zestawów</t>
  </si>
  <si>
    <t>Wartość przedmiotu zamówienia została oszacowana na podstawie ofert handlowych na dzień 25.01.2019 roku przez: Michał Kaleta</t>
  </si>
  <si>
    <t>objętość całkowita pompy, min. 50 [ml]</t>
  </si>
  <si>
    <t>wykonawca zaoferuje kompletne, gotowe do wszczepienia i użycia, zestawy implantacyjne systemu do długotrwałego mechanicznego wspomagania pracy lewej komory serca, o minimalnym wyposażeniu każdego zestawu obejmującym: w pełni implantowalną pompę serca z wszelkimi akcesoriami chirurgicznymi służącymi do jej prawidłowego wszczepienia, sterylny kontroler pompy z adapterem, zapasowy sterylny kontroler pompy (jeśli jest wymagany dla zapewnienia bezpiecznej pracy pompy wszepionej do ciała pacjenta), co najmniej 6 baterii zasilających, ładowarkę z co najmniej 4 portami do ładowania indywidualnego baterii, przenośny zasilacz do zasilania sterownika pompy z sieci prądu zmiennego (230 [V]; 50 [Hz]), zapasowy przenośny zasilacz do zasilania sterownika pompy z sieci prądu zmiennego (230 [V]; 50 [Hz]); przenośny zasilacz do zasilania sterownika pompy ze źródła prądu stałego 12 [V] z przewodem zasilania prądem stałym (wtyk do gniazda zapalniczki samochodowej), instrukcję obsługi w języku polskim dla zespołu operacyjnego oraz instrukcję obsługi w języku polskim dla pacjenta</t>
  </si>
  <si>
    <t>czas pracy baterii, min. 12 miesięcy od dnia przekazania do pacjenta oraz min. 500 cykli ładowania. jeżeli po pełnym naładowaniu bateria nie osiąga minimalnego czasu działania wynoszącego 3 godziny oraz zostanie osiągnięty koniec okresu użytkowania (powyżej 500 cykli ładowania), Zamawiający ma prawo skorzystać z uprawnienia gwarancyjnego do wymiany baterii na nową.</t>
  </si>
  <si>
    <t>Wykonawca zapewni szkolenia w języku polskim z zakresu obsługi i monitorowania oferowanego systemu wspomagania serca oraz w zakresie opieki nad pacjentami z wszczepioną pompą. Miejsce liczba uczestników i terminy szkoleń do ustalenia w terminie 14 dni po podpisaniu umowy dotyczącej realizacji dostaw</t>
  </si>
  <si>
    <t>Wykonawca zapewni opiekę techniczną i konsultacyjną dla pacjenta, lekarza i personelu medycznego w trybie 24 godzinnym, 7 dni w tygodniu w całym okresie konieczności wspomagania serca pacjenta pompą wszczepialną.
Opieka obejmuje:  
- przeglądy okresowe wg wymagań producenta (w miejscu i terminach uzgodnionych z pacjentem) i sporządzanie pisemnych raportów dla zamawiającego;
- analizę bieżącej pracy zestawu, analizę zagrożenia niesprawnością;  
- konsultację występujących zakłóceń pracy zestawu;</t>
  </si>
  <si>
    <r>
      <t xml:space="preserve">monitor szpitalny z oprogramowaniem w języku polskim umożliwiający zmianę parametrów pompy i obserwację bieżących i historycznych krzywych, zdarzeń oraz alarmów po podłączeniu diagnozowanego pacjenta. Wykonawca zapewni, co najmniej 6 (sześć) monitorów użytkowanych u Zamawiającego </t>
    </r>
    <r>
      <rPr>
        <b/>
        <sz val="7"/>
        <rFont val="Verdana"/>
        <family val="2"/>
      </rPr>
      <t xml:space="preserve">przez cały okres pracy </t>
    </r>
    <r>
      <rPr>
        <sz val="7"/>
        <rFont val="Verdana"/>
        <family val="2"/>
      </rPr>
      <t>wszczepionych, oferowanych pomp typu LVAD, z możliwością przekazania dodatkowych egzemplarzy koniecznych do prawidłowego zabezpieczenia obsługi pomp typu LVAD na wniosek Zamawiającego. Przekazanie monitorów nastąpi wraz z dostawą pierwszego oferowanego zestawu implantacyjnego. Gwarancja na oferowane monitory, akcesoria oraz baterie (obejmująca całkowicie bezpłatne przeglądy, wg zaleceń Producenta) min. 36 miesięcy od daty przekazania.</t>
    </r>
  </si>
  <si>
    <t>świadczenia gwarancyjne:
- dotyczą pompy, kontrolera pompy, baterii zasilających, ładowarki, zasilaczy sterownika, toreb na kontroler, na baterie i do kąpieli oraz wszelkich pozostałych elementów zestawu wspomagania. 
- wykonywane będą w miejscu pobytu pacjenta i w terminach odpowiednich do zagrożenia, tj. włącznie z natychmiastowym dojazdem do miejsca pobytu pacjenta</t>
  </si>
  <si>
    <t>Wykonawca zapewni opiekę techniczną i konsultacyjną dla pacjenta, lekarza i personelu medycznego w trybie 24 godzinnym, 7 dni w tygodniu w całym okresie konieczności wspomagania serca pacjenta pompą wszczepialną.
Opieka obejmuje:  
- przeglądy okresowe wg wymagań producenta (w miejscu i terminach uzgodnionych z pacjentem) i sporządzanie pisemnych raportów dla zamawiającego;
- analizę bieżącej pracy zestawu, analizę  zagrożenia niesprawnością,  
- konsultację występujących zakłóceń pracy zestawu</t>
  </si>
  <si>
    <t>świadczenia gwarancyjne:
W całym okresie konieczności wspomagania serca pacjenta pompą wszczepialną wykonawca zobowiązany jest zapewniać wymianę lub natychmiastową naprawę wszystkich elementów oferowanego systemu, w przypadku ich wady, awarii, uszkodzenia, stwierdzenia błędu projektowego lub produkcyjnego. 
W tym samym okresie wykonawca zobowiązany jest zapewniać wymianę elementów zużywalnych oferowanego systemu (jak np. akcesoria, torby i baterie) w przypadku ich zużycia, zarówno nominalnego (upływ terminów przydatności) jak i faktycznego, w terminie max. 10 dni od zgłoszenia.</t>
  </si>
  <si>
    <t>świadczenia gwarancyjne
W całym okresie konieczności wspomagania serca pacjenta pompą wszczepialną wykonawca zobowiązany jest zapewniać wymianę lub natychmiastową naprawę wszystkich elementów oferowanego systemu, w przypadku ich wady, awarii, uszkodzenia, stwierdzenia błędu projektowego lub produkcyjnego. 
W tym samym okresie wykonawca zobowiązany jest zapewniać wymianę elementów zużywalnych oferowanego systemu (jak np. akcesoria, torby i baterie) w przypadku ich zużycia, zarówno nominalnego (upływ terminów przydatności) jak i faktycznego, w terminie max. 10 dni od zgłoszenia.</t>
  </si>
  <si>
    <t>Wykonawca zaoferuje kompletne zestawy implantacyjne systemu do długotrwałego mechanicznego wspomagania pracy lewej komory serca, o minimalnym wyposażeniu każdego zestawu: sterylna w pełni implantowalna do ciała pacjenta rotacyjna pompa osiowa (praca pompy z wykorzystaniem pełnej lewitacji magnetycznej), sterylny kontroler pracy pompy, zapasowy kontroler pompy (jeśli jest wymagany dla zapewnienia bezpiecznej pracy pompy wszepionej do ciała pacjenta), przenośny zasilacz do zasilania kontrolera pompy z sieci prądu zmiennego (220 [V]; 50 [Hz]), co najmniej 8 dedykowanych baterii zasilających litowo-jonowych, dedykowany zacisk do baterii litowo-jonowych, ładowarka do baterii, monitor systemu, 2 (dwie) torby zbiorcze, torba prysznicowa, torba podróżna, dedykowany futerał na baterie, kamizelke z dedykowanymi futerałami na baterie, instrukcję obsługi w języku polskim dla zespołu operacyjnego oraz instrukcję obsługi w języku polskim dla pacjenta.</t>
  </si>
  <si>
    <t xml:space="preserve">liczba dedykowanych baterii (zestaw) wymaganych do zasilania oferowanej pompy, niezbędnych do prawidłowego nominalnego działania urządzenia, min. 4 [szt.] </t>
  </si>
  <si>
    <t>w każdym oferowanym zestawie: 2 torby dla pacjenta przeznaczone na kontroler i komplet baterii zasilających, dodatkowa torba do kąpieli oferująca możliwość zabepieczenia sterownika i baterii podczas użycia ich pod prysznicem - przeznaczenie potwierdzone w materiałach producenta, np. instrukcji obsługi, pas biodrowy z dedykowanym futerałem przeznaczonym na kontroler i futerałami na baterie.</t>
  </si>
  <si>
    <t>Dla każdego z pakietów I i II Wykonawca, którego oferta została najwyżej oceniona, zostanie wezwany do złożenia w wyznaczonym, nie krótszym niż 10 dni, terminie aktualnych na dzień złożenia następujących dokumentów: 1) katalogi i/lub ulotki informacyjne producenta dotyczące oferowanego produktu w języku polskim lub angielskim, 2) deklaracja zgodności dla oferowanego produktu w języku polskim lub angielskim</t>
  </si>
  <si>
    <t>PAKIET II -                                                                                                                                                                     WSZCZEPIALNE POMPY TYPU LVAD DO DŁUGOTRWAŁEGO WSPOMAGANIA SERCA (TYP 2) - 25 zestawów</t>
  </si>
  <si>
    <t xml:space="preserve">parametry oferowanego kontrolera pracy pompy: waga max. 500 [g], wymiary (dł./szer./wys.), max. 135x55x110 [mm]. Kontroler wyposażony w min. 2-wierszowy wyswietlacz LCD, komunikaty o parametrach pracy w jezyku polskim, min. wskaźniki: stanu baterii, wymaganego serwisu </t>
  </si>
  <si>
    <r>
      <t xml:space="preserve">monitor szpitalny umożliwiający zmianę parametrów pompy, oraz odczyt zdarzeń oraz alarmów po podłączeniu diagnozowanego pacjenta. Wykonawca zapewni, co najmniej 4 (cztery) monitory użytkowane u Zamawiającego </t>
    </r>
    <r>
      <rPr>
        <b/>
        <sz val="7"/>
        <rFont val="Verdana"/>
        <family val="2"/>
      </rPr>
      <t xml:space="preserve">przez cały okres pracy </t>
    </r>
    <r>
      <rPr>
        <sz val="7"/>
        <rFont val="Verdana"/>
        <family val="2"/>
      </rPr>
      <t>wszczepionych, oferowanych pomp typu LVAD, z możliwością przekazania dodatkowych egzemplarzy koniecznych do prawidłowego zabezpieczenia obsługi pomp typu LVAD na wniosek Zamawiającego, bez dodatkowych kosztów po stronie Zamawiającego i w terminie do 14 dni od zgłoszenia takiej potrzeby przez Zamawiającego.</t>
    </r>
    <r>
      <rPr>
        <sz val="7"/>
        <color indexed="10"/>
        <rFont val="Verdana"/>
        <family val="2"/>
      </rPr>
      <t xml:space="preserve"> </t>
    </r>
    <r>
      <rPr>
        <sz val="7"/>
        <rFont val="Verdana"/>
        <family val="2"/>
      </rPr>
      <t>Przekazanie monitorów nastąpi wraz z dostawą pierwszego oferowanego zestawu implantacyjnego. Gwarancja na oferowane monitory, akcesoria oraz baterie (obejmująca całkowicie bezpłatne przeglądy, wg zaleceń Producenta) min. 36 miesięcy od daty przekazania.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</si>
</sst>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d\-mm\-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\ _z_ł"/>
    <numFmt numFmtId="172" formatCode="#,##0\ _z_ł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name val="Arial"/>
      <family val="2"/>
    </font>
    <font>
      <vertAlign val="superscript"/>
      <sz val="7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7"/>
      <name val="Arial"/>
      <family val="2"/>
    </font>
    <font>
      <sz val="7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10"/>
      <name val="Verdana"/>
      <family val="2"/>
    </font>
    <font>
      <b/>
      <sz val="7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Verdana"/>
      <family val="2"/>
    </font>
    <font>
      <b/>
      <sz val="8"/>
      <color theme="1"/>
      <name val="Verdana"/>
      <family val="2"/>
    </font>
    <font>
      <b/>
      <sz val="7"/>
      <color rgb="FFFF0000"/>
      <name val="Verdana"/>
      <family val="2"/>
    </font>
    <font>
      <b/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55"/>
      </right>
      <top style="medium"/>
      <bottom style="double"/>
    </border>
    <border>
      <left style="thin">
        <color indexed="55"/>
      </left>
      <right style="thin">
        <color indexed="55"/>
      </right>
      <top style="medium"/>
      <bottom style="double"/>
    </border>
    <border>
      <left style="thin">
        <color indexed="55"/>
      </left>
      <right style="medium"/>
      <top style="medium"/>
      <bottom style="double"/>
    </border>
    <border>
      <left style="medium"/>
      <right style="thin">
        <color indexed="55"/>
      </right>
      <top style="double"/>
      <bottom style="medium"/>
    </border>
    <border>
      <left style="thin">
        <color indexed="55"/>
      </left>
      <right style="thin">
        <color indexed="55"/>
      </right>
      <top style="double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double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medium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32" borderId="0" xfId="54" applyFont="1" applyFill="1" applyAlignment="1">
      <alignment vertical="center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54" applyFont="1" applyFill="1" applyAlignment="1">
      <alignment horizontal="center" vertical="center"/>
      <protection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right" vertical="center"/>
    </xf>
    <xf numFmtId="9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170" fontId="10" fillId="33" borderId="14" xfId="0" applyNumberFormat="1" applyFont="1" applyFill="1" applyBorder="1" applyAlignment="1">
      <alignment horizontal="right" vertical="center"/>
    </xf>
    <xf numFmtId="170" fontId="10" fillId="33" borderId="16" xfId="0" applyNumberFormat="1" applyFont="1" applyFill="1" applyBorder="1" applyAlignment="1">
      <alignment horizontal="right" vertical="center"/>
    </xf>
    <xf numFmtId="170" fontId="10" fillId="33" borderId="17" xfId="0" applyNumberFormat="1" applyFont="1" applyFill="1" applyBorder="1" applyAlignment="1">
      <alignment horizontal="right" vertical="center"/>
    </xf>
    <xf numFmtId="170" fontId="11" fillId="33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Alignment="1">
      <alignment/>
    </xf>
    <xf numFmtId="0" fontId="51" fillId="35" borderId="0" xfId="0" applyFont="1" applyFill="1" applyAlignment="1">
      <alignment vertical="center" wrapText="1"/>
    </xf>
    <xf numFmtId="0" fontId="51" fillId="35" borderId="0" xfId="0" applyFont="1" applyFill="1" applyAlignment="1">
      <alignment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/>
    </xf>
    <xf numFmtId="164" fontId="52" fillId="35" borderId="14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justify" vertical="center" wrapText="1"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7" fillId="0" borderId="20" xfId="58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5" borderId="20" xfId="58" applyFont="1" applyFill="1" applyBorder="1" applyAlignment="1">
      <alignment horizontal="center" vertical="center" wrapText="1"/>
      <protection/>
    </xf>
    <xf numFmtId="0" fontId="7" fillId="35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21" xfId="58" applyFont="1" applyFill="1" applyBorder="1" applyAlignment="1">
      <alignment horizontal="center" vertical="center" wrapText="1"/>
      <protection/>
    </xf>
    <xf numFmtId="0" fontId="7" fillId="33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58" applyFont="1" applyFill="1" applyBorder="1" applyAlignment="1">
      <alignment horizontal="center" vertical="center" wrapText="1"/>
      <protection/>
    </xf>
    <xf numFmtId="0" fontId="7" fillId="0" borderId="24" xfId="58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right" vertical="center" wrapText="1"/>
    </xf>
    <xf numFmtId="0" fontId="6" fillId="35" borderId="33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54" fillId="35" borderId="31" xfId="0" applyFont="1" applyFill="1" applyBorder="1" applyAlignment="1">
      <alignment horizontal="right" vertical="center" wrapText="1"/>
    </xf>
    <xf numFmtId="0" fontId="54" fillId="35" borderId="33" xfId="0" applyFont="1" applyFill="1" applyBorder="1" applyAlignment="1">
      <alignment horizontal="right" vertical="center" wrapText="1"/>
    </xf>
    <xf numFmtId="0" fontId="5" fillId="0" borderId="0" xfId="54" applyFont="1" applyFill="1" applyAlignment="1">
      <alignment vertical="center" wrapText="1"/>
      <protection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2" xfId="54"/>
    <cellStyle name="Normalny 2 2" xfId="55"/>
    <cellStyle name="Normalny 8" xfId="56"/>
    <cellStyle name="Normalny 9" xfId="57"/>
    <cellStyle name="Normalny_2008_parametry_techniczne_gotowe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40" zoomScaleNormal="120" zoomScaleSheetLayoutView="140" workbookViewId="0" topLeftCell="A1">
      <selection activeCell="B52" sqref="B52"/>
    </sheetView>
  </sheetViews>
  <sheetFormatPr defaultColWidth="9.140625" defaultRowHeight="12.75"/>
  <cols>
    <col min="1" max="1" width="3.28125" style="28" customWidth="1"/>
    <col min="2" max="2" width="72.7109375" style="28" customWidth="1"/>
    <col min="3" max="3" width="17.421875" style="28" customWidth="1"/>
    <col min="4" max="4" width="10.57421875" style="28" customWidth="1"/>
    <col min="5" max="5" width="12.00390625" style="28" customWidth="1"/>
    <col min="6" max="6" width="16.00390625" style="27" customWidth="1"/>
    <col min="7" max="16384" width="9.140625" style="28" customWidth="1"/>
  </cols>
  <sheetData>
    <row r="1" spans="1:5" ht="32.25" customHeight="1" thickBot="1">
      <c r="A1" s="74"/>
      <c r="B1" s="75" t="s">
        <v>3</v>
      </c>
      <c r="C1" s="75" t="s">
        <v>2</v>
      </c>
      <c r="D1" s="75" t="s">
        <v>0</v>
      </c>
      <c r="E1" s="76" t="s">
        <v>1</v>
      </c>
    </row>
    <row r="2" spans="1:6" s="44" customFormat="1" ht="32.25" customHeight="1" thickBot="1" thickTop="1">
      <c r="A2" s="85" t="s">
        <v>66</v>
      </c>
      <c r="B2" s="86"/>
      <c r="C2" s="81"/>
      <c r="D2" s="87" t="s">
        <v>24</v>
      </c>
      <c r="E2" s="88"/>
      <c r="F2" s="43"/>
    </row>
    <row r="3" spans="1:5" ht="12" customHeight="1" thickTop="1">
      <c r="A3" s="77">
        <v>1</v>
      </c>
      <c r="B3" s="78" t="s">
        <v>18</v>
      </c>
      <c r="C3" s="79" t="s">
        <v>12</v>
      </c>
      <c r="D3" s="79"/>
      <c r="E3" s="80" t="s">
        <v>13</v>
      </c>
    </row>
    <row r="4" spans="1:5" ht="12.75" customHeight="1">
      <c r="A4" s="46">
        <v>2</v>
      </c>
      <c r="B4" s="47" t="s">
        <v>15</v>
      </c>
      <c r="C4" s="48" t="s">
        <v>12</v>
      </c>
      <c r="D4" s="48"/>
      <c r="E4" s="49" t="s">
        <v>13</v>
      </c>
    </row>
    <row r="5" spans="1:5" ht="12" customHeight="1">
      <c r="A5" s="46">
        <f>A4+1</f>
        <v>3</v>
      </c>
      <c r="B5" s="47" t="s">
        <v>14</v>
      </c>
      <c r="C5" s="48" t="s">
        <v>12</v>
      </c>
      <c r="D5" s="48"/>
      <c r="E5" s="49" t="s">
        <v>13</v>
      </c>
    </row>
    <row r="6" spans="1:5" ht="12" customHeight="1">
      <c r="A6" s="46">
        <f>A5+1</f>
        <v>4</v>
      </c>
      <c r="B6" s="50" t="s">
        <v>22</v>
      </c>
      <c r="C6" s="51" t="s">
        <v>16</v>
      </c>
      <c r="D6" s="51"/>
      <c r="E6" s="52" t="s">
        <v>13</v>
      </c>
    </row>
    <row r="7" spans="1:6" s="38" customFormat="1" ht="11.25" customHeight="1">
      <c r="A7" s="83" t="s">
        <v>23</v>
      </c>
      <c r="B7" s="84"/>
      <c r="C7" s="53"/>
      <c r="D7" s="53"/>
      <c r="E7" s="54"/>
      <c r="F7" s="37"/>
    </row>
    <row r="8" spans="1:5" ht="123.75" customHeight="1">
      <c r="A8" s="46">
        <f>A6+1</f>
        <v>5</v>
      </c>
      <c r="B8" s="55" t="s">
        <v>69</v>
      </c>
      <c r="C8" s="51" t="s">
        <v>31</v>
      </c>
      <c r="D8" s="51"/>
      <c r="E8" s="52" t="s">
        <v>13</v>
      </c>
    </row>
    <row r="9" spans="1:5" ht="26.25" customHeight="1">
      <c r="A9" s="46">
        <f>A8+1</f>
        <v>6</v>
      </c>
      <c r="B9" s="55" t="s">
        <v>38</v>
      </c>
      <c r="C9" s="51" t="s">
        <v>19</v>
      </c>
      <c r="D9" s="51"/>
      <c r="E9" s="52" t="s">
        <v>13</v>
      </c>
    </row>
    <row r="10" spans="1:5" ht="24" customHeight="1">
      <c r="A10" s="46">
        <f aca="true" t="shared" si="0" ref="A10:A22">A9+1</f>
        <v>7</v>
      </c>
      <c r="B10" s="55" t="s">
        <v>64</v>
      </c>
      <c r="C10" s="51" t="s">
        <v>16</v>
      </c>
      <c r="D10" s="51"/>
      <c r="E10" s="52" t="s">
        <v>13</v>
      </c>
    </row>
    <row r="11" spans="1:5" ht="12" customHeight="1">
      <c r="A11" s="46">
        <f t="shared" si="0"/>
        <v>8</v>
      </c>
      <c r="B11" s="56" t="s">
        <v>26</v>
      </c>
      <c r="C11" s="57" t="s">
        <v>16</v>
      </c>
      <c r="D11" s="51"/>
      <c r="E11" s="52" t="s">
        <v>13</v>
      </c>
    </row>
    <row r="12" spans="1:5" ht="12" customHeight="1">
      <c r="A12" s="46">
        <f t="shared" si="0"/>
        <v>9</v>
      </c>
      <c r="B12" s="56" t="s">
        <v>68</v>
      </c>
      <c r="C12" s="57" t="s">
        <v>19</v>
      </c>
      <c r="D12" s="51"/>
      <c r="E12" s="52" t="s">
        <v>13</v>
      </c>
    </row>
    <row r="13" spans="1:5" ht="12" customHeight="1">
      <c r="A13" s="46">
        <f t="shared" si="0"/>
        <v>10</v>
      </c>
      <c r="B13" s="56" t="s">
        <v>32</v>
      </c>
      <c r="C13" s="57" t="s">
        <v>19</v>
      </c>
      <c r="D13" s="51"/>
      <c r="E13" s="52" t="s">
        <v>35</v>
      </c>
    </row>
    <row r="14" spans="1:5" s="29" customFormat="1" ht="12" customHeight="1">
      <c r="A14" s="46">
        <f t="shared" si="0"/>
        <v>11</v>
      </c>
      <c r="B14" s="58" t="s">
        <v>34</v>
      </c>
      <c r="C14" s="59" t="s">
        <v>19</v>
      </c>
      <c r="D14" s="59"/>
      <c r="E14" s="52" t="s">
        <v>13</v>
      </c>
    </row>
    <row r="15" spans="1:5" ht="12" customHeight="1">
      <c r="A15" s="46">
        <f t="shared" si="0"/>
        <v>12</v>
      </c>
      <c r="B15" s="56" t="s">
        <v>33</v>
      </c>
      <c r="C15" s="57" t="s">
        <v>16</v>
      </c>
      <c r="D15" s="51"/>
      <c r="E15" s="52" t="s">
        <v>13</v>
      </c>
    </row>
    <row r="16" spans="1:5" ht="55.5" customHeight="1">
      <c r="A16" s="46">
        <f t="shared" si="0"/>
        <v>13</v>
      </c>
      <c r="B16" s="60" t="s">
        <v>79</v>
      </c>
      <c r="C16" s="61" t="s">
        <v>28</v>
      </c>
      <c r="D16" s="62"/>
      <c r="E16" s="52" t="s">
        <v>13</v>
      </c>
    </row>
    <row r="17" spans="1:5" ht="12" customHeight="1">
      <c r="A17" s="46">
        <f t="shared" si="0"/>
        <v>14</v>
      </c>
      <c r="B17" s="60" t="s">
        <v>40</v>
      </c>
      <c r="C17" s="61" t="s">
        <v>19</v>
      </c>
      <c r="D17" s="62"/>
      <c r="E17" s="52" t="s">
        <v>21</v>
      </c>
    </row>
    <row r="18" spans="1:5" ht="48.75" customHeight="1">
      <c r="A18" s="46">
        <f t="shared" si="0"/>
        <v>15</v>
      </c>
      <c r="B18" s="60" t="s">
        <v>70</v>
      </c>
      <c r="C18" s="61" t="s">
        <v>19</v>
      </c>
      <c r="D18" s="62"/>
      <c r="E18" s="52" t="s">
        <v>13</v>
      </c>
    </row>
    <row r="19" spans="1:5" ht="43.5" customHeight="1">
      <c r="A19" s="46">
        <f t="shared" si="0"/>
        <v>16</v>
      </c>
      <c r="B19" s="63" t="s">
        <v>80</v>
      </c>
      <c r="C19" s="51" t="s">
        <v>19</v>
      </c>
      <c r="D19" s="51"/>
      <c r="E19" s="52" t="s">
        <v>13</v>
      </c>
    </row>
    <row r="20" spans="1:5" ht="93.75" customHeight="1">
      <c r="A20" s="46">
        <f t="shared" si="0"/>
        <v>17</v>
      </c>
      <c r="B20" s="55" t="s">
        <v>73</v>
      </c>
      <c r="C20" s="51" t="s">
        <v>37</v>
      </c>
      <c r="D20" s="51"/>
      <c r="E20" s="52" t="s">
        <v>13</v>
      </c>
    </row>
    <row r="21" spans="1:5" ht="36" customHeight="1">
      <c r="A21" s="46">
        <f t="shared" si="0"/>
        <v>18</v>
      </c>
      <c r="B21" s="60" t="s">
        <v>83</v>
      </c>
      <c r="C21" s="61" t="s">
        <v>27</v>
      </c>
      <c r="D21" s="62"/>
      <c r="E21" s="52" t="s">
        <v>13</v>
      </c>
    </row>
    <row r="22" spans="1:5" ht="24" customHeight="1">
      <c r="A22" s="46">
        <f t="shared" si="0"/>
        <v>19</v>
      </c>
      <c r="B22" s="60" t="s">
        <v>36</v>
      </c>
      <c r="C22" s="61" t="s">
        <v>12</v>
      </c>
      <c r="D22" s="62"/>
      <c r="E22" s="52" t="s">
        <v>25</v>
      </c>
    </row>
    <row r="23" spans="1:6" s="38" customFormat="1" ht="11.25" customHeight="1">
      <c r="A23" s="83" t="s">
        <v>30</v>
      </c>
      <c r="B23" s="84"/>
      <c r="C23" s="53"/>
      <c r="D23" s="53"/>
      <c r="E23" s="54"/>
      <c r="F23" s="37"/>
    </row>
    <row r="24" spans="1:5" ht="24" customHeight="1">
      <c r="A24" s="46">
        <f>A22+1</f>
        <v>20</v>
      </c>
      <c r="B24" s="50" t="s">
        <v>56</v>
      </c>
      <c r="C24" s="51" t="s">
        <v>16</v>
      </c>
      <c r="D24" s="51"/>
      <c r="E24" s="52" t="s">
        <v>13</v>
      </c>
    </row>
    <row r="25" spans="1:5" ht="47.25" customHeight="1">
      <c r="A25" s="46">
        <f aca="true" t="shared" si="1" ref="A25:A30">A24+1</f>
        <v>21</v>
      </c>
      <c r="B25" s="55" t="s">
        <v>71</v>
      </c>
      <c r="C25" s="51" t="s">
        <v>16</v>
      </c>
      <c r="D25" s="51"/>
      <c r="E25" s="49" t="s">
        <v>13</v>
      </c>
    </row>
    <row r="26" spans="1:6" s="40" customFormat="1" ht="45.75" customHeight="1">
      <c r="A26" s="64">
        <f t="shared" si="1"/>
        <v>22</v>
      </c>
      <c r="B26" s="65" t="s">
        <v>58</v>
      </c>
      <c r="C26" s="66" t="s">
        <v>16</v>
      </c>
      <c r="D26" s="66"/>
      <c r="E26" s="67" t="s">
        <v>13</v>
      </c>
      <c r="F26" s="39"/>
    </row>
    <row r="27" spans="1:6" s="31" customFormat="1" ht="91.5" customHeight="1">
      <c r="A27" s="68">
        <f t="shared" si="1"/>
        <v>23</v>
      </c>
      <c r="B27" s="60" t="s">
        <v>72</v>
      </c>
      <c r="C27" s="61" t="s">
        <v>16</v>
      </c>
      <c r="D27" s="62"/>
      <c r="E27" s="49" t="s">
        <v>13</v>
      </c>
      <c r="F27" s="30"/>
    </row>
    <row r="28" spans="1:6" s="31" customFormat="1" ht="79.5" customHeight="1">
      <c r="A28" s="68">
        <f t="shared" si="1"/>
        <v>24</v>
      </c>
      <c r="B28" s="60" t="s">
        <v>76</v>
      </c>
      <c r="C28" s="61" t="s">
        <v>16</v>
      </c>
      <c r="D28" s="62"/>
      <c r="E28" s="49" t="s">
        <v>13</v>
      </c>
      <c r="F28" s="30"/>
    </row>
    <row r="29" spans="1:5" ht="60.75" customHeight="1">
      <c r="A29" s="46">
        <f t="shared" si="1"/>
        <v>25</v>
      </c>
      <c r="B29" s="50" t="s">
        <v>74</v>
      </c>
      <c r="C29" s="51" t="s">
        <v>62</v>
      </c>
      <c r="D29" s="51"/>
      <c r="E29" s="49" t="s">
        <v>13</v>
      </c>
    </row>
    <row r="30" spans="1:5" ht="27" customHeight="1" thickBot="1">
      <c r="A30" s="46">
        <f t="shared" si="1"/>
        <v>26</v>
      </c>
      <c r="B30" s="50" t="s">
        <v>29</v>
      </c>
      <c r="C30" s="61" t="s">
        <v>16</v>
      </c>
      <c r="D30" s="62"/>
      <c r="E30" s="49" t="s">
        <v>13</v>
      </c>
    </row>
    <row r="31" spans="1:6" s="42" customFormat="1" ht="35.25" customHeight="1" thickBot="1" thickTop="1">
      <c r="A31" s="85" t="s">
        <v>82</v>
      </c>
      <c r="B31" s="86"/>
      <c r="C31" s="82"/>
      <c r="D31" s="92" t="s">
        <v>24</v>
      </c>
      <c r="E31" s="93"/>
      <c r="F31" s="41"/>
    </row>
    <row r="32" spans="1:5" ht="12" customHeight="1" thickTop="1">
      <c r="A32" s="77">
        <v>1</v>
      </c>
      <c r="B32" s="78" t="s">
        <v>18</v>
      </c>
      <c r="C32" s="79" t="s">
        <v>12</v>
      </c>
      <c r="D32" s="79"/>
      <c r="E32" s="80" t="s">
        <v>13</v>
      </c>
    </row>
    <row r="33" spans="1:5" ht="10.5" customHeight="1">
      <c r="A33" s="46">
        <v>2</v>
      </c>
      <c r="B33" s="47" t="s">
        <v>15</v>
      </c>
      <c r="C33" s="48" t="s">
        <v>12</v>
      </c>
      <c r="D33" s="48"/>
      <c r="E33" s="49" t="s">
        <v>13</v>
      </c>
    </row>
    <row r="34" spans="1:5" ht="11.25" customHeight="1">
      <c r="A34" s="46">
        <f>A33+1</f>
        <v>3</v>
      </c>
      <c r="B34" s="47" t="s">
        <v>14</v>
      </c>
      <c r="C34" s="48" t="s">
        <v>12</v>
      </c>
      <c r="D34" s="48"/>
      <c r="E34" s="49" t="s">
        <v>13</v>
      </c>
    </row>
    <row r="35" spans="1:6" s="38" customFormat="1" ht="11.25" customHeight="1">
      <c r="A35" s="83" t="s">
        <v>23</v>
      </c>
      <c r="B35" s="84"/>
      <c r="C35" s="53"/>
      <c r="D35" s="53"/>
      <c r="E35" s="54"/>
      <c r="F35" s="37"/>
    </row>
    <row r="36" spans="1:6" s="31" customFormat="1" ht="117.75" customHeight="1">
      <c r="A36" s="68">
        <f>A34+1</f>
        <v>4</v>
      </c>
      <c r="B36" s="56" t="s">
        <v>78</v>
      </c>
      <c r="C36" s="57" t="s">
        <v>41</v>
      </c>
      <c r="D36" s="51"/>
      <c r="E36" s="52" t="s">
        <v>13</v>
      </c>
      <c r="F36" s="30"/>
    </row>
    <row r="37" spans="1:6" s="32" customFormat="1" ht="13.5" customHeight="1">
      <c r="A37" s="46">
        <f>A36+1</f>
        <v>5</v>
      </c>
      <c r="B37" s="47" t="s">
        <v>52</v>
      </c>
      <c r="C37" s="48" t="s">
        <v>53</v>
      </c>
      <c r="D37" s="59"/>
      <c r="E37" s="69" t="s">
        <v>13</v>
      </c>
      <c r="F37" s="29"/>
    </row>
    <row r="38" spans="1:5" ht="56.25" customHeight="1">
      <c r="A38" s="46">
        <f>A37+1</f>
        <v>6</v>
      </c>
      <c r="B38" s="60" t="s">
        <v>79</v>
      </c>
      <c r="C38" s="61" t="s">
        <v>28</v>
      </c>
      <c r="D38" s="62"/>
      <c r="E38" s="52" t="s">
        <v>13</v>
      </c>
    </row>
    <row r="39" spans="1:5" ht="10.5">
      <c r="A39" s="46">
        <f aca="true" t="shared" si="2" ref="A39:A54">A38+1</f>
        <v>7</v>
      </c>
      <c r="B39" s="56" t="s">
        <v>26</v>
      </c>
      <c r="C39" s="57" t="s">
        <v>16</v>
      </c>
      <c r="D39" s="51"/>
      <c r="E39" s="52" t="s">
        <v>13</v>
      </c>
    </row>
    <row r="40" spans="1:5" ht="10.5">
      <c r="A40" s="46">
        <f t="shared" si="2"/>
        <v>8</v>
      </c>
      <c r="B40" s="56" t="s">
        <v>46</v>
      </c>
      <c r="C40" s="57" t="s">
        <v>19</v>
      </c>
      <c r="D40" s="51"/>
      <c r="E40" s="52" t="s">
        <v>13</v>
      </c>
    </row>
    <row r="41" spans="1:5" ht="10.5">
      <c r="A41" s="46">
        <f t="shared" si="2"/>
        <v>9</v>
      </c>
      <c r="B41" s="56" t="s">
        <v>47</v>
      </c>
      <c r="C41" s="57" t="s">
        <v>19</v>
      </c>
      <c r="D41" s="51"/>
      <c r="E41" s="52" t="s">
        <v>13</v>
      </c>
    </row>
    <row r="42" spans="1:5" ht="10.5">
      <c r="A42" s="46">
        <f t="shared" si="2"/>
        <v>10</v>
      </c>
      <c r="B42" s="56" t="s">
        <v>48</v>
      </c>
      <c r="C42" s="57" t="s">
        <v>19</v>
      </c>
      <c r="D42" s="51"/>
      <c r="E42" s="52" t="s">
        <v>13</v>
      </c>
    </row>
    <row r="43" spans="1:6" s="33" customFormat="1" ht="10.5">
      <c r="A43" s="46">
        <f t="shared" si="2"/>
        <v>11</v>
      </c>
      <c r="B43" s="56" t="s">
        <v>49</v>
      </c>
      <c r="C43" s="57" t="s">
        <v>19</v>
      </c>
      <c r="D43" s="51"/>
      <c r="E43" s="52" t="s">
        <v>13</v>
      </c>
      <c r="F43" s="27"/>
    </row>
    <row r="44" spans="1:5" ht="10.5">
      <c r="A44" s="46">
        <f t="shared" si="2"/>
        <v>12</v>
      </c>
      <c r="B44" s="56" t="s">
        <v>50</v>
      </c>
      <c r="C44" s="57" t="s">
        <v>16</v>
      </c>
      <c r="D44" s="51"/>
      <c r="E44" s="52" t="s">
        <v>13</v>
      </c>
    </row>
    <row r="45" spans="1:5" ht="10.5">
      <c r="A45" s="46">
        <f t="shared" si="2"/>
        <v>13</v>
      </c>
      <c r="B45" s="56" t="s">
        <v>42</v>
      </c>
      <c r="C45" s="57" t="s">
        <v>16</v>
      </c>
      <c r="D45" s="51"/>
      <c r="E45" s="52" t="s">
        <v>13</v>
      </c>
    </row>
    <row r="46" spans="1:6" s="31" customFormat="1" ht="10.5">
      <c r="A46" s="68">
        <f t="shared" si="2"/>
        <v>14</v>
      </c>
      <c r="B46" s="56" t="s">
        <v>55</v>
      </c>
      <c r="C46" s="57" t="s">
        <v>19</v>
      </c>
      <c r="D46" s="51"/>
      <c r="E46" s="52" t="s">
        <v>35</v>
      </c>
      <c r="F46" s="30"/>
    </row>
    <row r="47" spans="1:5" s="29" customFormat="1" ht="12" customHeight="1">
      <c r="A47" s="46">
        <f t="shared" si="2"/>
        <v>15</v>
      </c>
      <c r="B47" s="58" t="s">
        <v>54</v>
      </c>
      <c r="C47" s="59" t="s">
        <v>19</v>
      </c>
      <c r="D47" s="59"/>
      <c r="E47" s="52" t="s">
        <v>13</v>
      </c>
    </row>
    <row r="48" spans="1:5" ht="10.5" customHeight="1">
      <c r="A48" s="46">
        <f>A47+1</f>
        <v>16</v>
      </c>
      <c r="B48" s="60" t="s">
        <v>51</v>
      </c>
      <c r="C48" s="61" t="s">
        <v>19</v>
      </c>
      <c r="D48" s="62"/>
      <c r="E48" s="52" t="s">
        <v>21</v>
      </c>
    </row>
    <row r="49" spans="1:5" ht="34.5" customHeight="1">
      <c r="A49" s="46">
        <f t="shared" si="2"/>
        <v>17</v>
      </c>
      <c r="B49" s="60" t="s">
        <v>63</v>
      </c>
      <c r="C49" s="61" t="s">
        <v>19</v>
      </c>
      <c r="D49" s="62"/>
      <c r="E49" s="52" t="s">
        <v>13</v>
      </c>
    </row>
    <row r="50" spans="1:5" ht="108.75" customHeight="1">
      <c r="A50" s="46">
        <f t="shared" si="2"/>
        <v>18</v>
      </c>
      <c r="B50" s="55" t="s">
        <v>84</v>
      </c>
      <c r="C50" s="51" t="s">
        <v>37</v>
      </c>
      <c r="D50" s="51"/>
      <c r="E50" s="52" t="s">
        <v>13</v>
      </c>
    </row>
    <row r="51" spans="1:5" ht="36.75" customHeight="1">
      <c r="A51" s="46">
        <f>A50+1</f>
        <v>19</v>
      </c>
      <c r="B51" s="60" t="s">
        <v>65</v>
      </c>
      <c r="C51" s="61" t="s">
        <v>27</v>
      </c>
      <c r="D51" s="62"/>
      <c r="E51" s="52" t="s">
        <v>13</v>
      </c>
    </row>
    <row r="52" spans="1:5" ht="22.5" customHeight="1">
      <c r="A52" s="46">
        <f t="shared" si="2"/>
        <v>20</v>
      </c>
      <c r="B52" s="60" t="s">
        <v>36</v>
      </c>
      <c r="C52" s="61" t="s">
        <v>12</v>
      </c>
      <c r="D52" s="62"/>
      <c r="E52" s="52" t="s">
        <v>25</v>
      </c>
    </row>
    <row r="53" spans="1:5" ht="18" customHeight="1">
      <c r="A53" s="46">
        <f t="shared" si="2"/>
        <v>21</v>
      </c>
      <c r="B53" s="60" t="s">
        <v>59</v>
      </c>
      <c r="C53" s="61" t="s">
        <v>19</v>
      </c>
      <c r="D53" s="62"/>
      <c r="E53" s="52" t="s">
        <v>21</v>
      </c>
    </row>
    <row r="54" spans="1:5" ht="45.75" customHeight="1">
      <c r="A54" s="46">
        <f t="shared" si="2"/>
        <v>22</v>
      </c>
      <c r="B54" s="60" t="s">
        <v>43</v>
      </c>
      <c r="C54" s="61" t="s">
        <v>19</v>
      </c>
      <c r="D54" s="62"/>
      <c r="E54" s="52" t="s">
        <v>13</v>
      </c>
    </row>
    <row r="55" spans="1:6" s="38" customFormat="1" ht="11.25" customHeight="1">
      <c r="A55" s="83" t="s">
        <v>30</v>
      </c>
      <c r="B55" s="84"/>
      <c r="C55" s="53"/>
      <c r="D55" s="53"/>
      <c r="E55" s="54"/>
      <c r="F55" s="37"/>
    </row>
    <row r="56" spans="1:5" ht="24" customHeight="1">
      <c r="A56" s="46">
        <f>A54+1</f>
        <v>23</v>
      </c>
      <c r="B56" s="50" t="s">
        <v>56</v>
      </c>
      <c r="C56" s="51" t="s">
        <v>16</v>
      </c>
      <c r="D56" s="51"/>
      <c r="E56" s="52" t="s">
        <v>13</v>
      </c>
    </row>
    <row r="57" spans="1:5" ht="50.25" customHeight="1">
      <c r="A57" s="46">
        <f aca="true" t="shared" si="3" ref="A57:A62">A56+1</f>
        <v>24</v>
      </c>
      <c r="B57" s="55" t="s">
        <v>44</v>
      </c>
      <c r="C57" s="51" t="s">
        <v>16</v>
      </c>
      <c r="D57" s="51"/>
      <c r="E57" s="49" t="s">
        <v>13</v>
      </c>
    </row>
    <row r="58" spans="1:5" ht="32.25" customHeight="1">
      <c r="A58" s="46">
        <f t="shared" si="3"/>
        <v>25</v>
      </c>
      <c r="B58" s="55" t="s">
        <v>45</v>
      </c>
      <c r="C58" s="51" t="s">
        <v>16</v>
      </c>
      <c r="D58" s="51"/>
      <c r="E58" s="49" t="s">
        <v>13</v>
      </c>
    </row>
    <row r="59" spans="1:6" s="31" customFormat="1" ht="87" customHeight="1">
      <c r="A59" s="68">
        <f>A58+1</f>
        <v>26</v>
      </c>
      <c r="B59" s="60" t="s">
        <v>75</v>
      </c>
      <c r="C59" s="61" t="s">
        <v>16</v>
      </c>
      <c r="D59" s="62"/>
      <c r="E59" s="49" t="s">
        <v>13</v>
      </c>
      <c r="F59" s="30"/>
    </row>
    <row r="60" spans="1:6" s="31" customFormat="1" ht="79.5" customHeight="1">
      <c r="A60" s="68">
        <f>A59+1</f>
        <v>27</v>
      </c>
      <c r="B60" s="60" t="s">
        <v>77</v>
      </c>
      <c r="C60" s="61" t="s">
        <v>16</v>
      </c>
      <c r="D60" s="62"/>
      <c r="E60" s="49" t="s">
        <v>13</v>
      </c>
      <c r="F60" s="30"/>
    </row>
    <row r="61" spans="1:5" ht="60.75" customHeight="1">
      <c r="A61" s="46">
        <f>A60+1</f>
        <v>28</v>
      </c>
      <c r="B61" s="50" t="s">
        <v>74</v>
      </c>
      <c r="C61" s="51" t="s">
        <v>62</v>
      </c>
      <c r="D61" s="51"/>
      <c r="E61" s="49" t="s">
        <v>13</v>
      </c>
    </row>
    <row r="62" spans="1:5" ht="32.25" thickBot="1">
      <c r="A62" s="70">
        <f t="shared" si="3"/>
        <v>29</v>
      </c>
      <c r="B62" s="71" t="s">
        <v>29</v>
      </c>
      <c r="C62" s="72" t="s">
        <v>16</v>
      </c>
      <c r="D62" s="72"/>
      <c r="E62" s="73" t="s">
        <v>13</v>
      </c>
    </row>
    <row r="63" ht="12" customHeight="1"/>
    <row r="64" spans="1:10" s="36" customFormat="1" ht="36" customHeight="1">
      <c r="A64" s="34"/>
      <c r="B64" s="89" t="s">
        <v>81</v>
      </c>
      <c r="C64" s="90"/>
      <c r="D64" s="90"/>
      <c r="E64" s="91"/>
      <c r="F64" s="35"/>
      <c r="G64" s="35"/>
      <c r="H64" s="35"/>
      <c r="I64" s="35"/>
      <c r="J64" s="35"/>
    </row>
  </sheetData>
  <sheetProtection/>
  <mergeCells count="9">
    <mergeCell ref="A7:B7"/>
    <mergeCell ref="A2:B2"/>
    <mergeCell ref="D2:E2"/>
    <mergeCell ref="B64:E64"/>
    <mergeCell ref="A31:B31"/>
    <mergeCell ref="D31:E31"/>
    <mergeCell ref="A35:B35"/>
    <mergeCell ref="A55:B55"/>
    <mergeCell ref="A23:B23"/>
  </mergeCells>
  <printOptions horizontalCentered="1"/>
  <pageMargins left="0.2362204724409449" right="0.2362204724409449" top="0.41" bottom="0.25" header="0.21" footer="0.17"/>
  <pageSetup horizontalDpi="600" verticalDpi="600" orientation="portrait" paperSize="9" scale="80" r:id="rId1"/>
  <headerFooter alignWithMargins="0">
    <oddHeader>&amp;RZałącznik nr  1
</oddHeader>
  </headerFooter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40" zoomScaleNormal="140" zoomScaleSheetLayoutView="140" workbookViewId="0" topLeftCell="A1">
      <selection activeCell="D3" sqref="D3"/>
    </sheetView>
  </sheetViews>
  <sheetFormatPr defaultColWidth="9.140625" defaultRowHeight="12.75"/>
  <cols>
    <col min="1" max="1" width="8.00390625" style="1" customWidth="1"/>
    <col min="2" max="2" width="51.57421875" style="1" customWidth="1"/>
    <col min="3" max="3" width="5.421875" style="1" customWidth="1"/>
    <col min="4" max="4" width="13.140625" style="3" customWidth="1"/>
    <col min="5" max="5" width="8.57421875" style="1" customWidth="1"/>
    <col min="6" max="6" width="12.421875" style="2" customWidth="1"/>
    <col min="7" max="7" width="16.00390625" style="1" customWidth="1"/>
    <col min="8" max="8" width="15.57421875" style="1" customWidth="1"/>
    <col min="9" max="9" width="22.7109375" style="1" customWidth="1"/>
    <col min="10" max="16384" width="9.140625" style="1" customWidth="1"/>
  </cols>
  <sheetData>
    <row r="1" spans="1:8" ht="84.75" customHeight="1" thickBot="1">
      <c r="A1" s="11" t="s">
        <v>10</v>
      </c>
      <c r="B1" s="12" t="s">
        <v>11</v>
      </c>
      <c r="C1" s="13" t="s">
        <v>4</v>
      </c>
      <c r="D1" s="14" t="s">
        <v>5</v>
      </c>
      <c r="E1" s="12" t="s">
        <v>6</v>
      </c>
      <c r="F1" s="12" t="s">
        <v>7</v>
      </c>
      <c r="G1" s="12" t="s">
        <v>8</v>
      </c>
      <c r="H1" s="15" t="s">
        <v>9</v>
      </c>
    </row>
    <row r="2" spans="1:11" ht="25.5" customHeight="1" thickBot="1" thickTop="1">
      <c r="A2" s="16" t="s">
        <v>20</v>
      </c>
      <c r="B2" s="17" t="s">
        <v>60</v>
      </c>
      <c r="C2" s="18">
        <v>15</v>
      </c>
      <c r="D2" s="45">
        <v>340000</v>
      </c>
      <c r="E2" s="20">
        <v>0.08</v>
      </c>
      <c r="F2" s="21">
        <f>D2*1.08</f>
        <v>367200</v>
      </c>
      <c r="G2" s="23">
        <f>D2*C2</f>
        <v>5100000</v>
      </c>
      <c r="H2" s="24">
        <f>F2*C2</f>
        <v>5508000</v>
      </c>
      <c r="I2" s="6"/>
      <c r="J2" s="5"/>
      <c r="K2" s="5"/>
    </row>
    <row r="3" spans="1:11" ht="25.5" customHeight="1" thickBot="1" thickTop="1">
      <c r="A3" s="16" t="s">
        <v>57</v>
      </c>
      <c r="B3" s="17" t="s">
        <v>61</v>
      </c>
      <c r="C3" s="18">
        <v>25</v>
      </c>
      <c r="D3" s="19">
        <v>340000</v>
      </c>
      <c r="E3" s="20">
        <v>0.08</v>
      </c>
      <c r="F3" s="21">
        <f>D3*1.08</f>
        <v>367200</v>
      </c>
      <c r="G3" s="23">
        <f>D3*C3</f>
        <v>8500000</v>
      </c>
      <c r="H3" s="24">
        <f>F3*C3</f>
        <v>9180000</v>
      </c>
      <c r="I3" s="6"/>
      <c r="J3" s="5"/>
      <c r="K3" s="5"/>
    </row>
    <row r="4" spans="1:8" ht="23.25" customHeight="1" thickBot="1">
      <c r="A4" s="95"/>
      <c r="B4" s="95"/>
      <c r="C4" s="95"/>
      <c r="D4" s="95"/>
      <c r="E4" s="96"/>
      <c r="F4" s="22" t="s">
        <v>17</v>
      </c>
      <c r="G4" s="25">
        <f>SUM(G2:G3)</f>
        <v>13600000</v>
      </c>
      <c r="H4" s="26">
        <f>SUM(H2:H3)</f>
        <v>14688000</v>
      </c>
    </row>
    <row r="5" spans="1:8" ht="11.25" customHeight="1">
      <c r="A5" s="7"/>
      <c r="B5" s="7"/>
      <c r="C5" s="7"/>
      <c r="D5" s="8"/>
      <c r="E5" s="7"/>
      <c r="F5" s="9"/>
      <c r="G5" s="7"/>
      <c r="H5" s="7"/>
    </row>
    <row r="6" spans="1:8" s="4" customFormat="1" ht="24.75" customHeight="1">
      <c r="A6" s="10"/>
      <c r="B6" s="94" t="s">
        <v>39</v>
      </c>
      <c r="C6" s="94"/>
      <c r="D6" s="94"/>
      <c r="E6" s="94"/>
      <c r="F6" s="94"/>
      <c r="G6" s="94"/>
      <c r="H6" s="94"/>
    </row>
    <row r="7" spans="1:8" s="4" customFormat="1" ht="14.25" customHeight="1">
      <c r="A7" s="10"/>
      <c r="B7" s="94" t="s">
        <v>67</v>
      </c>
      <c r="C7" s="94"/>
      <c r="D7" s="94"/>
      <c r="E7" s="94"/>
      <c r="F7" s="94"/>
      <c r="G7" s="94"/>
      <c r="H7" s="94"/>
    </row>
    <row r="8" ht="21" customHeight="1"/>
  </sheetData>
  <sheetProtection/>
  <mergeCells count="3">
    <mergeCell ref="B7:H7"/>
    <mergeCell ref="A4:E4"/>
    <mergeCell ref="B6:H6"/>
  </mergeCells>
  <printOptions horizontalCentered="1"/>
  <pageMargins left="0.5511811023622047" right="0.35433070866141736" top="0.98" bottom="0.5905511811023623" header="0.5118110236220472" footer="0.5118110236220472"/>
  <pageSetup horizontalDpi="600" verticalDpi="600" orientation="landscape" paperSize="9" r:id="rId1"/>
  <headerFooter alignWithMargins="0"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</dc:creator>
  <cp:keywords/>
  <dc:description/>
  <cp:lastModifiedBy>Radosław Bożek</cp:lastModifiedBy>
  <cp:lastPrinted>2019-04-01T09:56:56Z</cp:lastPrinted>
  <dcterms:created xsi:type="dcterms:W3CDTF">2009-07-28T11:52:01Z</dcterms:created>
  <dcterms:modified xsi:type="dcterms:W3CDTF">2019-04-01T12:09:47Z</dcterms:modified>
  <cp:category/>
  <cp:version/>
  <cp:contentType/>
  <cp:contentStatus/>
</cp:coreProperties>
</file>