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4" activeTab="4"/>
  </bookViews>
  <sheets>
    <sheet name="Plan badań 2017-2019 Wersja 2" sheetId="1" r:id="rId1"/>
    <sheet name="Plan badań 2017" sheetId="2" r:id="rId2"/>
    <sheet name="Szacowanie kosztów 2017-2019" sheetId="3" r:id="rId3"/>
    <sheet name="Szacowanie kosztów 2017" sheetId="4" r:id="rId4"/>
    <sheet name="Załącznik nr 3" sheetId="5" r:id="rId5"/>
  </sheets>
  <definedNames>
    <definedName name="KOSZT" localSheetId="1">'Plan badań 2017'!#REF!</definedName>
    <definedName name="KOSZT" localSheetId="0">'Plan badań 2017-2019 Wersja 2'!#REF!</definedName>
    <definedName name="KOSZT">#REF!</definedName>
  </definedNames>
  <calcPr fullCalcOnLoad="1"/>
</workbook>
</file>

<file path=xl/sharedStrings.xml><?xml version="1.0" encoding="utf-8"?>
<sst xmlns="http://schemas.openxmlformats.org/spreadsheetml/2006/main" count="739" uniqueCount="158">
  <si>
    <t>KWP</t>
  </si>
  <si>
    <t>KMP</t>
  </si>
  <si>
    <t>KPP Busko</t>
  </si>
  <si>
    <t>KPP Jędrzejów</t>
  </si>
  <si>
    <t>KPP Kazimierza Wielka</t>
  </si>
  <si>
    <t>KPP Końskie</t>
  </si>
  <si>
    <t>KPP Opatów</t>
  </si>
  <si>
    <t>KPP Ostrowiec Św.</t>
  </si>
  <si>
    <t>KPP Pińczów</t>
  </si>
  <si>
    <t>KPP Sandomierz</t>
  </si>
  <si>
    <t>KPP Starachowice</t>
  </si>
  <si>
    <t>KPP Staszów</t>
  </si>
  <si>
    <t>KPP Włoszczowa</t>
  </si>
  <si>
    <t>KPP Skarzysko Kam.</t>
  </si>
  <si>
    <t>L.p.</t>
  </si>
  <si>
    <t>Badania: badania laboratoryjne, specjalistyczne i inne</t>
  </si>
  <si>
    <t xml:space="preserve">Szacunkowa ilość </t>
  </si>
  <si>
    <t>Koszt jednostkowy badania brutto</t>
  </si>
  <si>
    <t>1.  </t>
  </si>
  <si>
    <t>2.  </t>
  </si>
  <si>
    <t>OB</t>
  </si>
  <si>
    <t>3.  </t>
  </si>
  <si>
    <t>Badanie ogólne moczu</t>
  </si>
  <si>
    <t>4.  </t>
  </si>
  <si>
    <t>Glikemia na czczo</t>
  </si>
  <si>
    <t>5.  </t>
  </si>
  <si>
    <t xml:space="preserve">Cholesterol </t>
  </si>
  <si>
    <t>6.  </t>
  </si>
  <si>
    <t>7.  </t>
  </si>
  <si>
    <t>8.  </t>
  </si>
  <si>
    <t>ASPAT</t>
  </si>
  <si>
    <t>9.  </t>
  </si>
  <si>
    <t>ALAT</t>
  </si>
  <si>
    <t>10.  </t>
  </si>
  <si>
    <t>Kreatynina</t>
  </si>
  <si>
    <t>11.  </t>
  </si>
  <si>
    <t>Próby wątrobowe</t>
  </si>
  <si>
    <t>12.  </t>
  </si>
  <si>
    <t>Bilirubina</t>
  </si>
  <si>
    <t>13.  </t>
  </si>
  <si>
    <t>Antygen HBs</t>
  </si>
  <si>
    <t>15.  </t>
  </si>
  <si>
    <t>P/ciała HIV</t>
  </si>
  <si>
    <t>16.  </t>
  </si>
  <si>
    <t>WR</t>
  </si>
  <si>
    <t>17.  </t>
  </si>
  <si>
    <t>Rtg klatki piersiowej</t>
  </si>
  <si>
    <t>18.  </t>
  </si>
  <si>
    <t>EKG</t>
  </si>
  <si>
    <t>19.  </t>
  </si>
  <si>
    <t>Spirometria</t>
  </si>
  <si>
    <t>20.  </t>
  </si>
  <si>
    <t>Audiometria</t>
  </si>
  <si>
    <t>21.  </t>
  </si>
  <si>
    <t>Badanie okulistyczne</t>
  </si>
  <si>
    <t>22.  </t>
  </si>
  <si>
    <t>Badanie neurologiczne</t>
  </si>
  <si>
    <t>23.  </t>
  </si>
  <si>
    <t>Badanie laryngologiczne</t>
  </si>
  <si>
    <t>24.  </t>
  </si>
  <si>
    <t>Badanie stomatologiczne</t>
  </si>
  <si>
    <t>25.  </t>
  </si>
  <si>
    <t>Badanie ortopedyczne</t>
  </si>
  <si>
    <t>26.  </t>
  </si>
  <si>
    <t>Badanie kardiologiczne</t>
  </si>
  <si>
    <t>Badanie psychiatryczne</t>
  </si>
  <si>
    <t>Badanie psychologa</t>
  </si>
  <si>
    <t>Badanie i wpis do książeczki sanitarno-epidemiologicznej</t>
  </si>
  <si>
    <t>Badanie lekarza medycyny pracy i wydanie orzeczenia</t>
  </si>
  <si>
    <t>Badanie kontrolne lekarza medycyny pracy i wydanie orzeczenia</t>
  </si>
  <si>
    <t>Razem:</t>
  </si>
  <si>
    <t>P/ciała HCV</t>
  </si>
  <si>
    <t>GGTP</t>
  </si>
  <si>
    <t>Kwota brutto*</t>
  </si>
  <si>
    <r>
      <t xml:space="preserve">ILOŚĆ </t>
    </r>
    <r>
      <rPr>
        <sz val="18"/>
        <rFont val="Arial CE"/>
        <family val="0"/>
      </rPr>
      <t>F/K</t>
    </r>
  </si>
  <si>
    <r>
      <t>ILOŚĆ</t>
    </r>
    <r>
      <rPr>
        <sz val="18"/>
        <rFont val="Arial CE"/>
        <family val="0"/>
      </rPr>
      <t xml:space="preserve"> O</t>
    </r>
  </si>
  <si>
    <r>
      <t>ILOŚĆ</t>
    </r>
    <r>
      <rPr>
        <sz val="18"/>
        <rFont val="Arial CE"/>
        <family val="0"/>
      </rPr>
      <t xml:space="preserve"> W</t>
    </r>
  </si>
  <si>
    <t>RAZEM ILOŚĆ BAD. PFOF.</t>
  </si>
  <si>
    <t>Legenda:</t>
  </si>
  <si>
    <t>F - badanie okresowe policjanta</t>
  </si>
  <si>
    <t>F/K - badanie prof. polcjanta z wiązku z przebywaniem na L4 &gt; 30 dni</t>
  </si>
  <si>
    <t>O - badanie okresowe pracownika</t>
  </si>
  <si>
    <t>W - badanie wstepne pracownika</t>
  </si>
  <si>
    <t>K- badanie kontrolne pracownika z związku z przebywaniem na L4 &gt; 30 dni</t>
  </si>
  <si>
    <t>14.  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</si>
  <si>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</si>
  <si>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</si>
  <si>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</si>
  <si>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</si>
  <si>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</si>
  <si>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</si>
  <si>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</si>
  <si>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</si>
  <si>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</si>
  <si>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</si>
  <si>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Retikulocyty</t>
  </si>
  <si>
    <t>Cynkoporfiryna w erytrocytach</t>
  </si>
  <si>
    <t>Badanie streoskopowe - zjawisko olśnienia, widzenie zmierzchowe</t>
  </si>
  <si>
    <t>37.  </t>
  </si>
  <si>
    <t>38.  </t>
  </si>
  <si>
    <t>RAZEM KWP/KMP/KPP i CBŚ/BSW KGP</t>
  </si>
  <si>
    <t>Razem F+O+W</t>
  </si>
  <si>
    <t>Razem F/K + K</t>
  </si>
  <si>
    <t xml:space="preserve">PLANOWANA ILOŚĆ BADAŃ PROFILAKTYCZNYCH I INNYCH BADAŃ, </t>
  </si>
  <si>
    <t>Morfologia krwi z rozmazem</t>
  </si>
  <si>
    <r>
      <t>ILOŚĆ</t>
    </r>
    <r>
      <rPr>
        <sz val="18"/>
        <rFont val="Arial CE"/>
        <family val="0"/>
      </rPr>
      <t xml:space="preserve">   K</t>
    </r>
  </si>
  <si>
    <t>CBŚ/BSW KGP</t>
  </si>
  <si>
    <t>ZADANIE 1-13</t>
  </si>
  <si>
    <t>RAZEM KWP/KMP, BSW, CBŚ P</t>
  </si>
  <si>
    <r>
      <t xml:space="preserve"> F</t>
    </r>
    <r>
      <rPr>
        <sz val="10"/>
        <rFont val="Arial CE"/>
        <family val="0"/>
      </rPr>
      <t xml:space="preserve"> RAZEM</t>
    </r>
  </si>
  <si>
    <t>ILOŚĆ wpis do ksiązeczek san.-epidem.</t>
  </si>
  <si>
    <t>ILOŚĆ szczepień przeciwko wzw typu B</t>
  </si>
  <si>
    <t>ILOŚĆ szczepień tężec</t>
  </si>
  <si>
    <t>ILOŚĆ szczepień FSME</t>
  </si>
  <si>
    <t>ILOŚĆ badań kierowców</t>
  </si>
  <si>
    <t>Nazwa jednostki Policji woj., świętokrzytskiego</t>
  </si>
  <si>
    <t xml:space="preserve">Szczepienie przeciwko wzw typu B  wraz z niezbędnym badaniem lekarskim  </t>
  </si>
  <si>
    <t xml:space="preserve">Szczepienie przeciwko kleszczowemu zapaleniu opon mózgowo-rdzeniowych FSME wraz z niezbędnym badaniem lekarskim  </t>
  </si>
  <si>
    <t xml:space="preserve">Szczepienie przeciwko tężcowi + błonicy wraz z niezbędnym badaniem lekarskim  </t>
  </si>
  <si>
    <t>Poziom ołowiu we krwi</t>
  </si>
  <si>
    <t>Badanie kierowcy pojazdów uprzywilejpowanych +  badanie psychologiczne oraz wydanie orzeczenia</t>
  </si>
  <si>
    <t>SZCZEPIEŃ OCHRONNYCH w terminach od 26 maja 2017 rok do 31 maja 2019 rok</t>
  </si>
  <si>
    <t>Zał. Nr 1 l.p  1*</t>
  </si>
  <si>
    <t>Zał. Nr 1 l.p 2*</t>
  </si>
  <si>
    <t>Razem: Zał. Nr 1*</t>
  </si>
  <si>
    <t>Zał. Nr 2*</t>
  </si>
  <si>
    <t>Zał. Nr 3 l.p  1*</t>
  </si>
  <si>
    <t>Zał. Nr 3 l.p 2*</t>
  </si>
  <si>
    <t>Razem: Zał. Nr 3*</t>
  </si>
  <si>
    <t>Załącznik Nr 1*</t>
  </si>
  <si>
    <t>Załącznik Nr 3*</t>
  </si>
  <si>
    <t>Wojewódzki Ośrodek Medycny Pracy w Kielcach</t>
  </si>
  <si>
    <t>2018 ROK</t>
  </si>
  <si>
    <t>od 26 MAJA do 31 GRUDNIA 2017 ROKU</t>
  </si>
  <si>
    <t xml:space="preserve">Od 1 STYCZNIA 31 MAJA 2019 ROKU </t>
  </si>
  <si>
    <t>* - szacowanie na podstawiena podstawie lat ubiegłych i weryfikacji bazy SWOP</t>
  </si>
  <si>
    <r>
      <t xml:space="preserve">Szacunkowe ilość badań laboratoryjnych i specjalistycznych z zakresu medycyny pracy do wykonania przez Wykonawcę*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od dnia podpisania umowy do 31 grudnia 2017 roku     </t>
    </r>
    <r>
      <rPr>
        <sz val="10"/>
        <rFont val="Times New Roman"/>
        <family val="1"/>
      </rPr>
      <t xml:space="preserve">                                             </t>
    </r>
  </si>
  <si>
    <t>KWP woj. świętokrzyskiego</t>
  </si>
  <si>
    <t>CBŚ P BSW KGP</t>
  </si>
  <si>
    <t>KMP/KPP woj. świętokrzyskiego</t>
  </si>
  <si>
    <t>Próby watrobowe</t>
  </si>
  <si>
    <t>Załącznik Nr 2</t>
  </si>
  <si>
    <t>Razem KMP/KPP woj. świętokrzyskiego</t>
  </si>
  <si>
    <r>
      <rPr>
        <b/>
        <sz val="10"/>
        <rFont val="Times New Roman"/>
        <family val="1"/>
      </rPr>
      <t>Zalącznik Nr 3</t>
    </r>
    <r>
      <rPr>
        <sz val="10"/>
        <rFont val="Times New Roman"/>
        <family val="1"/>
      </rPr>
      <t xml:space="preserve"> Szacunkowe ilość badań laboratoryjnych i specjalistycznych z zakresu medycyny pracy do wykonania przez Wykonawcę*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od dnia podpisania umowy do 31 maja 2019 roku    </t>
    </r>
    <r>
      <rPr>
        <sz val="10"/>
        <rFont val="Times New Roman"/>
        <family val="1"/>
      </rPr>
      <t xml:space="preserve">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</si>
  <si>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Zalącznik Nr 3 </t>
    </r>
    <r>
      <rPr>
        <sz val="10"/>
        <rFont val="Times New Roman"/>
        <family val="1"/>
      </rPr>
      <t xml:space="preserve">Szacunkowe ilość badań laboratoryjnych i specjalistycznych z zakresu medycyny pracy do wykonania przez Wykonawcę*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od dnia podpisania umowy do 31 grudnia 2017 roku     </t>
    </r>
    <r>
      <rPr>
        <sz val="10"/>
        <rFont val="Times New Roman"/>
        <family val="1"/>
      </rPr>
      <t xml:space="preserve">                                             </t>
    </r>
  </si>
  <si>
    <t>RAZEM KWP/ KMP/KPP woj. świętokrzyskiego</t>
  </si>
  <si>
    <t>Załącznik Nr 3</t>
  </si>
  <si>
    <t>Załącznik Nr 3 A</t>
  </si>
  <si>
    <t>Załącznik Nr 3 B</t>
  </si>
  <si>
    <t>Załącznik Nr 3 C</t>
  </si>
  <si>
    <t>Koszt jednostkowy badania</t>
  </si>
  <si>
    <t>Próby watrobowe (ALAT, ASPAT, bilirubina)</t>
  </si>
  <si>
    <t>Kwas moczowy</t>
  </si>
  <si>
    <t>HBS p/ciała</t>
  </si>
  <si>
    <t>Lipidogram</t>
  </si>
  <si>
    <t>Badanie lekarza medycyny pracy</t>
  </si>
  <si>
    <t xml:space="preserve">Załącznik nr 3 </t>
  </si>
  <si>
    <t>Inne szczepienie niż podstawowe jako cena usługi (w tym badanie lekarskie i podanie szczepionki) plus cena szczepionki zgodnie z ceną zakupu przez Wykonawcę. W sytuacji, gdy szczepionka jest darmowa -  płatność tylko za usługę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</si>
</sst>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#,##0.00\ &quot;zł&quot;;[Red]#,##0.00\ &quot;zł&quot;"/>
    <numFmt numFmtId="168" formatCode="#,##0.00\ _z_ł;[Red]#,##0.00\ _z_ł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0.0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  <numFmt numFmtId="177" formatCode="#,##0.0"/>
    <numFmt numFmtId="178" formatCode="0.0%"/>
    <numFmt numFmtId="179" formatCode="[$-415]d\ mmmm\ yyyy"/>
  </numFmts>
  <fonts count="54"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8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20"/>
      <name val="Arial CE"/>
      <family val="0"/>
    </font>
    <font>
      <b/>
      <sz val="11"/>
      <name val="Arial CE"/>
      <family val="0"/>
    </font>
    <font>
      <b/>
      <sz val="18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 indent="1"/>
    </xf>
    <xf numFmtId="0" fontId="7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  <xf numFmtId="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" fontId="13" fillId="32" borderId="13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textRotation="90"/>
    </xf>
    <xf numFmtId="1" fontId="13" fillId="35" borderId="10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1" fontId="13" fillId="0" borderId="14" xfId="0" applyNumberFormat="1" applyFont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center" vertical="center"/>
    </xf>
    <xf numFmtId="1" fontId="13" fillId="32" borderId="14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 vertical="center"/>
    </xf>
    <xf numFmtId="1" fontId="13" fillId="33" borderId="16" xfId="0" applyNumberFormat="1" applyFont="1" applyFill="1" applyBorder="1" applyAlignment="1">
      <alignment horizontal="center" vertical="center"/>
    </xf>
    <xf numFmtId="1" fontId="13" fillId="34" borderId="16" xfId="0" applyNumberFormat="1" applyFont="1" applyFill="1" applyBorder="1" applyAlignment="1">
      <alignment horizontal="center" vertical="center"/>
    </xf>
    <xf numFmtId="1" fontId="13" fillId="32" borderId="16" xfId="0" applyNumberFormat="1" applyFont="1" applyFill="1" applyBorder="1" applyAlignment="1">
      <alignment horizontal="center" vertical="center"/>
    </xf>
    <xf numFmtId="1" fontId="13" fillId="4" borderId="16" xfId="0" applyNumberFormat="1" applyFont="1" applyFill="1" applyBorder="1" applyAlignment="1">
      <alignment horizontal="center" vertical="center"/>
    </xf>
    <xf numFmtId="1" fontId="13" fillId="35" borderId="16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5" borderId="13" xfId="0" applyNumberFormat="1" applyFont="1" applyFill="1" applyBorder="1" applyAlignment="1">
      <alignment horizontal="center" vertical="center" wrapText="1"/>
    </xf>
    <xf numFmtId="1" fontId="13" fillId="4" borderId="13" xfId="0" applyNumberFormat="1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horizontal="center" vertical="center"/>
    </xf>
    <xf numFmtId="1" fontId="13" fillId="33" borderId="12" xfId="0" applyNumberFormat="1" applyFont="1" applyFill="1" applyBorder="1" applyAlignment="1">
      <alignment horizontal="center" vertical="center"/>
    </xf>
    <xf numFmtId="1" fontId="13" fillId="34" borderId="12" xfId="0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1" fontId="13" fillId="33" borderId="15" xfId="0" applyNumberFormat="1" applyFont="1" applyFill="1" applyBorder="1" applyAlignment="1">
      <alignment horizontal="center" vertical="center"/>
    </xf>
    <xf numFmtId="1" fontId="13" fillId="34" borderId="15" xfId="0" applyNumberFormat="1" applyFont="1" applyFill="1" applyBorder="1" applyAlignment="1">
      <alignment horizontal="center" vertical="center"/>
    </xf>
    <xf numFmtId="1" fontId="13" fillId="32" borderId="15" xfId="0" applyNumberFormat="1" applyFont="1" applyFill="1" applyBorder="1" applyAlignment="1">
      <alignment horizontal="center" vertical="center"/>
    </xf>
    <xf numFmtId="1" fontId="13" fillId="4" borderId="15" xfId="0" applyNumberFormat="1" applyFont="1" applyFill="1" applyBorder="1" applyAlignment="1">
      <alignment horizontal="center" vertical="center"/>
    </xf>
    <xf numFmtId="1" fontId="13" fillId="35" borderId="15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26" xfId="0" applyFont="1" applyBorder="1" applyAlignment="1">
      <alignment horizontal="left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zoomScale="80" zoomScaleNormal="80" zoomScaleSheetLayoutView="100" zoomScalePageLayoutView="0" workbookViewId="0" topLeftCell="A1">
      <selection activeCell="A1" sqref="A1:V31"/>
    </sheetView>
  </sheetViews>
  <sheetFormatPr defaultColWidth="9.00390625" defaultRowHeight="12.75"/>
  <cols>
    <col min="1" max="1" width="6.625" style="0" customWidth="1"/>
    <col min="2" max="2" width="25.375" style="0" customWidth="1"/>
    <col min="3" max="12" width="8.75390625" style="0" customWidth="1"/>
    <col min="13" max="13" width="10.75390625" style="0" customWidth="1"/>
    <col min="14" max="14" width="10.875" style="0" customWidth="1"/>
    <col min="15" max="15" width="9.625" style="0" customWidth="1"/>
    <col min="16" max="16" width="9.25390625" style="0" customWidth="1"/>
    <col min="17" max="17" width="9.875" style="0" customWidth="1"/>
    <col min="18" max="18" width="10.00390625" style="0" customWidth="1"/>
    <col min="19" max="19" width="9.25390625" style="0" customWidth="1"/>
    <col min="20" max="25" width="8.75390625" style="0" customWidth="1"/>
    <col min="26" max="26" width="8.25390625" style="0" customWidth="1"/>
    <col min="27" max="27" width="6.75390625" style="0" customWidth="1"/>
    <col min="28" max="28" width="7.375" style="0" customWidth="1"/>
    <col min="29" max="29" width="8.25390625" style="0" customWidth="1"/>
    <col min="30" max="30" width="6.00390625" style="0" customWidth="1"/>
    <col min="31" max="31" width="7.875" style="0" customWidth="1"/>
    <col min="33" max="33" width="6.25390625" style="0" customWidth="1"/>
    <col min="34" max="34" width="6.875" style="0" customWidth="1"/>
    <col min="35" max="35" width="8.25390625" style="0" customWidth="1"/>
    <col min="36" max="36" width="7.00390625" style="0" customWidth="1"/>
    <col min="37" max="37" width="6.625" style="0" customWidth="1"/>
    <col min="38" max="38" width="10.125" style="0" customWidth="1"/>
    <col min="39" max="39" width="7.125" style="0" customWidth="1"/>
    <col min="40" max="40" width="6.875" style="0" customWidth="1"/>
    <col min="41" max="41" width="8.25390625" style="0" customWidth="1"/>
    <col min="42" max="42" width="7.375" style="0" customWidth="1"/>
    <col min="43" max="43" width="6.75390625" style="0" customWidth="1"/>
    <col min="45" max="45" width="6.75390625" style="0" customWidth="1"/>
    <col min="46" max="46" width="6.375" style="0" customWidth="1"/>
    <col min="47" max="47" width="9.75390625" style="0" customWidth="1"/>
    <col min="48" max="48" width="6.25390625" style="0" customWidth="1"/>
    <col min="49" max="49" width="7.875" style="0" customWidth="1"/>
    <col min="50" max="50" width="8.625" style="0" customWidth="1"/>
    <col min="51" max="51" width="6.75390625" style="0" customWidth="1"/>
    <col min="52" max="52" width="7.625" style="0" customWidth="1"/>
    <col min="53" max="53" width="9.25390625" style="0" customWidth="1"/>
    <col min="54" max="54" width="5.875" style="0" customWidth="1"/>
    <col min="55" max="55" width="7.25390625" style="0" customWidth="1"/>
    <col min="63" max="63" width="7.125" style="0" customWidth="1"/>
    <col min="64" max="64" width="6.875" style="0" customWidth="1"/>
    <col min="65" max="65" width="8.125" style="0" customWidth="1"/>
    <col min="67" max="67" width="8.125" style="0" customWidth="1"/>
    <col min="68" max="68" width="10.875" style="0" customWidth="1"/>
    <col min="69" max="69" width="8.125" style="0" customWidth="1"/>
    <col min="70" max="70" width="8.25390625" style="0" customWidth="1"/>
    <col min="71" max="71" width="9.875" style="0" customWidth="1"/>
    <col min="72" max="72" width="7.625" style="0" customWidth="1"/>
    <col min="73" max="73" width="8.125" style="0" customWidth="1"/>
    <col min="74" max="74" width="8.25390625" style="0" customWidth="1"/>
    <col min="75" max="75" width="6.625" style="0" customWidth="1"/>
    <col min="76" max="76" width="8.25390625" style="0" customWidth="1"/>
    <col min="78" max="78" width="7.125" style="0" customWidth="1"/>
    <col min="79" max="79" width="7.625" style="0" customWidth="1"/>
    <col min="80" max="80" width="9.875" style="0" customWidth="1"/>
    <col min="81" max="81" width="6.75390625" style="0" customWidth="1"/>
    <col min="82" max="82" width="7.75390625" style="0" customWidth="1"/>
    <col min="83" max="83" width="9.75390625" style="0" customWidth="1"/>
    <col min="84" max="84" width="7.625" style="0" customWidth="1"/>
    <col min="85" max="85" width="7.375" style="0" customWidth="1"/>
    <col min="86" max="86" width="9.75390625" style="0" customWidth="1"/>
    <col min="87" max="87" width="6.00390625" style="0" customWidth="1"/>
    <col min="88" max="88" width="8.125" style="0" customWidth="1"/>
    <col min="89" max="89" width="8.00390625" style="0" customWidth="1"/>
    <col min="90" max="90" width="5.875" style="0" customWidth="1"/>
    <col min="91" max="91" width="7.75390625" style="0" customWidth="1"/>
    <col min="92" max="92" width="8.125" style="0" customWidth="1"/>
    <col min="93" max="93" width="6.625" style="0" customWidth="1"/>
    <col min="94" max="94" width="7.75390625" style="0" customWidth="1"/>
    <col min="95" max="95" width="8.25390625" style="0" customWidth="1"/>
    <col min="96" max="96" width="7.75390625" style="0" customWidth="1"/>
    <col min="97" max="97" width="8.00390625" style="0" customWidth="1"/>
    <col min="98" max="98" width="9.75390625" style="0" customWidth="1"/>
    <col min="99" max="99" width="7.00390625" style="0" customWidth="1"/>
    <col min="100" max="100" width="8.375" style="0" customWidth="1"/>
    <col min="101" max="101" width="10.125" style="0" customWidth="1"/>
    <col min="102" max="102" width="7.125" style="0" customWidth="1"/>
    <col min="103" max="103" width="8.375" style="0" customWidth="1"/>
    <col min="105" max="105" width="6.875" style="0" customWidth="1"/>
    <col min="106" max="106" width="8.625" style="0" customWidth="1"/>
    <col min="108" max="108" width="8.375" style="0" customWidth="1"/>
    <col min="109" max="109" width="7.625" style="0" customWidth="1"/>
    <col min="110" max="110" width="9.875" style="0" customWidth="1"/>
    <col min="111" max="111" width="8.625" style="0" customWidth="1"/>
    <col min="112" max="112" width="8.25390625" style="0" customWidth="1"/>
    <col min="113" max="113" width="11.375" style="0" customWidth="1"/>
    <col min="116" max="116" width="9.875" style="0" customWidth="1"/>
    <col min="118" max="118" width="8.375" style="0" customWidth="1"/>
    <col min="119" max="119" width="11.125" style="0" customWidth="1"/>
    <col min="120" max="120" width="8.125" style="0" customWidth="1"/>
    <col min="121" max="121" width="8.375" style="0" customWidth="1"/>
    <col min="122" max="122" width="10.00390625" style="0" customWidth="1"/>
    <col min="123" max="123" width="12.25390625" style="0" customWidth="1"/>
    <col min="124" max="124" width="20.25390625" style="0" customWidth="1"/>
  </cols>
  <sheetData>
    <row r="1" ht="18">
      <c r="B1" s="8" t="s">
        <v>141</v>
      </c>
    </row>
    <row r="2" spans="2:8" ht="18">
      <c r="B2" s="2" t="s">
        <v>103</v>
      </c>
      <c r="C2" s="2"/>
      <c r="D2" s="2"/>
      <c r="E2" s="2"/>
      <c r="F2" s="2"/>
      <c r="G2" s="2"/>
      <c r="H2" s="2"/>
    </row>
    <row r="3" spans="2:8" ht="18">
      <c r="B3" s="8" t="s">
        <v>121</v>
      </c>
      <c r="C3" s="2"/>
      <c r="D3" s="2"/>
      <c r="E3" s="2"/>
      <c r="F3" s="2"/>
      <c r="G3" s="2"/>
      <c r="H3" s="2"/>
    </row>
    <row r="5" spans="3:8" ht="27.75" customHeight="1">
      <c r="C5" s="120" t="s">
        <v>129</v>
      </c>
      <c r="D5" s="121"/>
      <c r="G5" s="120" t="s">
        <v>130</v>
      </c>
      <c r="H5" s="121"/>
    </row>
    <row r="6" spans="1:24" ht="95.25" customHeight="1">
      <c r="A6" s="12" t="s">
        <v>107</v>
      </c>
      <c r="B6" s="3" t="s">
        <v>115</v>
      </c>
      <c r="C6" s="12" t="s">
        <v>122</v>
      </c>
      <c r="D6" s="12" t="s">
        <v>123</v>
      </c>
      <c r="E6" s="12" t="s">
        <v>124</v>
      </c>
      <c r="F6" s="12" t="s">
        <v>125</v>
      </c>
      <c r="G6" s="12" t="s">
        <v>126</v>
      </c>
      <c r="H6" s="12" t="s">
        <v>127</v>
      </c>
      <c r="I6" s="12" t="s">
        <v>128</v>
      </c>
      <c r="J6" s="23" t="s">
        <v>109</v>
      </c>
      <c r="K6" s="3" t="s">
        <v>75</v>
      </c>
      <c r="L6" s="3" t="s">
        <v>76</v>
      </c>
      <c r="M6" s="55" t="s">
        <v>101</v>
      </c>
      <c r="N6" s="3" t="s">
        <v>74</v>
      </c>
      <c r="O6" s="3" t="s">
        <v>105</v>
      </c>
      <c r="P6" s="26" t="s">
        <v>102</v>
      </c>
      <c r="Q6" s="27" t="s">
        <v>77</v>
      </c>
      <c r="R6" s="28" t="s">
        <v>114</v>
      </c>
      <c r="S6" s="29" t="s">
        <v>110</v>
      </c>
      <c r="T6" s="30" t="s">
        <v>111</v>
      </c>
      <c r="U6" s="30" t="s">
        <v>112</v>
      </c>
      <c r="V6" s="30" t="s">
        <v>113</v>
      </c>
      <c r="X6" s="59" t="s">
        <v>78</v>
      </c>
    </row>
    <row r="7" spans="1:24" ht="18.75" customHeight="1">
      <c r="A7" s="118">
        <v>1</v>
      </c>
      <c r="B7" s="9" t="s">
        <v>0</v>
      </c>
      <c r="C7" s="13">
        <f aca="true" t="shared" si="0" ref="C7:H7">SUM(C35+C55+C75)</f>
        <v>233</v>
      </c>
      <c r="D7" s="13">
        <f t="shared" si="0"/>
        <v>104</v>
      </c>
      <c r="E7" s="13">
        <f t="shared" si="0"/>
        <v>337</v>
      </c>
      <c r="F7" s="13">
        <f t="shared" si="0"/>
        <v>43</v>
      </c>
      <c r="G7" s="13">
        <f t="shared" si="0"/>
        <v>69</v>
      </c>
      <c r="H7" s="13">
        <f t="shared" si="0"/>
        <v>81</v>
      </c>
      <c r="I7" s="13">
        <f>SUM(G7:H7)</f>
        <v>150</v>
      </c>
      <c r="J7" s="13">
        <f>SUM(C7+D7+F7+G7+H7)</f>
        <v>530</v>
      </c>
      <c r="K7" s="13">
        <f aca="true" t="shared" si="1" ref="K7:L22">SUM(K35+K55+K75)</f>
        <v>237</v>
      </c>
      <c r="L7" s="13">
        <f t="shared" si="1"/>
        <v>38</v>
      </c>
      <c r="M7" s="19">
        <f>SUM(J7:L7)</f>
        <v>805</v>
      </c>
      <c r="N7" s="13">
        <f aca="true" t="shared" si="2" ref="N7:O22">SUM(N35+N55+N75)</f>
        <v>89</v>
      </c>
      <c r="O7" s="13">
        <f t="shared" si="2"/>
        <v>58</v>
      </c>
      <c r="P7" s="20">
        <f>SUM(N7:O7)</f>
        <v>147</v>
      </c>
      <c r="Q7" s="15">
        <f>SUM(M7+P7)</f>
        <v>952</v>
      </c>
      <c r="R7" s="20">
        <f aca="true" t="shared" si="3" ref="R7:V9">SUM(R35+R55+R75)</f>
        <v>90</v>
      </c>
      <c r="S7" s="21">
        <f t="shared" si="3"/>
        <v>10</v>
      </c>
      <c r="T7" s="24">
        <f t="shared" si="3"/>
        <v>225</v>
      </c>
      <c r="U7" s="24">
        <f t="shared" si="3"/>
        <v>162</v>
      </c>
      <c r="V7" s="24">
        <f t="shared" si="3"/>
        <v>3</v>
      </c>
      <c r="X7" s="59" t="s">
        <v>79</v>
      </c>
    </row>
    <row r="8" spans="1:24" s="17" customFormat="1" ht="18.75" customHeight="1">
      <c r="A8" s="119"/>
      <c r="B8" s="9" t="s">
        <v>1</v>
      </c>
      <c r="C8" s="13">
        <f aca="true" t="shared" si="4" ref="C8:E22">SUM(C36+C56+C76)</f>
        <v>346</v>
      </c>
      <c r="D8" s="13">
        <f t="shared" si="4"/>
        <v>115</v>
      </c>
      <c r="E8" s="13">
        <f t="shared" si="4"/>
        <v>461</v>
      </c>
      <c r="F8" s="13"/>
      <c r="G8" s="13">
        <f aca="true" t="shared" si="5" ref="G8:H22">SUM(G36+G56+G76)</f>
        <v>32</v>
      </c>
      <c r="H8" s="13">
        <f t="shared" si="5"/>
        <v>79</v>
      </c>
      <c r="I8" s="13">
        <f>SUM(G8:H8)</f>
        <v>111</v>
      </c>
      <c r="J8" s="13">
        <f>SUM(C8+D8+G8+H8)</f>
        <v>572</v>
      </c>
      <c r="K8" s="13">
        <f t="shared" si="1"/>
        <v>92</v>
      </c>
      <c r="L8" s="13">
        <f t="shared" si="1"/>
        <v>19</v>
      </c>
      <c r="M8" s="19">
        <f>SUM(J8:L8)</f>
        <v>683</v>
      </c>
      <c r="N8" s="13">
        <f t="shared" si="2"/>
        <v>122</v>
      </c>
      <c r="O8" s="13">
        <f t="shared" si="2"/>
        <v>10</v>
      </c>
      <c r="P8" s="20">
        <f>SUM(N8:O8)</f>
        <v>132</v>
      </c>
      <c r="Q8" s="15">
        <f>SUM(M8+P8)</f>
        <v>815</v>
      </c>
      <c r="R8" s="20">
        <f t="shared" si="3"/>
        <v>124</v>
      </c>
      <c r="S8" s="21">
        <f t="shared" si="3"/>
        <v>8</v>
      </c>
      <c r="T8" s="24">
        <f t="shared" si="3"/>
        <v>213</v>
      </c>
      <c r="U8" s="24">
        <f t="shared" si="3"/>
        <v>213</v>
      </c>
      <c r="V8" s="24">
        <f t="shared" si="3"/>
        <v>6</v>
      </c>
      <c r="X8" s="59" t="s">
        <v>80</v>
      </c>
    </row>
    <row r="9" spans="1:24" s="17" customFormat="1" ht="18.75" customHeight="1">
      <c r="A9" s="119"/>
      <c r="B9" s="9" t="s">
        <v>106</v>
      </c>
      <c r="C9" s="13">
        <f t="shared" si="4"/>
        <v>29</v>
      </c>
      <c r="D9" s="13">
        <f t="shared" si="4"/>
        <v>17</v>
      </c>
      <c r="E9" s="13">
        <f t="shared" si="4"/>
        <v>46</v>
      </c>
      <c r="F9" s="13"/>
      <c r="G9" s="13">
        <f t="shared" si="5"/>
        <v>5</v>
      </c>
      <c r="H9" s="13">
        <f t="shared" si="5"/>
        <v>6</v>
      </c>
      <c r="I9" s="13">
        <f>SUM(G9:H9)</f>
        <v>11</v>
      </c>
      <c r="J9" s="13">
        <f>SUM(C9+D9+G9+H9)</f>
        <v>57</v>
      </c>
      <c r="K9" s="13">
        <f t="shared" si="1"/>
        <v>5</v>
      </c>
      <c r="L9" s="13">
        <f t="shared" si="1"/>
        <v>2</v>
      </c>
      <c r="M9" s="19">
        <f>SUM(J9:L9)</f>
        <v>64</v>
      </c>
      <c r="N9" s="13">
        <f t="shared" si="2"/>
        <v>8</v>
      </c>
      <c r="O9" s="13">
        <f t="shared" si="2"/>
        <v>2</v>
      </c>
      <c r="P9" s="20">
        <f>SUM(N9:O9)</f>
        <v>10</v>
      </c>
      <c r="Q9" s="25">
        <f>SUM(M9+P9)</f>
        <v>74</v>
      </c>
      <c r="R9" s="20">
        <f t="shared" si="3"/>
        <v>11</v>
      </c>
      <c r="S9" s="21">
        <f t="shared" si="3"/>
        <v>0</v>
      </c>
      <c r="T9" s="24">
        <f t="shared" si="3"/>
        <v>15</v>
      </c>
      <c r="U9" s="24">
        <f t="shared" si="3"/>
        <v>15</v>
      </c>
      <c r="V9" s="24">
        <f t="shared" si="3"/>
        <v>0</v>
      </c>
      <c r="X9" s="59" t="s">
        <v>81</v>
      </c>
    </row>
    <row r="10" spans="1:24" s="17" customFormat="1" ht="28.5" customHeight="1" thickBot="1">
      <c r="A10" s="122"/>
      <c r="B10" s="89" t="s">
        <v>108</v>
      </c>
      <c r="C10" s="32">
        <f t="shared" si="4"/>
        <v>608</v>
      </c>
      <c r="D10" s="32">
        <f t="shared" si="4"/>
        <v>236</v>
      </c>
      <c r="E10" s="32">
        <f t="shared" si="4"/>
        <v>844</v>
      </c>
      <c r="F10" s="90">
        <f>SUM(F7:F9)</f>
        <v>43</v>
      </c>
      <c r="G10" s="32">
        <f t="shared" si="5"/>
        <v>106</v>
      </c>
      <c r="H10" s="32">
        <f t="shared" si="5"/>
        <v>166</v>
      </c>
      <c r="I10" s="90">
        <f>SUM(I7:I9)</f>
        <v>272</v>
      </c>
      <c r="J10" s="90">
        <f>SUM(J7:J9)</f>
        <v>1159</v>
      </c>
      <c r="K10" s="32">
        <f t="shared" si="1"/>
        <v>334</v>
      </c>
      <c r="L10" s="32">
        <f t="shared" si="1"/>
        <v>59</v>
      </c>
      <c r="M10" s="91">
        <f>SUM(M7:M9)</f>
        <v>1552</v>
      </c>
      <c r="N10" s="32">
        <f t="shared" si="2"/>
        <v>219</v>
      </c>
      <c r="O10" s="32">
        <f t="shared" si="2"/>
        <v>70</v>
      </c>
      <c r="P10" s="92">
        <f>SUM(P7:P9)</f>
        <v>289</v>
      </c>
      <c r="Q10" s="93">
        <f>SUM(Q7:Q9)</f>
        <v>1841</v>
      </c>
      <c r="R10" s="92">
        <f>SUM(R7:R9)</f>
        <v>225</v>
      </c>
      <c r="S10" s="36">
        <f aca="true" t="shared" si="6" ref="S10:V22">SUM(S38+S58+S78)</f>
        <v>18</v>
      </c>
      <c r="T10" s="37">
        <f t="shared" si="6"/>
        <v>453</v>
      </c>
      <c r="U10" s="37">
        <f t="shared" si="6"/>
        <v>390</v>
      </c>
      <c r="V10" s="37">
        <f t="shared" si="6"/>
        <v>9</v>
      </c>
      <c r="X10" s="59" t="s">
        <v>82</v>
      </c>
    </row>
    <row r="11" spans="1:24" s="17" customFormat="1" ht="18.75" customHeight="1">
      <c r="A11" s="81">
        <v>2</v>
      </c>
      <c r="B11" s="82" t="s">
        <v>2</v>
      </c>
      <c r="C11" s="83">
        <f t="shared" si="4"/>
        <v>50</v>
      </c>
      <c r="D11" s="83">
        <f t="shared" si="4"/>
        <v>24</v>
      </c>
      <c r="E11" s="83">
        <f t="shared" si="4"/>
        <v>74</v>
      </c>
      <c r="F11" s="83"/>
      <c r="G11" s="83">
        <f t="shared" si="5"/>
        <v>4</v>
      </c>
      <c r="H11" s="83">
        <f t="shared" si="5"/>
        <v>16</v>
      </c>
      <c r="I11" s="83">
        <f aca="true" t="shared" si="7" ref="I11:I22">SUM(G11:H11)</f>
        <v>20</v>
      </c>
      <c r="J11" s="83">
        <f aca="true" t="shared" si="8" ref="J11:J22">SUM(C11+D11+G11+H11)</f>
        <v>94</v>
      </c>
      <c r="K11" s="83">
        <f t="shared" si="1"/>
        <v>15</v>
      </c>
      <c r="L11" s="83">
        <f t="shared" si="1"/>
        <v>4</v>
      </c>
      <c r="M11" s="84">
        <f aca="true" t="shared" si="9" ref="M11:M22">SUM(J11:L11)</f>
        <v>113</v>
      </c>
      <c r="N11" s="83">
        <f t="shared" si="2"/>
        <v>20</v>
      </c>
      <c r="O11" s="83">
        <f t="shared" si="2"/>
        <v>4</v>
      </c>
      <c r="P11" s="85">
        <f aca="true" t="shared" si="10" ref="P11:P22">SUM(N11:O11)</f>
        <v>24</v>
      </c>
      <c r="Q11" s="86">
        <f aca="true" t="shared" si="11" ref="Q11:Q22">SUM(M11+P11)</f>
        <v>137</v>
      </c>
      <c r="R11" s="85">
        <f aca="true" t="shared" si="12" ref="R11:R22">SUM(R39+R59+R79)</f>
        <v>29</v>
      </c>
      <c r="S11" s="87">
        <f t="shared" si="6"/>
        <v>5</v>
      </c>
      <c r="T11" s="88">
        <f t="shared" si="6"/>
        <v>60</v>
      </c>
      <c r="U11" s="88">
        <f t="shared" si="6"/>
        <v>80</v>
      </c>
      <c r="V11" s="88">
        <f t="shared" si="6"/>
        <v>1</v>
      </c>
      <c r="X11" s="59" t="s">
        <v>83</v>
      </c>
    </row>
    <row r="12" spans="1:22" s="17" customFormat="1" ht="18.75" customHeight="1">
      <c r="A12" s="22">
        <v>3</v>
      </c>
      <c r="B12" s="9" t="s">
        <v>3</v>
      </c>
      <c r="C12" s="13">
        <f t="shared" si="4"/>
        <v>44</v>
      </c>
      <c r="D12" s="13">
        <f t="shared" si="4"/>
        <v>50</v>
      </c>
      <c r="E12" s="13">
        <f t="shared" si="4"/>
        <v>94</v>
      </c>
      <c r="F12" s="13"/>
      <c r="G12" s="13">
        <f t="shared" si="5"/>
        <v>1</v>
      </c>
      <c r="H12" s="13">
        <f t="shared" si="5"/>
        <v>24</v>
      </c>
      <c r="I12" s="13">
        <f t="shared" si="7"/>
        <v>25</v>
      </c>
      <c r="J12" s="13">
        <f t="shared" si="8"/>
        <v>119</v>
      </c>
      <c r="K12" s="13">
        <f t="shared" si="1"/>
        <v>19</v>
      </c>
      <c r="L12" s="13">
        <f t="shared" si="1"/>
        <v>5</v>
      </c>
      <c r="M12" s="19">
        <f t="shared" si="9"/>
        <v>143</v>
      </c>
      <c r="N12" s="13">
        <f t="shared" si="2"/>
        <v>23</v>
      </c>
      <c r="O12" s="13">
        <f t="shared" si="2"/>
        <v>3</v>
      </c>
      <c r="P12" s="20">
        <f t="shared" si="10"/>
        <v>26</v>
      </c>
      <c r="Q12" s="15">
        <f t="shared" si="11"/>
        <v>169</v>
      </c>
      <c r="R12" s="20">
        <f t="shared" si="12"/>
        <v>28</v>
      </c>
      <c r="S12" s="21">
        <f t="shared" si="6"/>
        <v>5</v>
      </c>
      <c r="T12" s="24">
        <f t="shared" si="6"/>
        <v>0</v>
      </c>
      <c r="U12" s="24">
        <f t="shared" si="6"/>
        <v>0</v>
      </c>
      <c r="V12" s="24">
        <f t="shared" si="6"/>
        <v>0</v>
      </c>
    </row>
    <row r="13" spans="1:22" s="17" customFormat="1" ht="18.75" customHeight="1">
      <c r="A13" s="22">
        <v>4</v>
      </c>
      <c r="B13" s="10" t="s">
        <v>4</v>
      </c>
      <c r="C13" s="13">
        <f t="shared" si="4"/>
        <v>29</v>
      </c>
      <c r="D13" s="13">
        <f t="shared" si="4"/>
        <v>12</v>
      </c>
      <c r="E13" s="13">
        <f t="shared" si="4"/>
        <v>41</v>
      </c>
      <c r="F13" s="14"/>
      <c r="G13" s="13">
        <f t="shared" si="5"/>
        <v>2</v>
      </c>
      <c r="H13" s="13">
        <f t="shared" si="5"/>
        <v>7</v>
      </c>
      <c r="I13" s="13">
        <f t="shared" si="7"/>
        <v>9</v>
      </c>
      <c r="J13" s="13">
        <f t="shared" si="8"/>
        <v>50</v>
      </c>
      <c r="K13" s="13">
        <f t="shared" si="1"/>
        <v>13</v>
      </c>
      <c r="L13" s="13">
        <f t="shared" si="1"/>
        <v>8</v>
      </c>
      <c r="M13" s="19">
        <f t="shared" si="9"/>
        <v>71</v>
      </c>
      <c r="N13" s="13">
        <f t="shared" si="2"/>
        <v>13</v>
      </c>
      <c r="O13" s="13">
        <f t="shared" si="2"/>
        <v>4</v>
      </c>
      <c r="P13" s="20">
        <f t="shared" si="10"/>
        <v>17</v>
      </c>
      <c r="Q13" s="15">
        <f t="shared" si="11"/>
        <v>88</v>
      </c>
      <c r="R13" s="20">
        <f t="shared" si="12"/>
        <v>19</v>
      </c>
      <c r="S13" s="21">
        <f t="shared" si="6"/>
        <v>4</v>
      </c>
      <c r="T13" s="24">
        <f t="shared" si="6"/>
        <v>0</v>
      </c>
      <c r="U13" s="24">
        <f t="shared" si="6"/>
        <v>0</v>
      </c>
      <c r="V13" s="24">
        <f t="shared" si="6"/>
        <v>0</v>
      </c>
    </row>
    <row r="14" spans="1:22" s="17" customFormat="1" ht="18.75" customHeight="1">
      <c r="A14" s="22">
        <v>5</v>
      </c>
      <c r="B14" s="9" t="s">
        <v>5</v>
      </c>
      <c r="C14" s="13">
        <f t="shared" si="4"/>
        <v>56</v>
      </c>
      <c r="D14" s="13">
        <f t="shared" si="4"/>
        <v>36</v>
      </c>
      <c r="E14" s="13">
        <f t="shared" si="4"/>
        <v>92</v>
      </c>
      <c r="F14" s="13"/>
      <c r="G14" s="13">
        <f t="shared" si="5"/>
        <v>3</v>
      </c>
      <c r="H14" s="13">
        <f t="shared" si="5"/>
        <v>20</v>
      </c>
      <c r="I14" s="13">
        <f t="shared" si="7"/>
        <v>23</v>
      </c>
      <c r="J14" s="13">
        <f t="shared" si="8"/>
        <v>115</v>
      </c>
      <c r="K14" s="13">
        <f t="shared" si="1"/>
        <v>18</v>
      </c>
      <c r="L14" s="13">
        <f t="shared" si="1"/>
        <v>8</v>
      </c>
      <c r="M14" s="19">
        <f t="shared" si="9"/>
        <v>141</v>
      </c>
      <c r="N14" s="13">
        <f t="shared" si="2"/>
        <v>21</v>
      </c>
      <c r="O14" s="13">
        <f t="shared" si="2"/>
        <v>4</v>
      </c>
      <c r="P14" s="20">
        <f t="shared" si="10"/>
        <v>25</v>
      </c>
      <c r="Q14" s="15">
        <f t="shared" si="11"/>
        <v>166</v>
      </c>
      <c r="R14" s="20">
        <f t="shared" si="12"/>
        <v>29</v>
      </c>
      <c r="S14" s="21">
        <f t="shared" si="6"/>
        <v>5</v>
      </c>
      <c r="T14" s="24">
        <f t="shared" si="6"/>
        <v>0</v>
      </c>
      <c r="U14" s="24">
        <f t="shared" si="6"/>
        <v>0</v>
      </c>
      <c r="V14" s="24">
        <f t="shared" si="6"/>
        <v>0</v>
      </c>
    </row>
    <row r="15" spans="1:22" s="17" customFormat="1" ht="18.75" customHeight="1">
      <c r="A15" s="22">
        <v>6</v>
      </c>
      <c r="B15" s="9" t="s">
        <v>6</v>
      </c>
      <c r="C15" s="13">
        <f t="shared" si="4"/>
        <v>53</v>
      </c>
      <c r="D15" s="13">
        <f t="shared" si="4"/>
        <v>22</v>
      </c>
      <c r="E15" s="13">
        <f t="shared" si="4"/>
        <v>75</v>
      </c>
      <c r="F15" s="13"/>
      <c r="G15" s="13">
        <f t="shared" si="5"/>
        <v>4</v>
      </c>
      <c r="H15" s="13">
        <f t="shared" si="5"/>
        <v>24</v>
      </c>
      <c r="I15" s="13">
        <f t="shared" si="7"/>
        <v>28</v>
      </c>
      <c r="J15" s="13">
        <f t="shared" si="8"/>
        <v>103</v>
      </c>
      <c r="K15" s="13">
        <f t="shared" si="1"/>
        <v>15</v>
      </c>
      <c r="L15" s="13">
        <f t="shared" si="1"/>
        <v>3</v>
      </c>
      <c r="M15" s="19">
        <f t="shared" si="9"/>
        <v>121</v>
      </c>
      <c r="N15" s="13">
        <f t="shared" si="2"/>
        <v>21</v>
      </c>
      <c r="O15" s="13">
        <f t="shared" si="2"/>
        <v>4</v>
      </c>
      <c r="P15" s="20">
        <f t="shared" si="10"/>
        <v>25</v>
      </c>
      <c r="Q15" s="15">
        <f t="shared" si="11"/>
        <v>146</v>
      </c>
      <c r="R15" s="20">
        <f t="shared" si="12"/>
        <v>28</v>
      </c>
      <c r="S15" s="21">
        <f t="shared" si="6"/>
        <v>5</v>
      </c>
      <c r="T15" s="24">
        <f t="shared" si="6"/>
        <v>48</v>
      </c>
      <c r="U15" s="24">
        <f t="shared" si="6"/>
        <v>30</v>
      </c>
      <c r="V15" s="24">
        <f t="shared" si="6"/>
        <v>1</v>
      </c>
    </row>
    <row r="16" spans="1:22" s="17" customFormat="1" ht="18.75" customHeight="1">
      <c r="A16" s="22">
        <v>7</v>
      </c>
      <c r="B16" s="9" t="s">
        <v>7</v>
      </c>
      <c r="C16" s="13">
        <f t="shared" si="4"/>
        <v>110</v>
      </c>
      <c r="D16" s="13">
        <f t="shared" si="4"/>
        <v>56</v>
      </c>
      <c r="E16" s="13">
        <f t="shared" si="4"/>
        <v>166</v>
      </c>
      <c r="F16" s="13"/>
      <c r="G16" s="13">
        <f t="shared" si="5"/>
        <v>6</v>
      </c>
      <c r="H16" s="13">
        <f t="shared" si="5"/>
        <v>28</v>
      </c>
      <c r="I16" s="13">
        <f t="shared" si="7"/>
        <v>34</v>
      </c>
      <c r="J16" s="13">
        <f t="shared" si="8"/>
        <v>200</v>
      </c>
      <c r="K16" s="13">
        <f t="shared" si="1"/>
        <v>28</v>
      </c>
      <c r="L16" s="13">
        <f t="shared" si="1"/>
        <v>3</v>
      </c>
      <c r="M16" s="19">
        <f t="shared" si="9"/>
        <v>231</v>
      </c>
      <c r="N16" s="13">
        <f t="shared" si="2"/>
        <v>36</v>
      </c>
      <c r="O16" s="13">
        <f t="shared" si="2"/>
        <v>4</v>
      </c>
      <c r="P16" s="20">
        <f t="shared" si="10"/>
        <v>40</v>
      </c>
      <c r="Q16" s="15">
        <f t="shared" si="11"/>
        <v>271</v>
      </c>
      <c r="R16" s="20">
        <f t="shared" si="12"/>
        <v>36</v>
      </c>
      <c r="S16" s="21">
        <f t="shared" si="6"/>
        <v>5</v>
      </c>
      <c r="T16" s="24">
        <f t="shared" si="6"/>
        <v>90</v>
      </c>
      <c r="U16" s="24">
        <f t="shared" si="6"/>
        <v>60</v>
      </c>
      <c r="V16" s="24">
        <f t="shared" si="6"/>
        <v>1</v>
      </c>
    </row>
    <row r="17" spans="1:22" s="17" customFormat="1" ht="18.75" customHeight="1">
      <c r="A17" s="22">
        <v>8</v>
      </c>
      <c r="B17" s="9" t="s">
        <v>8</v>
      </c>
      <c r="C17" s="13">
        <f t="shared" si="4"/>
        <v>34</v>
      </c>
      <c r="D17" s="13">
        <f t="shared" si="4"/>
        <v>17</v>
      </c>
      <c r="E17" s="13">
        <f t="shared" si="4"/>
        <v>51</v>
      </c>
      <c r="F17" s="13"/>
      <c r="G17" s="13">
        <f t="shared" si="5"/>
        <v>3</v>
      </c>
      <c r="H17" s="13">
        <f t="shared" si="5"/>
        <v>9</v>
      </c>
      <c r="I17" s="13">
        <f t="shared" si="7"/>
        <v>12</v>
      </c>
      <c r="J17" s="13">
        <f t="shared" si="8"/>
        <v>63</v>
      </c>
      <c r="K17" s="13">
        <f t="shared" si="1"/>
        <v>13</v>
      </c>
      <c r="L17" s="13">
        <f t="shared" si="1"/>
        <v>2</v>
      </c>
      <c r="M17" s="19">
        <f t="shared" si="9"/>
        <v>78</v>
      </c>
      <c r="N17" s="13">
        <f t="shared" si="2"/>
        <v>12</v>
      </c>
      <c r="O17" s="13">
        <f t="shared" si="2"/>
        <v>3</v>
      </c>
      <c r="P17" s="20">
        <f t="shared" si="10"/>
        <v>15</v>
      </c>
      <c r="Q17" s="15">
        <f t="shared" si="11"/>
        <v>93</v>
      </c>
      <c r="R17" s="20">
        <f t="shared" si="12"/>
        <v>20</v>
      </c>
      <c r="S17" s="21">
        <f t="shared" si="6"/>
        <v>4</v>
      </c>
      <c r="T17" s="24">
        <f t="shared" si="6"/>
        <v>0</v>
      </c>
      <c r="U17" s="24">
        <f t="shared" si="6"/>
        <v>0</v>
      </c>
      <c r="V17" s="24">
        <f t="shared" si="6"/>
        <v>0</v>
      </c>
    </row>
    <row r="18" spans="1:22" s="17" customFormat="1" ht="18.75" customHeight="1">
      <c r="A18" s="22">
        <v>9</v>
      </c>
      <c r="B18" s="9" t="s">
        <v>9</v>
      </c>
      <c r="C18" s="13">
        <f t="shared" si="4"/>
        <v>64</v>
      </c>
      <c r="D18" s="13">
        <f t="shared" si="4"/>
        <v>21</v>
      </c>
      <c r="E18" s="13">
        <f t="shared" si="4"/>
        <v>85</v>
      </c>
      <c r="F18" s="13"/>
      <c r="G18" s="13">
        <f t="shared" si="5"/>
        <v>3</v>
      </c>
      <c r="H18" s="13">
        <f t="shared" si="5"/>
        <v>9</v>
      </c>
      <c r="I18" s="13">
        <f t="shared" si="7"/>
        <v>12</v>
      </c>
      <c r="J18" s="13">
        <f t="shared" si="8"/>
        <v>97</v>
      </c>
      <c r="K18" s="13">
        <f t="shared" si="1"/>
        <v>15</v>
      </c>
      <c r="L18" s="13">
        <f t="shared" si="1"/>
        <v>3</v>
      </c>
      <c r="M18" s="19">
        <f t="shared" si="9"/>
        <v>115</v>
      </c>
      <c r="N18" s="13">
        <f t="shared" si="2"/>
        <v>33</v>
      </c>
      <c r="O18" s="13">
        <f t="shared" si="2"/>
        <v>6</v>
      </c>
      <c r="P18" s="20">
        <f t="shared" si="10"/>
        <v>39</v>
      </c>
      <c r="Q18" s="15">
        <f t="shared" si="11"/>
        <v>154</v>
      </c>
      <c r="R18" s="20">
        <f t="shared" si="12"/>
        <v>32</v>
      </c>
      <c r="S18" s="21">
        <f t="shared" si="6"/>
        <v>6</v>
      </c>
      <c r="T18" s="24">
        <f t="shared" si="6"/>
        <v>48</v>
      </c>
      <c r="U18" s="24">
        <f t="shared" si="6"/>
        <v>30</v>
      </c>
      <c r="V18" s="24">
        <f t="shared" si="6"/>
        <v>1</v>
      </c>
    </row>
    <row r="19" spans="1:22" s="17" customFormat="1" ht="18.75" customHeight="1">
      <c r="A19" s="22">
        <v>10</v>
      </c>
      <c r="B19" s="9" t="s">
        <v>13</v>
      </c>
      <c r="C19" s="13">
        <f t="shared" si="4"/>
        <v>75</v>
      </c>
      <c r="D19" s="13">
        <f t="shared" si="4"/>
        <v>53</v>
      </c>
      <c r="E19" s="13">
        <f t="shared" si="4"/>
        <v>128</v>
      </c>
      <c r="F19" s="13"/>
      <c r="G19" s="13">
        <f t="shared" si="5"/>
        <v>3</v>
      </c>
      <c r="H19" s="13">
        <f t="shared" si="5"/>
        <v>16</v>
      </c>
      <c r="I19" s="13">
        <f t="shared" si="7"/>
        <v>19</v>
      </c>
      <c r="J19" s="13">
        <f t="shared" si="8"/>
        <v>147</v>
      </c>
      <c r="K19" s="13">
        <f t="shared" si="1"/>
        <v>14</v>
      </c>
      <c r="L19" s="13">
        <f t="shared" si="1"/>
        <v>3</v>
      </c>
      <c r="M19" s="19">
        <f t="shared" si="9"/>
        <v>164</v>
      </c>
      <c r="N19" s="13">
        <f t="shared" si="2"/>
        <v>25</v>
      </c>
      <c r="O19" s="13">
        <f t="shared" si="2"/>
        <v>4</v>
      </c>
      <c r="P19" s="20">
        <f t="shared" si="10"/>
        <v>29</v>
      </c>
      <c r="Q19" s="15">
        <f t="shared" si="11"/>
        <v>193</v>
      </c>
      <c r="R19" s="20">
        <f t="shared" si="12"/>
        <v>31</v>
      </c>
      <c r="S19" s="21">
        <f t="shared" si="6"/>
        <v>5</v>
      </c>
      <c r="T19" s="24">
        <f t="shared" si="6"/>
        <v>0</v>
      </c>
      <c r="U19" s="24">
        <f t="shared" si="6"/>
        <v>0</v>
      </c>
      <c r="V19" s="24">
        <f t="shared" si="6"/>
        <v>0</v>
      </c>
    </row>
    <row r="20" spans="1:22" s="17" customFormat="1" ht="18.75" customHeight="1">
      <c r="A20" s="22">
        <v>11</v>
      </c>
      <c r="B20" s="9" t="s">
        <v>10</v>
      </c>
      <c r="C20" s="13">
        <f t="shared" si="4"/>
        <v>71</v>
      </c>
      <c r="D20" s="13">
        <f t="shared" si="4"/>
        <v>43</v>
      </c>
      <c r="E20" s="13">
        <f t="shared" si="4"/>
        <v>114</v>
      </c>
      <c r="F20" s="13"/>
      <c r="G20" s="13">
        <f t="shared" si="5"/>
        <v>3</v>
      </c>
      <c r="H20" s="13">
        <f t="shared" si="5"/>
        <v>13</v>
      </c>
      <c r="I20" s="13">
        <f t="shared" si="7"/>
        <v>16</v>
      </c>
      <c r="J20" s="13">
        <f t="shared" si="8"/>
        <v>130</v>
      </c>
      <c r="K20" s="13">
        <f t="shared" si="1"/>
        <v>17</v>
      </c>
      <c r="L20" s="13">
        <f t="shared" si="1"/>
        <v>4</v>
      </c>
      <c r="M20" s="19">
        <f t="shared" si="9"/>
        <v>151</v>
      </c>
      <c r="N20" s="13">
        <f t="shared" si="2"/>
        <v>35</v>
      </c>
      <c r="O20" s="13">
        <f t="shared" si="2"/>
        <v>4</v>
      </c>
      <c r="P20" s="20">
        <f t="shared" si="10"/>
        <v>39</v>
      </c>
      <c r="Q20" s="15">
        <f t="shared" si="11"/>
        <v>190</v>
      </c>
      <c r="R20" s="20">
        <f t="shared" si="12"/>
        <v>34</v>
      </c>
      <c r="S20" s="21">
        <f t="shared" si="6"/>
        <v>5</v>
      </c>
      <c r="T20" s="24">
        <f t="shared" si="6"/>
        <v>24</v>
      </c>
      <c r="U20" s="24">
        <f t="shared" si="6"/>
        <v>30</v>
      </c>
      <c r="V20" s="24">
        <f t="shared" si="6"/>
        <v>1</v>
      </c>
    </row>
    <row r="21" spans="1:22" s="17" customFormat="1" ht="18.75" customHeight="1">
      <c r="A21" s="22">
        <v>12</v>
      </c>
      <c r="B21" s="9" t="s">
        <v>11</v>
      </c>
      <c r="C21" s="13">
        <f t="shared" si="4"/>
        <v>45</v>
      </c>
      <c r="D21" s="13">
        <f t="shared" si="4"/>
        <v>26</v>
      </c>
      <c r="E21" s="13">
        <f t="shared" si="4"/>
        <v>71</v>
      </c>
      <c r="F21" s="13"/>
      <c r="G21" s="13">
        <f t="shared" si="5"/>
        <v>4</v>
      </c>
      <c r="H21" s="13">
        <f t="shared" si="5"/>
        <v>17</v>
      </c>
      <c r="I21" s="13">
        <f t="shared" si="7"/>
        <v>21</v>
      </c>
      <c r="J21" s="13">
        <f t="shared" si="8"/>
        <v>92</v>
      </c>
      <c r="K21" s="13">
        <f t="shared" si="1"/>
        <v>15</v>
      </c>
      <c r="L21" s="13">
        <f t="shared" si="1"/>
        <v>2</v>
      </c>
      <c r="M21" s="19">
        <f t="shared" si="9"/>
        <v>109</v>
      </c>
      <c r="N21" s="13">
        <f t="shared" si="2"/>
        <v>13</v>
      </c>
      <c r="O21" s="13">
        <f t="shared" si="2"/>
        <v>3</v>
      </c>
      <c r="P21" s="20">
        <f t="shared" si="10"/>
        <v>16</v>
      </c>
      <c r="Q21" s="15">
        <f t="shared" si="11"/>
        <v>125</v>
      </c>
      <c r="R21" s="20">
        <f t="shared" si="12"/>
        <v>20</v>
      </c>
      <c r="S21" s="21">
        <f t="shared" si="6"/>
        <v>5</v>
      </c>
      <c r="T21" s="24">
        <f t="shared" si="6"/>
        <v>0</v>
      </c>
      <c r="U21" s="24">
        <f t="shared" si="6"/>
        <v>0</v>
      </c>
      <c r="V21" s="24">
        <f t="shared" si="6"/>
        <v>0</v>
      </c>
    </row>
    <row r="22" spans="1:22" s="17" customFormat="1" ht="18.75" customHeight="1" thickBot="1">
      <c r="A22" s="54">
        <v>13</v>
      </c>
      <c r="B22" s="94" t="s">
        <v>12</v>
      </c>
      <c r="C22" s="40">
        <f t="shared" si="4"/>
        <v>31</v>
      </c>
      <c r="D22" s="40">
        <f t="shared" si="4"/>
        <v>14</v>
      </c>
      <c r="E22" s="40">
        <f t="shared" si="4"/>
        <v>45</v>
      </c>
      <c r="F22" s="40"/>
      <c r="G22" s="40">
        <f t="shared" si="5"/>
        <v>3</v>
      </c>
      <c r="H22" s="40">
        <f t="shared" si="5"/>
        <v>18</v>
      </c>
      <c r="I22" s="40">
        <f t="shared" si="7"/>
        <v>21</v>
      </c>
      <c r="J22" s="40">
        <f t="shared" si="8"/>
        <v>66</v>
      </c>
      <c r="K22" s="40">
        <f t="shared" si="1"/>
        <v>8</v>
      </c>
      <c r="L22" s="40">
        <f t="shared" si="1"/>
        <v>2</v>
      </c>
      <c r="M22" s="95">
        <f t="shared" si="9"/>
        <v>76</v>
      </c>
      <c r="N22" s="40">
        <f t="shared" si="2"/>
        <v>9</v>
      </c>
      <c r="O22" s="40">
        <f t="shared" si="2"/>
        <v>3</v>
      </c>
      <c r="P22" s="96">
        <f t="shared" si="10"/>
        <v>12</v>
      </c>
      <c r="Q22" s="97">
        <f t="shared" si="11"/>
        <v>88</v>
      </c>
      <c r="R22" s="96">
        <f t="shared" si="12"/>
        <v>19</v>
      </c>
      <c r="S22" s="98">
        <f t="shared" si="6"/>
        <v>5</v>
      </c>
      <c r="T22" s="99">
        <f t="shared" si="6"/>
        <v>24</v>
      </c>
      <c r="U22" s="99">
        <f t="shared" si="6"/>
        <v>24</v>
      </c>
      <c r="V22" s="99">
        <f t="shared" si="6"/>
        <v>1</v>
      </c>
    </row>
    <row r="23" spans="1:22" s="17" customFormat="1" ht="33.75" customHeight="1">
      <c r="A23" s="80"/>
      <c r="B23" s="10" t="s">
        <v>142</v>
      </c>
      <c r="C23" s="13">
        <f aca="true" t="shared" si="13" ref="C23:V23">SUM(C8+C11+C12+C13+C14+C15+C16+C17+C18+C19+C20+C21+C22)</f>
        <v>1008</v>
      </c>
      <c r="D23" s="13">
        <f t="shared" si="13"/>
        <v>489</v>
      </c>
      <c r="E23" s="13">
        <f t="shared" si="13"/>
        <v>1497</v>
      </c>
      <c r="F23" s="13">
        <f t="shared" si="13"/>
        <v>0</v>
      </c>
      <c r="G23" s="13">
        <f t="shared" si="13"/>
        <v>71</v>
      </c>
      <c r="H23" s="13">
        <f t="shared" si="13"/>
        <v>280</v>
      </c>
      <c r="I23" s="13">
        <f t="shared" si="13"/>
        <v>351</v>
      </c>
      <c r="J23" s="13">
        <f t="shared" si="13"/>
        <v>1848</v>
      </c>
      <c r="K23" s="13">
        <f t="shared" si="13"/>
        <v>282</v>
      </c>
      <c r="L23" s="13">
        <f t="shared" si="13"/>
        <v>66</v>
      </c>
      <c r="M23" s="19">
        <f t="shared" si="13"/>
        <v>2196</v>
      </c>
      <c r="N23" s="13">
        <f t="shared" si="13"/>
        <v>383</v>
      </c>
      <c r="O23" s="13">
        <f t="shared" si="13"/>
        <v>56</v>
      </c>
      <c r="P23" s="20">
        <f t="shared" si="13"/>
        <v>439</v>
      </c>
      <c r="Q23" s="15">
        <f t="shared" si="13"/>
        <v>2635</v>
      </c>
      <c r="R23" s="20">
        <f t="shared" si="13"/>
        <v>449</v>
      </c>
      <c r="S23" s="21">
        <f t="shared" si="13"/>
        <v>67</v>
      </c>
      <c r="T23" s="24">
        <f t="shared" si="13"/>
        <v>507</v>
      </c>
      <c r="U23" s="24">
        <f t="shared" si="13"/>
        <v>467</v>
      </c>
      <c r="V23" s="24">
        <f t="shared" si="13"/>
        <v>12</v>
      </c>
    </row>
    <row r="24" spans="2:22" s="17" customFormat="1" ht="48.75" customHeight="1">
      <c r="B24" s="10" t="s">
        <v>100</v>
      </c>
      <c r="C24" s="13">
        <f>SUM(C51+C71+C91)</f>
        <v>1270</v>
      </c>
      <c r="D24" s="13">
        <f>SUM(D51+D71+D91)</f>
        <v>610</v>
      </c>
      <c r="E24" s="13">
        <f>SUM(E51+E71+E91)</f>
        <v>1880</v>
      </c>
      <c r="F24" s="14">
        <f>SUM(F10+F11+F12+F13+F14+F15+F16+F17+F18+F19+F20+F21+F22)</f>
        <v>43</v>
      </c>
      <c r="G24" s="13">
        <f>SUM(G51+G71+G91)</f>
        <v>145</v>
      </c>
      <c r="H24" s="13">
        <f>SUM(H51+H71+H91)</f>
        <v>367</v>
      </c>
      <c r="I24" s="14">
        <f>SUM(I10+I11+I12+I13+I14+I15+I16+I17+I18+I19+I20+I21+I22)</f>
        <v>512</v>
      </c>
      <c r="J24" s="14">
        <f>SUM(J10+J11+J12+J13+J14+J15+J16+J17+J18+J19+J20+J21+J22)</f>
        <v>2435</v>
      </c>
      <c r="K24" s="13">
        <f>SUM(K51+K71+K91)</f>
        <v>524</v>
      </c>
      <c r="L24" s="13">
        <f>SUM(L51+L71+L91)</f>
        <v>106</v>
      </c>
      <c r="M24" s="102">
        <f>SUM(M10+M11+M12+M13+M14+M15+M16+M17+M18+M19+M20+M21+M22)</f>
        <v>3065</v>
      </c>
      <c r="N24" s="13">
        <f>SUM(N51+N71+N91)</f>
        <v>480</v>
      </c>
      <c r="O24" s="13">
        <f>SUM(O51+O71+O91)</f>
        <v>116</v>
      </c>
      <c r="P24" s="100">
        <f>SUM(P10+P11+P12+P13+P14+P15+P16+P17+P18+P19+P20+P21+P22)</f>
        <v>596</v>
      </c>
      <c r="Q24" s="101">
        <f>SUM(Q10+Q11+Q12+Q13+Q14+Q15+Q16+Q17+Q18+Q19+Q20+Q21+Q22)</f>
        <v>3661</v>
      </c>
      <c r="R24" s="20">
        <f>SUM(R51+R71+R91)</f>
        <v>550</v>
      </c>
      <c r="S24" s="21">
        <f>SUM(S51+S71+S91)</f>
        <v>77</v>
      </c>
      <c r="T24" s="24">
        <f>SUM(T51+T71+T91)</f>
        <v>747</v>
      </c>
      <c r="U24" s="24">
        <f>SUM(U51+U71+U91)</f>
        <v>644</v>
      </c>
      <c r="V24" s="24">
        <f>SUM(V51+V71+V91)</f>
        <v>15</v>
      </c>
    </row>
    <row r="26" ht="15">
      <c r="B26" s="59" t="s">
        <v>78</v>
      </c>
    </row>
    <row r="27" ht="15">
      <c r="B27" s="59" t="s">
        <v>79</v>
      </c>
    </row>
    <row r="28" ht="15">
      <c r="B28" s="59" t="s">
        <v>80</v>
      </c>
    </row>
    <row r="29" ht="15">
      <c r="B29" s="59" t="s">
        <v>81</v>
      </c>
    </row>
    <row r="30" ht="15">
      <c r="B30" s="59" t="s">
        <v>82</v>
      </c>
    </row>
    <row r="31" ht="15">
      <c r="B31" s="59" t="s">
        <v>83</v>
      </c>
    </row>
    <row r="32" ht="12.75" hidden="1"/>
    <row r="33" spans="2:8" ht="40.5" customHeight="1">
      <c r="B33" s="73" t="s">
        <v>133</v>
      </c>
      <c r="C33" s="120" t="s">
        <v>129</v>
      </c>
      <c r="D33" s="121"/>
      <c r="G33" s="120" t="s">
        <v>130</v>
      </c>
      <c r="H33" s="121"/>
    </row>
    <row r="34" spans="1:22" ht="83.25">
      <c r="A34" s="12" t="s">
        <v>107</v>
      </c>
      <c r="B34" s="3" t="s">
        <v>115</v>
      </c>
      <c r="C34" s="12" t="s">
        <v>122</v>
      </c>
      <c r="D34" s="12" t="s">
        <v>123</v>
      </c>
      <c r="E34" s="12" t="s">
        <v>124</v>
      </c>
      <c r="F34" s="12" t="s">
        <v>125</v>
      </c>
      <c r="G34" s="12" t="s">
        <v>126</v>
      </c>
      <c r="H34" s="12" t="s">
        <v>127</v>
      </c>
      <c r="I34" s="12" t="s">
        <v>128</v>
      </c>
      <c r="J34" s="23" t="s">
        <v>109</v>
      </c>
      <c r="K34" s="3" t="s">
        <v>75</v>
      </c>
      <c r="L34" s="3" t="s">
        <v>76</v>
      </c>
      <c r="M34" s="55" t="s">
        <v>101</v>
      </c>
      <c r="N34" s="3" t="s">
        <v>74</v>
      </c>
      <c r="O34" s="3" t="s">
        <v>105</v>
      </c>
      <c r="P34" s="26" t="s">
        <v>102</v>
      </c>
      <c r="Q34" s="27" t="s">
        <v>77</v>
      </c>
      <c r="R34" s="28" t="s">
        <v>114</v>
      </c>
      <c r="S34" s="29" t="s">
        <v>110</v>
      </c>
      <c r="T34" s="30" t="s">
        <v>111</v>
      </c>
      <c r="U34" s="30" t="s">
        <v>112</v>
      </c>
      <c r="V34" s="30" t="s">
        <v>113</v>
      </c>
    </row>
    <row r="35" spans="1:22" ht="15">
      <c r="A35" s="118">
        <v>1</v>
      </c>
      <c r="B35" s="9" t="s">
        <v>0</v>
      </c>
      <c r="C35" s="13">
        <v>45</v>
      </c>
      <c r="D35" s="13">
        <v>26</v>
      </c>
      <c r="E35" s="13">
        <f>SUM(C35:D35)</f>
        <v>71</v>
      </c>
      <c r="F35" s="13">
        <v>12</v>
      </c>
      <c r="G35" s="13">
        <v>19</v>
      </c>
      <c r="H35" s="13">
        <v>18</v>
      </c>
      <c r="I35" s="13">
        <f>SUM(G35:H35)</f>
        <v>37</v>
      </c>
      <c r="J35" s="13">
        <f>SUM(C35+D35+F35+G35+H35)</f>
        <v>120</v>
      </c>
      <c r="K35" s="13">
        <v>20</v>
      </c>
      <c r="L35" s="13">
        <v>15</v>
      </c>
      <c r="M35" s="19">
        <f>SUM(J35:L35)</f>
        <v>155</v>
      </c>
      <c r="N35" s="13">
        <v>31</v>
      </c>
      <c r="O35" s="13">
        <v>18</v>
      </c>
      <c r="P35" s="20">
        <f>SUM(N35:O35)</f>
        <v>49</v>
      </c>
      <c r="Q35" s="15">
        <f>SUM(M35+P35)</f>
        <v>204</v>
      </c>
      <c r="R35" s="20">
        <v>31</v>
      </c>
      <c r="S35" s="21">
        <v>5</v>
      </c>
      <c r="T35" s="24">
        <v>60</v>
      </c>
      <c r="U35" s="24">
        <v>60</v>
      </c>
      <c r="V35" s="24">
        <v>1</v>
      </c>
    </row>
    <row r="36" spans="1:22" ht="15">
      <c r="A36" s="119"/>
      <c r="B36" s="9" t="s">
        <v>1</v>
      </c>
      <c r="C36" s="13">
        <v>158</v>
      </c>
      <c r="D36" s="13">
        <v>45</v>
      </c>
      <c r="E36" s="13">
        <f>SUM(C36:D36)</f>
        <v>203</v>
      </c>
      <c r="F36" s="13"/>
      <c r="G36" s="13">
        <v>25</v>
      </c>
      <c r="H36" s="13">
        <v>44</v>
      </c>
      <c r="I36" s="13">
        <f>SUM(G36:H36)</f>
        <v>69</v>
      </c>
      <c r="J36" s="13">
        <f>SUM(C36+D36+G36+H36)</f>
        <v>272</v>
      </c>
      <c r="K36" s="13">
        <v>37</v>
      </c>
      <c r="L36" s="13">
        <v>6</v>
      </c>
      <c r="M36" s="19">
        <f>SUM(J36:L36)</f>
        <v>315</v>
      </c>
      <c r="N36" s="13">
        <v>39</v>
      </c>
      <c r="O36" s="13">
        <v>3</v>
      </c>
      <c r="P36" s="20">
        <f>SUM(N36:O36)</f>
        <v>42</v>
      </c>
      <c r="Q36" s="15">
        <f>SUM(M36+P36)</f>
        <v>357</v>
      </c>
      <c r="R36" s="20">
        <v>42</v>
      </c>
      <c r="S36" s="21">
        <v>2</v>
      </c>
      <c r="T36" s="24">
        <v>81</v>
      </c>
      <c r="U36" s="24">
        <v>81</v>
      </c>
      <c r="V36" s="24">
        <v>2</v>
      </c>
    </row>
    <row r="37" spans="1:22" ht="15">
      <c r="A37" s="119"/>
      <c r="B37" s="9" t="s">
        <v>106</v>
      </c>
      <c r="C37" s="13">
        <v>12</v>
      </c>
      <c r="D37" s="13">
        <v>9</v>
      </c>
      <c r="E37" s="13">
        <f>SUM(C37:D37)</f>
        <v>21</v>
      </c>
      <c r="F37" s="13"/>
      <c r="G37" s="13">
        <v>2</v>
      </c>
      <c r="H37" s="13">
        <v>1</v>
      </c>
      <c r="I37" s="13">
        <f>SUM(G37:H37)</f>
        <v>3</v>
      </c>
      <c r="J37" s="13">
        <f>SUM(C37+D37+G37+H37)</f>
        <v>24</v>
      </c>
      <c r="K37" s="13">
        <v>2</v>
      </c>
      <c r="L37" s="13">
        <v>1</v>
      </c>
      <c r="M37" s="19">
        <f>SUM(J37:L37)</f>
        <v>27</v>
      </c>
      <c r="N37" s="13">
        <v>3</v>
      </c>
      <c r="O37" s="13">
        <v>1</v>
      </c>
      <c r="P37" s="20">
        <f>SUM(N37:O37)</f>
        <v>4</v>
      </c>
      <c r="Q37" s="25">
        <f>SUM(M37+P37)</f>
        <v>31</v>
      </c>
      <c r="R37" s="20">
        <v>4</v>
      </c>
      <c r="S37" s="21">
        <v>0</v>
      </c>
      <c r="T37" s="24">
        <v>6</v>
      </c>
      <c r="U37" s="24">
        <v>6</v>
      </c>
      <c r="V37" s="24"/>
    </row>
    <row r="38" spans="1:22" ht="30.75" thickBot="1">
      <c r="A38" s="119"/>
      <c r="B38" s="38" t="s">
        <v>108</v>
      </c>
      <c r="C38" s="40">
        <f aca="true" t="shared" si="14" ref="C38:V38">SUM(C35:C37)</f>
        <v>215</v>
      </c>
      <c r="D38" s="40">
        <f t="shared" si="14"/>
        <v>80</v>
      </c>
      <c r="E38" s="39">
        <f t="shared" si="14"/>
        <v>295</v>
      </c>
      <c r="F38" s="39">
        <f t="shared" si="14"/>
        <v>12</v>
      </c>
      <c r="G38" s="39">
        <f t="shared" si="14"/>
        <v>46</v>
      </c>
      <c r="H38" s="39">
        <f t="shared" si="14"/>
        <v>63</v>
      </c>
      <c r="I38" s="39">
        <f t="shared" si="14"/>
        <v>109</v>
      </c>
      <c r="J38" s="39">
        <f t="shared" si="14"/>
        <v>416</v>
      </c>
      <c r="K38" s="39">
        <f t="shared" si="14"/>
        <v>59</v>
      </c>
      <c r="L38" s="39">
        <f t="shared" si="14"/>
        <v>22</v>
      </c>
      <c r="M38" s="41">
        <f t="shared" si="14"/>
        <v>497</v>
      </c>
      <c r="N38" s="39">
        <f t="shared" si="14"/>
        <v>73</v>
      </c>
      <c r="O38" s="39">
        <f t="shared" si="14"/>
        <v>22</v>
      </c>
      <c r="P38" s="42">
        <f t="shared" si="14"/>
        <v>95</v>
      </c>
      <c r="Q38" s="43">
        <f t="shared" si="14"/>
        <v>592</v>
      </c>
      <c r="R38" s="42">
        <f t="shared" si="14"/>
        <v>77</v>
      </c>
      <c r="S38" s="44">
        <f t="shared" si="14"/>
        <v>7</v>
      </c>
      <c r="T38" s="45">
        <f t="shared" si="14"/>
        <v>147</v>
      </c>
      <c r="U38" s="45">
        <f t="shared" si="14"/>
        <v>147</v>
      </c>
      <c r="V38" s="45">
        <f t="shared" si="14"/>
        <v>3</v>
      </c>
    </row>
    <row r="39" spans="1:22" ht="15">
      <c r="A39" s="46">
        <v>2</v>
      </c>
      <c r="B39" s="47" t="s">
        <v>2</v>
      </c>
      <c r="C39" s="48">
        <v>23</v>
      </c>
      <c r="D39" s="48">
        <v>12</v>
      </c>
      <c r="E39" s="48">
        <f aca="true" t="shared" si="15" ref="E39:E50">SUM(C39:D39)</f>
        <v>35</v>
      </c>
      <c r="F39" s="48"/>
      <c r="G39" s="48">
        <v>2</v>
      </c>
      <c r="H39" s="48">
        <v>11</v>
      </c>
      <c r="I39" s="48">
        <f aca="true" t="shared" si="16" ref="I39:I50">SUM(G39:H39)</f>
        <v>13</v>
      </c>
      <c r="J39" s="48">
        <f aca="true" t="shared" si="17" ref="J39:J50">SUM(C39+D39+G39+H39)</f>
        <v>48</v>
      </c>
      <c r="K39" s="48">
        <v>8</v>
      </c>
      <c r="L39" s="48">
        <v>2</v>
      </c>
      <c r="M39" s="49">
        <f aca="true" t="shared" si="18" ref="M39:M50">SUM(J39:L39)</f>
        <v>58</v>
      </c>
      <c r="N39" s="48">
        <v>8</v>
      </c>
      <c r="O39" s="48">
        <v>2</v>
      </c>
      <c r="P39" s="50">
        <f aca="true" t="shared" si="19" ref="P39:P50">SUM(N39:O39)</f>
        <v>10</v>
      </c>
      <c r="Q39" s="51">
        <f aca="true" t="shared" si="20" ref="Q39:Q50">SUM(M39+P39)</f>
        <v>68</v>
      </c>
      <c r="R39" s="50">
        <v>12</v>
      </c>
      <c r="S39" s="52">
        <v>2</v>
      </c>
      <c r="T39" s="53">
        <v>24</v>
      </c>
      <c r="U39" s="53">
        <v>30</v>
      </c>
      <c r="V39" s="53">
        <v>1</v>
      </c>
    </row>
    <row r="40" spans="1:22" ht="15">
      <c r="A40" s="22">
        <v>3</v>
      </c>
      <c r="B40" s="9" t="s">
        <v>3</v>
      </c>
      <c r="C40" s="13">
        <v>16</v>
      </c>
      <c r="D40" s="13">
        <v>18</v>
      </c>
      <c r="E40" s="13">
        <f t="shared" si="15"/>
        <v>34</v>
      </c>
      <c r="F40" s="13"/>
      <c r="G40" s="13"/>
      <c r="H40" s="13">
        <v>10</v>
      </c>
      <c r="I40" s="13">
        <f t="shared" si="16"/>
        <v>10</v>
      </c>
      <c r="J40" s="13">
        <f t="shared" si="17"/>
        <v>44</v>
      </c>
      <c r="K40" s="13">
        <v>10</v>
      </c>
      <c r="L40" s="13">
        <v>1</v>
      </c>
      <c r="M40" s="19">
        <f t="shared" si="18"/>
        <v>55</v>
      </c>
      <c r="N40" s="13">
        <v>7</v>
      </c>
      <c r="O40" s="13">
        <v>1</v>
      </c>
      <c r="P40" s="20">
        <f t="shared" si="19"/>
        <v>8</v>
      </c>
      <c r="Q40" s="15">
        <f t="shared" si="20"/>
        <v>63</v>
      </c>
      <c r="R40" s="20">
        <v>9</v>
      </c>
      <c r="S40" s="21">
        <v>2</v>
      </c>
      <c r="T40" s="24"/>
      <c r="U40" s="24"/>
      <c r="V40" s="24"/>
    </row>
    <row r="41" spans="1:22" ht="15.75" customHeight="1">
      <c r="A41" s="22">
        <v>4</v>
      </c>
      <c r="B41" s="10" t="s">
        <v>4</v>
      </c>
      <c r="C41" s="13">
        <v>13</v>
      </c>
      <c r="D41" s="13">
        <v>2</v>
      </c>
      <c r="E41" s="13">
        <f t="shared" si="15"/>
        <v>15</v>
      </c>
      <c r="F41" s="14"/>
      <c r="G41" s="13"/>
      <c r="H41" s="13">
        <v>1</v>
      </c>
      <c r="I41" s="13">
        <f t="shared" si="16"/>
        <v>1</v>
      </c>
      <c r="J41" s="13">
        <f t="shared" si="17"/>
        <v>16</v>
      </c>
      <c r="K41" s="13">
        <v>4</v>
      </c>
      <c r="L41" s="13">
        <v>3</v>
      </c>
      <c r="M41" s="19">
        <f t="shared" si="18"/>
        <v>23</v>
      </c>
      <c r="N41" s="13">
        <v>5</v>
      </c>
      <c r="O41" s="13">
        <v>2</v>
      </c>
      <c r="P41" s="20">
        <f t="shared" si="19"/>
        <v>7</v>
      </c>
      <c r="Q41" s="15">
        <f t="shared" si="20"/>
        <v>30</v>
      </c>
      <c r="R41" s="20">
        <v>7</v>
      </c>
      <c r="S41" s="21">
        <v>2</v>
      </c>
      <c r="T41" s="24"/>
      <c r="U41" s="24"/>
      <c r="V41" s="24"/>
    </row>
    <row r="42" spans="1:22" ht="15">
      <c r="A42" s="22">
        <v>5</v>
      </c>
      <c r="B42" s="9" t="s">
        <v>5</v>
      </c>
      <c r="C42" s="13">
        <v>19</v>
      </c>
      <c r="D42" s="13">
        <v>7</v>
      </c>
      <c r="E42" s="13">
        <f t="shared" si="15"/>
        <v>26</v>
      </c>
      <c r="F42" s="13"/>
      <c r="G42" s="13">
        <v>1</v>
      </c>
      <c r="H42" s="13">
        <v>5</v>
      </c>
      <c r="I42" s="13">
        <f t="shared" si="16"/>
        <v>6</v>
      </c>
      <c r="J42" s="13">
        <f t="shared" si="17"/>
        <v>32</v>
      </c>
      <c r="K42" s="13">
        <v>9</v>
      </c>
      <c r="L42" s="13">
        <v>2</v>
      </c>
      <c r="M42" s="19">
        <f t="shared" si="18"/>
        <v>43</v>
      </c>
      <c r="N42" s="13">
        <v>6</v>
      </c>
      <c r="O42" s="13">
        <v>1</v>
      </c>
      <c r="P42" s="20">
        <f t="shared" si="19"/>
        <v>7</v>
      </c>
      <c r="Q42" s="15">
        <f t="shared" si="20"/>
        <v>50</v>
      </c>
      <c r="R42" s="20">
        <v>11</v>
      </c>
      <c r="S42" s="21">
        <v>2</v>
      </c>
      <c r="T42" s="24"/>
      <c r="U42" s="24"/>
      <c r="V42" s="24"/>
    </row>
    <row r="43" spans="1:22" ht="15">
      <c r="A43" s="22">
        <v>6</v>
      </c>
      <c r="B43" s="9" t="s">
        <v>6</v>
      </c>
      <c r="C43" s="13">
        <v>26</v>
      </c>
      <c r="D43" s="13">
        <v>10</v>
      </c>
      <c r="E43" s="13">
        <f t="shared" si="15"/>
        <v>36</v>
      </c>
      <c r="F43" s="13"/>
      <c r="G43" s="13">
        <v>2</v>
      </c>
      <c r="H43" s="13">
        <v>11</v>
      </c>
      <c r="I43" s="13">
        <f t="shared" si="16"/>
        <v>13</v>
      </c>
      <c r="J43" s="13">
        <f t="shared" si="17"/>
        <v>49</v>
      </c>
      <c r="K43" s="13">
        <v>6</v>
      </c>
      <c r="L43" s="13">
        <v>1</v>
      </c>
      <c r="M43" s="19">
        <f t="shared" si="18"/>
        <v>56</v>
      </c>
      <c r="N43" s="13">
        <v>6</v>
      </c>
      <c r="O43" s="13">
        <v>1</v>
      </c>
      <c r="P43" s="20">
        <f t="shared" si="19"/>
        <v>7</v>
      </c>
      <c r="Q43" s="15">
        <f t="shared" si="20"/>
        <v>63</v>
      </c>
      <c r="R43" s="20">
        <v>11</v>
      </c>
      <c r="S43" s="21">
        <v>2</v>
      </c>
      <c r="T43" s="24">
        <v>18</v>
      </c>
      <c r="U43" s="24">
        <v>14</v>
      </c>
      <c r="V43" s="24">
        <v>1</v>
      </c>
    </row>
    <row r="44" spans="1:22" ht="15">
      <c r="A44" s="22">
        <v>7</v>
      </c>
      <c r="B44" s="9" t="s">
        <v>7</v>
      </c>
      <c r="C44" s="13">
        <v>42</v>
      </c>
      <c r="D44" s="13">
        <v>26</v>
      </c>
      <c r="E44" s="13">
        <f t="shared" si="15"/>
        <v>68</v>
      </c>
      <c r="F44" s="13"/>
      <c r="G44" s="13">
        <v>2</v>
      </c>
      <c r="H44" s="13">
        <v>12</v>
      </c>
      <c r="I44" s="13">
        <f t="shared" si="16"/>
        <v>14</v>
      </c>
      <c r="J44" s="13">
        <f t="shared" si="17"/>
        <v>82</v>
      </c>
      <c r="K44" s="13">
        <v>10</v>
      </c>
      <c r="L44" s="13">
        <v>1</v>
      </c>
      <c r="M44" s="19">
        <f t="shared" si="18"/>
        <v>93</v>
      </c>
      <c r="N44" s="13">
        <v>10</v>
      </c>
      <c r="O44" s="13">
        <v>1</v>
      </c>
      <c r="P44" s="20">
        <f t="shared" si="19"/>
        <v>11</v>
      </c>
      <c r="Q44" s="15">
        <f t="shared" si="20"/>
        <v>104</v>
      </c>
      <c r="R44" s="20">
        <v>12</v>
      </c>
      <c r="S44" s="21">
        <v>2</v>
      </c>
      <c r="T44" s="24">
        <v>21</v>
      </c>
      <c r="U44" s="24">
        <v>24</v>
      </c>
      <c r="V44" s="24">
        <v>1</v>
      </c>
    </row>
    <row r="45" spans="1:22" ht="15">
      <c r="A45" s="22">
        <v>8</v>
      </c>
      <c r="B45" s="9" t="s">
        <v>8</v>
      </c>
      <c r="C45" s="13">
        <v>12</v>
      </c>
      <c r="D45" s="13">
        <v>7</v>
      </c>
      <c r="E45" s="13">
        <f t="shared" si="15"/>
        <v>19</v>
      </c>
      <c r="F45" s="13"/>
      <c r="G45" s="13">
        <v>1</v>
      </c>
      <c r="H45" s="13">
        <v>4</v>
      </c>
      <c r="I45" s="13">
        <f t="shared" si="16"/>
        <v>5</v>
      </c>
      <c r="J45" s="13">
        <f t="shared" si="17"/>
        <v>24</v>
      </c>
      <c r="K45" s="13">
        <v>11</v>
      </c>
      <c r="L45" s="13">
        <v>1</v>
      </c>
      <c r="M45" s="19">
        <f t="shared" si="18"/>
        <v>36</v>
      </c>
      <c r="N45" s="13">
        <v>5</v>
      </c>
      <c r="O45" s="13">
        <v>1</v>
      </c>
      <c r="P45" s="20">
        <f t="shared" si="19"/>
        <v>6</v>
      </c>
      <c r="Q45" s="15">
        <f t="shared" si="20"/>
        <v>42</v>
      </c>
      <c r="R45" s="20">
        <v>7</v>
      </c>
      <c r="S45" s="21">
        <v>1</v>
      </c>
      <c r="T45" s="24"/>
      <c r="U45" s="24"/>
      <c r="V45" s="24"/>
    </row>
    <row r="46" spans="1:22" ht="15">
      <c r="A46" s="22">
        <v>9</v>
      </c>
      <c r="B46" s="9" t="s">
        <v>9</v>
      </c>
      <c r="C46" s="13">
        <v>21</v>
      </c>
      <c r="D46" s="13">
        <v>4</v>
      </c>
      <c r="E46" s="13">
        <f t="shared" si="15"/>
        <v>25</v>
      </c>
      <c r="F46" s="13"/>
      <c r="G46" s="13">
        <v>1</v>
      </c>
      <c r="H46" s="13">
        <v>4</v>
      </c>
      <c r="I46" s="13">
        <f t="shared" si="16"/>
        <v>5</v>
      </c>
      <c r="J46" s="13">
        <f t="shared" si="17"/>
        <v>30</v>
      </c>
      <c r="K46" s="13">
        <v>11</v>
      </c>
      <c r="L46" s="13">
        <v>1</v>
      </c>
      <c r="M46" s="19">
        <f t="shared" si="18"/>
        <v>42</v>
      </c>
      <c r="N46" s="13">
        <v>10</v>
      </c>
      <c r="O46" s="13">
        <v>3</v>
      </c>
      <c r="P46" s="20">
        <f t="shared" si="19"/>
        <v>13</v>
      </c>
      <c r="Q46" s="15">
        <f t="shared" si="20"/>
        <v>55</v>
      </c>
      <c r="R46" s="20">
        <v>12</v>
      </c>
      <c r="S46" s="21">
        <v>3</v>
      </c>
      <c r="T46" s="24">
        <v>18</v>
      </c>
      <c r="U46" s="24">
        <v>12</v>
      </c>
      <c r="V46" s="24">
        <v>1</v>
      </c>
    </row>
    <row r="47" spans="1:22" ht="15">
      <c r="A47" s="22">
        <v>10</v>
      </c>
      <c r="B47" s="9" t="s">
        <v>13</v>
      </c>
      <c r="C47" s="13">
        <v>13</v>
      </c>
      <c r="D47" s="13">
        <v>8</v>
      </c>
      <c r="E47" s="13">
        <f t="shared" si="15"/>
        <v>21</v>
      </c>
      <c r="F47" s="13"/>
      <c r="G47" s="13">
        <v>1</v>
      </c>
      <c r="H47" s="13">
        <v>1</v>
      </c>
      <c r="I47" s="13">
        <f t="shared" si="16"/>
        <v>2</v>
      </c>
      <c r="J47" s="13">
        <f t="shared" si="17"/>
        <v>23</v>
      </c>
      <c r="K47" s="13">
        <v>5</v>
      </c>
      <c r="L47" s="13">
        <v>1</v>
      </c>
      <c r="M47" s="19">
        <f t="shared" si="18"/>
        <v>29</v>
      </c>
      <c r="N47" s="13">
        <v>8</v>
      </c>
      <c r="O47" s="13">
        <v>1</v>
      </c>
      <c r="P47" s="20">
        <f t="shared" si="19"/>
        <v>9</v>
      </c>
      <c r="Q47" s="15">
        <f t="shared" si="20"/>
        <v>38</v>
      </c>
      <c r="R47" s="20">
        <v>12</v>
      </c>
      <c r="S47" s="21">
        <v>2</v>
      </c>
      <c r="T47" s="24"/>
      <c r="U47" s="24"/>
      <c r="V47" s="24"/>
    </row>
    <row r="48" spans="1:22" ht="15">
      <c r="A48" s="22">
        <v>11</v>
      </c>
      <c r="B48" s="9" t="s">
        <v>10</v>
      </c>
      <c r="C48" s="13">
        <v>27</v>
      </c>
      <c r="D48" s="13">
        <v>19</v>
      </c>
      <c r="E48" s="13">
        <f t="shared" si="15"/>
        <v>46</v>
      </c>
      <c r="F48" s="13"/>
      <c r="G48" s="13">
        <v>1</v>
      </c>
      <c r="H48" s="13">
        <v>5</v>
      </c>
      <c r="I48" s="13">
        <f t="shared" si="16"/>
        <v>6</v>
      </c>
      <c r="J48" s="13">
        <f t="shared" si="17"/>
        <v>52</v>
      </c>
      <c r="K48" s="13">
        <v>5</v>
      </c>
      <c r="L48" s="13">
        <v>1</v>
      </c>
      <c r="M48" s="19">
        <f t="shared" si="18"/>
        <v>58</v>
      </c>
      <c r="N48" s="13">
        <v>9</v>
      </c>
      <c r="O48" s="13">
        <v>1</v>
      </c>
      <c r="P48" s="20">
        <f t="shared" si="19"/>
        <v>10</v>
      </c>
      <c r="Q48" s="15">
        <f t="shared" si="20"/>
        <v>68</v>
      </c>
      <c r="R48" s="20">
        <v>16</v>
      </c>
      <c r="S48" s="21">
        <v>2</v>
      </c>
      <c r="T48" s="24">
        <v>9</v>
      </c>
      <c r="U48" s="24">
        <v>12</v>
      </c>
      <c r="V48" s="24">
        <v>1</v>
      </c>
    </row>
    <row r="49" spans="1:22" ht="15">
      <c r="A49" s="22">
        <v>12</v>
      </c>
      <c r="B49" s="9" t="s">
        <v>11</v>
      </c>
      <c r="C49" s="13">
        <v>1</v>
      </c>
      <c r="D49" s="13">
        <v>1</v>
      </c>
      <c r="E49" s="13">
        <f t="shared" si="15"/>
        <v>2</v>
      </c>
      <c r="F49" s="13"/>
      <c r="G49" s="13">
        <v>1</v>
      </c>
      <c r="H49" s="13">
        <v>2</v>
      </c>
      <c r="I49" s="13">
        <f t="shared" si="16"/>
        <v>3</v>
      </c>
      <c r="J49" s="13">
        <f t="shared" si="17"/>
        <v>5</v>
      </c>
      <c r="K49" s="13">
        <v>1</v>
      </c>
      <c r="L49" s="13">
        <v>1</v>
      </c>
      <c r="M49" s="19">
        <f t="shared" si="18"/>
        <v>7</v>
      </c>
      <c r="N49" s="13">
        <v>5</v>
      </c>
      <c r="O49" s="13">
        <v>1</v>
      </c>
      <c r="P49" s="20">
        <f t="shared" si="19"/>
        <v>6</v>
      </c>
      <c r="Q49" s="15">
        <f t="shared" si="20"/>
        <v>13</v>
      </c>
      <c r="R49" s="20">
        <v>7</v>
      </c>
      <c r="S49" s="21">
        <v>2</v>
      </c>
      <c r="T49" s="24"/>
      <c r="U49" s="24"/>
      <c r="V49" s="24"/>
    </row>
    <row r="50" spans="1:22" ht="15.75" thickBot="1">
      <c r="A50" s="54">
        <v>13</v>
      </c>
      <c r="B50" s="31" t="s">
        <v>12</v>
      </c>
      <c r="C50" s="32">
        <v>19</v>
      </c>
      <c r="D50" s="32">
        <v>1</v>
      </c>
      <c r="E50" s="32">
        <f t="shared" si="15"/>
        <v>20</v>
      </c>
      <c r="F50" s="32"/>
      <c r="G50" s="32">
        <v>1</v>
      </c>
      <c r="H50" s="32">
        <v>7</v>
      </c>
      <c r="I50" s="32">
        <f t="shared" si="16"/>
        <v>8</v>
      </c>
      <c r="J50" s="32">
        <f t="shared" si="17"/>
        <v>28</v>
      </c>
      <c r="K50" s="32">
        <v>4</v>
      </c>
      <c r="L50" s="32"/>
      <c r="M50" s="33">
        <f t="shared" si="18"/>
        <v>32</v>
      </c>
      <c r="N50" s="32">
        <v>2</v>
      </c>
      <c r="O50" s="32">
        <v>1</v>
      </c>
      <c r="P50" s="34">
        <f t="shared" si="19"/>
        <v>3</v>
      </c>
      <c r="Q50" s="35">
        <f t="shared" si="20"/>
        <v>35</v>
      </c>
      <c r="R50" s="34">
        <v>7</v>
      </c>
      <c r="S50" s="36">
        <v>2</v>
      </c>
      <c r="T50" s="37">
        <v>9</v>
      </c>
      <c r="U50" s="37">
        <v>9</v>
      </c>
      <c r="V50" s="37">
        <v>1</v>
      </c>
    </row>
    <row r="51" spans="1:22" ht="45.75" thickBot="1">
      <c r="A51" s="17"/>
      <c r="B51" s="11" t="s">
        <v>100</v>
      </c>
      <c r="C51" s="16">
        <f aca="true" t="shared" si="21" ref="C51:V51">SUM(C38+C39+C40+C41+C42+C43+C44+C45+C46+C47+C48+C49+C50)</f>
        <v>447</v>
      </c>
      <c r="D51" s="16">
        <f t="shared" si="21"/>
        <v>195</v>
      </c>
      <c r="E51" s="16">
        <f t="shared" si="21"/>
        <v>642</v>
      </c>
      <c r="F51" s="16">
        <f t="shared" si="21"/>
        <v>12</v>
      </c>
      <c r="G51" s="16">
        <f t="shared" si="21"/>
        <v>59</v>
      </c>
      <c r="H51" s="16">
        <f t="shared" si="21"/>
        <v>136</v>
      </c>
      <c r="I51" s="16">
        <f t="shared" si="21"/>
        <v>195</v>
      </c>
      <c r="J51" s="16">
        <f t="shared" si="21"/>
        <v>849</v>
      </c>
      <c r="K51" s="16">
        <f t="shared" si="21"/>
        <v>143</v>
      </c>
      <c r="L51" s="16">
        <f t="shared" si="21"/>
        <v>37</v>
      </c>
      <c r="M51" s="63">
        <f t="shared" si="21"/>
        <v>1029</v>
      </c>
      <c r="N51" s="16">
        <f t="shared" si="21"/>
        <v>154</v>
      </c>
      <c r="O51" s="16">
        <f t="shared" si="21"/>
        <v>38</v>
      </c>
      <c r="P51" s="60">
        <f t="shared" si="21"/>
        <v>192</v>
      </c>
      <c r="Q51" s="18">
        <f t="shared" si="21"/>
        <v>1221</v>
      </c>
      <c r="R51" s="60">
        <f t="shared" si="21"/>
        <v>200</v>
      </c>
      <c r="S51" s="62">
        <f t="shared" si="21"/>
        <v>31</v>
      </c>
      <c r="T51" s="61">
        <f t="shared" si="21"/>
        <v>246</v>
      </c>
      <c r="U51" s="61">
        <f t="shared" si="21"/>
        <v>248</v>
      </c>
      <c r="V51" s="61">
        <f t="shared" si="21"/>
        <v>9</v>
      </c>
    </row>
    <row r="53" spans="2:8" ht="39.75" customHeight="1">
      <c r="B53" s="74" t="s">
        <v>132</v>
      </c>
      <c r="C53" s="120" t="s">
        <v>129</v>
      </c>
      <c r="D53" s="121"/>
      <c r="G53" s="120" t="s">
        <v>130</v>
      </c>
      <c r="H53" s="121"/>
    </row>
    <row r="54" spans="1:22" ht="83.25">
      <c r="A54" s="12" t="s">
        <v>107</v>
      </c>
      <c r="B54" s="3" t="s">
        <v>115</v>
      </c>
      <c r="C54" s="12" t="s">
        <v>122</v>
      </c>
      <c r="D54" s="12" t="s">
        <v>123</v>
      </c>
      <c r="E54" s="12" t="s">
        <v>124</v>
      </c>
      <c r="F54" s="12" t="s">
        <v>125</v>
      </c>
      <c r="G54" s="12" t="s">
        <v>126</v>
      </c>
      <c r="H54" s="12" t="s">
        <v>127</v>
      </c>
      <c r="I54" s="12" t="s">
        <v>128</v>
      </c>
      <c r="J54" s="23" t="s">
        <v>109</v>
      </c>
      <c r="K54" s="3" t="s">
        <v>75</v>
      </c>
      <c r="L54" s="3" t="s">
        <v>76</v>
      </c>
      <c r="M54" s="55" t="s">
        <v>101</v>
      </c>
      <c r="N54" s="3" t="s">
        <v>74</v>
      </c>
      <c r="O54" s="3" t="s">
        <v>105</v>
      </c>
      <c r="P54" s="26" t="s">
        <v>102</v>
      </c>
      <c r="Q54" s="27" t="s">
        <v>77</v>
      </c>
      <c r="R54" s="28" t="s">
        <v>114</v>
      </c>
      <c r="S54" s="29" t="s">
        <v>110</v>
      </c>
      <c r="T54" s="30" t="s">
        <v>111</v>
      </c>
      <c r="U54" s="30" t="s">
        <v>112</v>
      </c>
      <c r="V54" s="30" t="s">
        <v>113</v>
      </c>
    </row>
    <row r="55" spans="1:22" ht="15">
      <c r="A55" s="118">
        <v>1</v>
      </c>
      <c r="B55" s="9" t="s">
        <v>0</v>
      </c>
      <c r="C55" s="13">
        <v>98</v>
      </c>
      <c r="D55" s="13">
        <v>39</v>
      </c>
      <c r="E55" s="13">
        <f>SUM(C55:D55)</f>
        <v>137</v>
      </c>
      <c r="F55" s="13">
        <v>19</v>
      </c>
      <c r="G55" s="13">
        <v>42</v>
      </c>
      <c r="H55" s="13">
        <v>30</v>
      </c>
      <c r="I55" s="13">
        <f>SUM(G55:H55)</f>
        <v>72</v>
      </c>
      <c r="J55" s="13">
        <f>SUM(C55+D55+F55+G55+H55)</f>
        <v>228</v>
      </c>
      <c r="K55" s="13">
        <v>148</v>
      </c>
      <c r="L55" s="13">
        <v>15</v>
      </c>
      <c r="M55" s="19">
        <f>SUM(J55:L55)</f>
        <v>391</v>
      </c>
      <c r="N55" s="13">
        <v>40</v>
      </c>
      <c r="O55" s="13">
        <v>30</v>
      </c>
      <c r="P55" s="20">
        <f>SUM(N55:O55)</f>
        <v>70</v>
      </c>
      <c r="Q55" s="15">
        <f>SUM(M55+P55)</f>
        <v>461</v>
      </c>
      <c r="R55" s="20">
        <v>47</v>
      </c>
      <c r="S55" s="21">
        <v>3</v>
      </c>
      <c r="T55" s="24">
        <v>90</v>
      </c>
      <c r="U55" s="24">
        <v>60</v>
      </c>
      <c r="V55" s="24">
        <v>2</v>
      </c>
    </row>
    <row r="56" spans="1:22" ht="15">
      <c r="A56" s="119"/>
      <c r="B56" s="9" t="s">
        <v>1</v>
      </c>
      <c r="C56" s="13">
        <v>140</v>
      </c>
      <c r="D56" s="13">
        <v>65</v>
      </c>
      <c r="E56" s="13">
        <f>SUM(C56:D56)</f>
        <v>205</v>
      </c>
      <c r="F56" s="13"/>
      <c r="G56" s="13">
        <v>5</v>
      </c>
      <c r="H56" s="13">
        <v>32</v>
      </c>
      <c r="I56" s="13">
        <f>SUM(G56:H56)</f>
        <v>37</v>
      </c>
      <c r="J56" s="13">
        <f>SUM(C56+D56+G56+H56)</f>
        <v>242</v>
      </c>
      <c r="K56" s="13">
        <v>48</v>
      </c>
      <c r="L56" s="13">
        <v>8</v>
      </c>
      <c r="M56" s="19">
        <f>SUM(J56:L56)</f>
        <v>298</v>
      </c>
      <c r="N56" s="13">
        <v>71</v>
      </c>
      <c r="O56" s="13">
        <v>4</v>
      </c>
      <c r="P56" s="20">
        <f>SUM(N56:O56)</f>
        <v>75</v>
      </c>
      <c r="Q56" s="15">
        <f>SUM(M56+P56)</f>
        <v>373</v>
      </c>
      <c r="R56" s="20">
        <v>59</v>
      </c>
      <c r="S56" s="21">
        <v>3</v>
      </c>
      <c r="T56" s="24">
        <v>90</v>
      </c>
      <c r="U56" s="24">
        <v>90</v>
      </c>
      <c r="V56" s="24">
        <v>2</v>
      </c>
    </row>
    <row r="57" spans="1:22" ht="15">
      <c r="A57" s="119"/>
      <c r="B57" s="9" t="s">
        <v>106</v>
      </c>
      <c r="C57" s="13">
        <v>13</v>
      </c>
      <c r="D57" s="13">
        <v>6</v>
      </c>
      <c r="E57" s="13">
        <f>SUM(C57:D57)</f>
        <v>19</v>
      </c>
      <c r="F57" s="13"/>
      <c r="G57" s="13">
        <v>2</v>
      </c>
      <c r="H57" s="13">
        <v>2</v>
      </c>
      <c r="I57" s="13">
        <f>SUM(G57:H57)</f>
        <v>4</v>
      </c>
      <c r="J57" s="13">
        <f>SUM(C57+D57+G57+H57)</f>
        <v>23</v>
      </c>
      <c r="K57" s="13">
        <v>2</v>
      </c>
      <c r="L57" s="13">
        <v>1</v>
      </c>
      <c r="M57" s="19">
        <f>SUM(J57:L57)</f>
        <v>26</v>
      </c>
      <c r="N57" s="13">
        <v>3</v>
      </c>
      <c r="O57" s="13">
        <v>1</v>
      </c>
      <c r="P57" s="20">
        <f>SUM(N57:O57)</f>
        <v>4</v>
      </c>
      <c r="Q57" s="25">
        <f>SUM(M57+P57)</f>
        <v>30</v>
      </c>
      <c r="R57" s="20">
        <v>5</v>
      </c>
      <c r="S57" s="21"/>
      <c r="T57" s="24">
        <v>6</v>
      </c>
      <c r="U57" s="24">
        <v>6</v>
      </c>
      <c r="V57" s="24"/>
    </row>
    <row r="58" spans="1:22" ht="30.75" thickBot="1">
      <c r="A58" s="119"/>
      <c r="B58" s="38" t="s">
        <v>108</v>
      </c>
      <c r="C58" s="40">
        <f aca="true" t="shared" si="22" ref="C58:V58">SUM(C55:C57)</f>
        <v>251</v>
      </c>
      <c r="D58" s="40">
        <f t="shared" si="22"/>
        <v>110</v>
      </c>
      <c r="E58" s="39">
        <f t="shared" si="22"/>
        <v>361</v>
      </c>
      <c r="F58" s="39">
        <f t="shared" si="22"/>
        <v>19</v>
      </c>
      <c r="G58" s="40">
        <f t="shared" si="22"/>
        <v>49</v>
      </c>
      <c r="H58" s="40">
        <f t="shared" si="22"/>
        <v>64</v>
      </c>
      <c r="I58" s="39">
        <f t="shared" si="22"/>
        <v>113</v>
      </c>
      <c r="J58" s="39">
        <f t="shared" si="22"/>
        <v>493</v>
      </c>
      <c r="K58" s="39">
        <f t="shared" si="22"/>
        <v>198</v>
      </c>
      <c r="L58" s="39">
        <f t="shared" si="22"/>
        <v>24</v>
      </c>
      <c r="M58" s="41">
        <f t="shared" si="22"/>
        <v>715</v>
      </c>
      <c r="N58" s="39">
        <f t="shared" si="22"/>
        <v>114</v>
      </c>
      <c r="O58" s="39">
        <f t="shared" si="22"/>
        <v>35</v>
      </c>
      <c r="P58" s="42">
        <f t="shared" si="22"/>
        <v>149</v>
      </c>
      <c r="Q58" s="43">
        <f t="shared" si="22"/>
        <v>864</v>
      </c>
      <c r="R58" s="42">
        <f t="shared" si="22"/>
        <v>111</v>
      </c>
      <c r="S58" s="44">
        <f t="shared" si="22"/>
        <v>6</v>
      </c>
      <c r="T58" s="45">
        <f t="shared" si="22"/>
        <v>186</v>
      </c>
      <c r="U58" s="45">
        <f t="shared" si="22"/>
        <v>156</v>
      </c>
      <c r="V58" s="45">
        <f t="shared" si="22"/>
        <v>4</v>
      </c>
    </row>
    <row r="59" spans="1:22" ht="15">
      <c r="A59" s="46">
        <v>2</v>
      </c>
      <c r="B59" s="47" t="s">
        <v>2</v>
      </c>
      <c r="C59" s="48">
        <v>22</v>
      </c>
      <c r="D59" s="48">
        <v>10</v>
      </c>
      <c r="E59" s="48">
        <f aca="true" t="shared" si="23" ref="E59:E70">SUM(C59:D59)</f>
        <v>32</v>
      </c>
      <c r="F59" s="48"/>
      <c r="G59" s="48">
        <v>2</v>
      </c>
      <c r="H59" s="48">
        <v>4</v>
      </c>
      <c r="I59" s="48">
        <f aca="true" t="shared" si="24" ref="I59:I70">SUM(G59:H59)</f>
        <v>6</v>
      </c>
      <c r="J59" s="48">
        <f aca="true" t="shared" si="25" ref="J59:J70">SUM(C59+D59+G59+H59)</f>
        <v>38</v>
      </c>
      <c r="K59" s="48">
        <v>7</v>
      </c>
      <c r="L59" s="48">
        <v>1</v>
      </c>
      <c r="M59" s="49">
        <f aca="true" t="shared" si="26" ref="M59:M70">SUM(J59:L59)</f>
        <v>46</v>
      </c>
      <c r="N59" s="48">
        <v>10</v>
      </c>
      <c r="O59" s="48">
        <v>1</v>
      </c>
      <c r="P59" s="50">
        <f aca="true" t="shared" si="27" ref="P59:P70">SUM(N59:O59)</f>
        <v>11</v>
      </c>
      <c r="Q59" s="51">
        <f aca="true" t="shared" si="28" ref="Q59:Q70">SUM(M59+P59)</f>
        <v>57</v>
      </c>
      <c r="R59" s="50">
        <v>14</v>
      </c>
      <c r="S59" s="52">
        <v>2</v>
      </c>
      <c r="T59" s="53">
        <v>24</v>
      </c>
      <c r="U59" s="53">
        <v>36</v>
      </c>
      <c r="V59" s="53"/>
    </row>
    <row r="60" spans="1:22" ht="15">
      <c r="A60" s="22">
        <v>3</v>
      </c>
      <c r="B60" s="9" t="s">
        <v>3</v>
      </c>
      <c r="C60" s="13">
        <v>22</v>
      </c>
      <c r="D60" s="13">
        <v>24</v>
      </c>
      <c r="E60" s="13">
        <f t="shared" si="23"/>
        <v>46</v>
      </c>
      <c r="F60" s="13"/>
      <c r="G60" s="13"/>
      <c r="H60" s="13">
        <v>12</v>
      </c>
      <c r="I60" s="13">
        <f t="shared" si="24"/>
        <v>12</v>
      </c>
      <c r="J60" s="13">
        <f t="shared" si="25"/>
        <v>58</v>
      </c>
      <c r="K60" s="13">
        <v>8</v>
      </c>
      <c r="L60" s="13">
        <v>3</v>
      </c>
      <c r="M60" s="19">
        <f t="shared" si="26"/>
        <v>69</v>
      </c>
      <c r="N60" s="13">
        <v>12</v>
      </c>
      <c r="O60" s="13">
        <v>1</v>
      </c>
      <c r="P60" s="20">
        <f t="shared" si="27"/>
        <v>13</v>
      </c>
      <c r="Q60" s="15">
        <f t="shared" si="28"/>
        <v>82</v>
      </c>
      <c r="R60" s="20">
        <v>18</v>
      </c>
      <c r="S60" s="21">
        <v>2</v>
      </c>
      <c r="T60" s="24"/>
      <c r="U60" s="24"/>
      <c r="V60" s="24"/>
    </row>
    <row r="61" spans="1:22" ht="19.5" customHeight="1">
      <c r="A61" s="22">
        <v>4</v>
      </c>
      <c r="B61" s="10" t="s">
        <v>4</v>
      </c>
      <c r="C61" s="13">
        <v>11</v>
      </c>
      <c r="D61" s="13">
        <v>8</v>
      </c>
      <c r="E61" s="13">
        <f t="shared" si="23"/>
        <v>19</v>
      </c>
      <c r="F61" s="14"/>
      <c r="G61" s="13">
        <v>1</v>
      </c>
      <c r="H61" s="13">
        <v>4</v>
      </c>
      <c r="I61" s="13">
        <f t="shared" si="24"/>
        <v>5</v>
      </c>
      <c r="J61" s="13">
        <f t="shared" si="25"/>
        <v>24</v>
      </c>
      <c r="K61" s="13">
        <v>7</v>
      </c>
      <c r="L61" s="13">
        <v>4</v>
      </c>
      <c r="M61" s="19">
        <f t="shared" si="26"/>
        <v>35</v>
      </c>
      <c r="N61" s="13">
        <v>6</v>
      </c>
      <c r="O61" s="13">
        <v>1</v>
      </c>
      <c r="P61" s="20">
        <f t="shared" si="27"/>
        <v>7</v>
      </c>
      <c r="Q61" s="15">
        <f t="shared" si="28"/>
        <v>42</v>
      </c>
      <c r="R61" s="20">
        <v>10</v>
      </c>
      <c r="S61" s="21">
        <v>1</v>
      </c>
      <c r="T61" s="24"/>
      <c r="U61" s="24"/>
      <c r="V61" s="24"/>
    </row>
    <row r="62" spans="1:22" ht="15">
      <c r="A62" s="22">
        <v>5</v>
      </c>
      <c r="B62" s="9" t="s">
        <v>5</v>
      </c>
      <c r="C62" s="13">
        <v>24</v>
      </c>
      <c r="D62" s="13">
        <v>17</v>
      </c>
      <c r="E62" s="13">
        <f t="shared" si="23"/>
        <v>41</v>
      </c>
      <c r="F62" s="13"/>
      <c r="G62" s="13">
        <v>1</v>
      </c>
      <c r="H62" s="13">
        <v>9</v>
      </c>
      <c r="I62" s="13">
        <f t="shared" si="24"/>
        <v>10</v>
      </c>
      <c r="J62" s="13">
        <f t="shared" si="25"/>
        <v>51</v>
      </c>
      <c r="K62" s="13">
        <v>6</v>
      </c>
      <c r="L62" s="13">
        <v>3</v>
      </c>
      <c r="M62" s="19">
        <f t="shared" si="26"/>
        <v>60</v>
      </c>
      <c r="N62" s="13">
        <v>9</v>
      </c>
      <c r="O62" s="13">
        <v>2</v>
      </c>
      <c r="P62" s="20">
        <f t="shared" si="27"/>
        <v>11</v>
      </c>
      <c r="Q62" s="15">
        <f t="shared" si="28"/>
        <v>71</v>
      </c>
      <c r="R62" s="20">
        <v>14</v>
      </c>
      <c r="S62" s="21">
        <v>2</v>
      </c>
      <c r="T62" s="24"/>
      <c r="U62" s="24"/>
      <c r="V62" s="24"/>
    </row>
    <row r="63" spans="1:22" ht="15">
      <c r="A63" s="22">
        <v>6</v>
      </c>
      <c r="B63" s="9" t="s">
        <v>6</v>
      </c>
      <c r="C63" s="13">
        <v>21</v>
      </c>
      <c r="D63" s="13">
        <v>8</v>
      </c>
      <c r="E63" s="13">
        <f t="shared" si="23"/>
        <v>29</v>
      </c>
      <c r="F63" s="13"/>
      <c r="G63" s="13">
        <v>1</v>
      </c>
      <c r="H63" s="13">
        <v>9</v>
      </c>
      <c r="I63" s="13">
        <f t="shared" si="24"/>
        <v>10</v>
      </c>
      <c r="J63" s="13">
        <f t="shared" si="25"/>
        <v>39</v>
      </c>
      <c r="K63" s="13">
        <v>6</v>
      </c>
      <c r="L63" s="13">
        <v>1</v>
      </c>
      <c r="M63" s="19">
        <f t="shared" si="26"/>
        <v>46</v>
      </c>
      <c r="N63" s="13">
        <v>9</v>
      </c>
      <c r="O63" s="13">
        <v>2</v>
      </c>
      <c r="P63" s="20">
        <f t="shared" si="27"/>
        <v>11</v>
      </c>
      <c r="Q63" s="15">
        <f t="shared" si="28"/>
        <v>57</v>
      </c>
      <c r="R63" s="20">
        <v>14</v>
      </c>
      <c r="S63" s="21">
        <v>2</v>
      </c>
      <c r="T63" s="24">
        <v>22</v>
      </c>
      <c r="U63" s="24">
        <v>14</v>
      </c>
      <c r="V63" s="24"/>
    </row>
    <row r="64" spans="1:22" ht="15">
      <c r="A64" s="22">
        <v>7</v>
      </c>
      <c r="B64" s="9" t="s">
        <v>7</v>
      </c>
      <c r="C64" s="13">
        <v>47</v>
      </c>
      <c r="D64" s="13">
        <v>27</v>
      </c>
      <c r="E64" s="13">
        <f t="shared" si="23"/>
        <v>74</v>
      </c>
      <c r="F64" s="13"/>
      <c r="G64" s="13">
        <v>3</v>
      </c>
      <c r="H64" s="13">
        <v>14</v>
      </c>
      <c r="I64" s="13">
        <f t="shared" si="24"/>
        <v>17</v>
      </c>
      <c r="J64" s="13">
        <f t="shared" si="25"/>
        <v>91</v>
      </c>
      <c r="K64" s="13">
        <v>17</v>
      </c>
      <c r="L64" s="13">
        <v>1</v>
      </c>
      <c r="M64" s="19">
        <f t="shared" si="26"/>
        <v>109</v>
      </c>
      <c r="N64" s="13">
        <v>18</v>
      </c>
      <c r="O64" s="13">
        <v>2</v>
      </c>
      <c r="P64" s="20">
        <f t="shared" si="27"/>
        <v>20</v>
      </c>
      <c r="Q64" s="15">
        <f t="shared" si="28"/>
        <v>129</v>
      </c>
      <c r="R64" s="20">
        <v>18</v>
      </c>
      <c r="S64" s="21">
        <v>2</v>
      </c>
      <c r="T64" s="24">
        <v>56</v>
      </c>
      <c r="U64" s="24">
        <v>24</v>
      </c>
      <c r="V64" s="24"/>
    </row>
    <row r="65" spans="1:22" ht="15">
      <c r="A65" s="22">
        <v>8</v>
      </c>
      <c r="B65" s="9" t="s">
        <v>8</v>
      </c>
      <c r="C65" s="13">
        <v>20</v>
      </c>
      <c r="D65" s="13">
        <v>9</v>
      </c>
      <c r="E65" s="13">
        <f t="shared" si="23"/>
        <v>29</v>
      </c>
      <c r="F65" s="13"/>
      <c r="G65" s="13">
        <v>1</v>
      </c>
      <c r="H65" s="13">
        <v>4</v>
      </c>
      <c r="I65" s="13">
        <f t="shared" si="24"/>
        <v>5</v>
      </c>
      <c r="J65" s="13">
        <f t="shared" si="25"/>
        <v>34</v>
      </c>
      <c r="K65" s="13">
        <v>1</v>
      </c>
      <c r="L65" s="13">
        <v>1</v>
      </c>
      <c r="M65" s="19">
        <f t="shared" si="26"/>
        <v>36</v>
      </c>
      <c r="N65" s="13">
        <v>5</v>
      </c>
      <c r="O65" s="13">
        <v>1</v>
      </c>
      <c r="P65" s="20">
        <f t="shared" si="27"/>
        <v>6</v>
      </c>
      <c r="Q65" s="15">
        <f t="shared" si="28"/>
        <v>42</v>
      </c>
      <c r="R65" s="20">
        <v>8</v>
      </c>
      <c r="S65" s="21">
        <v>2</v>
      </c>
      <c r="T65" s="24"/>
      <c r="U65" s="24"/>
      <c r="V65" s="24"/>
    </row>
    <row r="66" spans="1:22" ht="15">
      <c r="A66" s="22">
        <v>9</v>
      </c>
      <c r="B66" s="9" t="s">
        <v>9</v>
      </c>
      <c r="C66" s="13">
        <v>31</v>
      </c>
      <c r="D66" s="13">
        <v>15</v>
      </c>
      <c r="E66" s="13">
        <f t="shared" si="23"/>
        <v>46</v>
      </c>
      <c r="F66" s="13"/>
      <c r="G66" s="13">
        <v>1</v>
      </c>
      <c r="H66" s="13">
        <v>4</v>
      </c>
      <c r="I66" s="13">
        <f t="shared" si="24"/>
        <v>5</v>
      </c>
      <c r="J66" s="13">
        <f t="shared" si="25"/>
        <v>51</v>
      </c>
      <c r="K66" s="13">
        <v>3</v>
      </c>
      <c r="L66" s="13">
        <v>1</v>
      </c>
      <c r="M66" s="19">
        <f t="shared" si="26"/>
        <v>55</v>
      </c>
      <c r="N66" s="13">
        <v>17</v>
      </c>
      <c r="O66" s="13">
        <v>2</v>
      </c>
      <c r="P66" s="20">
        <f t="shared" si="27"/>
        <v>19</v>
      </c>
      <c r="Q66" s="15">
        <f t="shared" si="28"/>
        <v>74</v>
      </c>
      <c r="R66" s="20">
        <v>15</v>
      </c>
      <c r="S66" s="21">
        <v>2</v>
      </c>
      <c r="T66" s="24">
        <v>22</v>
      </c>
      <c r="U66" s="24">
        <v>12</v>
      </c>
      <c r="V66" s="24"/>
    </row>
    <row r="67" spans="1:22" ht="15">
      <c r="A67" s="22">
        <v>10</v>
      </c>
      <c r="B67" s="9" t="s">
        <v>13</v>
      </c>
      <c r="C67" s="13">
        <v>38</v>
      </c>
      <c r="D67" s="13">
        <v>28</v>
      </c>
      <c r="E67" s="13">
        <f t="shared" si="23"/>
        <v>66</v>
      </c>
      <c r="F67" s="13"/>
      <c r="G67" s="13">
        <v>1</v>
      </c>
      <c r="H67" s="13">
        <v>7</v>
      </c>
      <c r="I67" s="13">
        <f t="shared" si="24"/>
        <v>8</v>
      </c>
      <c r="J67" s="13">
        <f t="shared" si="25"/>
        <v>74</v>
      </c>
      <c r="K67" s="13">
        <v>6</v>
      </c>
      <c r="L67" s="13">
        <v>1</v>
      </c>
      <c r="M67" s="19">
        <f t="shared" si="26"/>
        <v>81</v>
      </c>
      <c r="N67" s="13">
        <v>14</v>
      </c>
      <c r="O67" s="13">
        <v>2</v>
      </c>
      <c r="P67" s="20">
        <f t="shared" si="27"/>
        <v>16</v>
      </c>
      <c r="Q67" s="15">
        <f t="shared" si="28"/>
        <v>97</v>
      </c>
      <c r="R67" s="20">
        <v>15</v>
      </c>
      <c r="S67" s="21">
        <v>2</v>
      </c>
      <c r="T67" s="24"/>
      <c r="U67" s="24"/>
      <c r="V67" s="24"/>
    </row>
    <row r="68" spans="1:22" ht="15">
      <c r="A68" s="22">
        <v>11</v>
      </c>
      <c r="B68" s="9" t="s">
        <v>10</v>
      </c>
      <c r="C68" s="13">
        <v>34</v>
      </c>
      <c r="D68" s="13">
        <v>13</v>
      </c>
      <c r="E68" s="13">
        <f t="shared" si="23"/>
        <v>47</v>
      </c>
      <c r="F68" s="13"/>
      <c r="G68" s="13">
        <v>1</v>
      </c>
      <c r="H68" s="13">
        <v>6</v>
      </c>
      <c r="I68" s="13">
        <f t="shared" si="24"/>
        <v>7</v>
      </c>
      <c r="J68" s="13">
        <f t="shared" si="25"/>
        <v>54</v>
      </c>
      <c r="K68" s="13">
        <v>8</v>
      </c>
      <c r="L68" s="13">
        <v>2</v>
      </c>
      <c r="M68" s="19">
        <f t="shared" si="26"/>
        <v>64</v>
      </c>
      <c r="N68" s="13">
        <v>20</v>
      </c>
      <c r="O68" s="13">
        <v>2</v>
      </c>
      <c r="P68" s="20">
        <f t="shared" si="27"/>
        <v>22</v>
      </c>
      <c r="Q68" s="15">
        <f t="shared" si="28"/>
        <v>86</v>
      </c>
      <c r="R68" s="20">
        <v>15</v>
      </c>
      <c r="S68" s="21">
        <v>2</v>
      </c>
      <c r="T68" s="24">
        <v>9</v>
      </c>
      <c r="U68" s="24">
        <v>12</v>
      </c>
      <c r="V68" s="24"/>
    </row>
    <row r="69" spans="1:22" ht="15">
      <c r="A69" s="22">
        <v>12</v>
      </c>
      <c r="B69" s="9" t="s">
        <v>11</v>
      </c>
      <c r="C69" s="13">
        <v>16</v>
      </c>
      <c r="D69" s="13">
        <v>14</v>
      </c>
      <c r="E69" s="13">
        <f t="shared" si="23"/>
        <v>30</v>
      </c>
      <c r="F69" s="13"/>
      <c r="G69" s="13">
        <v>2</v>
      </c>
      <c r="H69" s="13">
        <v>6</v>
      </c>
      <c r="I69" s="13">
        <f t="shared" si="24"/>
        <v>8</v>
      </c>
      <c r="J69" s="13">
        <f t="shared" si="25"/>
        <v>38</v>
      </c>
      <c r="K69" s="13">
        <v>9</v>
      </c>
      <c r="L69" s="13">
        <v>1</v>
      </c>
      <c r="M69" s="19">
        <f t="shared" si="26"/>
        <v>48</v>
      </c>
      <c r="N69" s="13">
        <v>6</v>
      </c>
      <c r="O69" s="13">
        <v>1</v>
      </c>
      <c r="P69" s="20">
        <f t="shared" si="27"/>
        <v>7</v>
      </c>
      <c r="Q69" s="15">
        <f t="shared" si="28"/>
        <v>55</v>
      </c>
      <c r="R69" s="20">
        <v>10</v>
      </c>
      <c r="S69" s="21">
        <v>2</v>
      </c>
      <c r="T69" s="24"/>
      <c r="U69" s="24"/>
      <c r="V69" s="24"/>
    </row>
    <row r="70" spans="1:22" ht="15.75" thickBot="1">
      <c r="A70" s="54">
        <v>13</v>
      </c>
      <c r="B70" s="31" t="s">
        <v>12</v>
      </c>
      <c r="C70" s="32">
        <v>10</v>
      </c>
      <c r="D70" s="32">
        <v>10</v>
      </c>
      <c r="E70" s="32">
        <f t="shared" si="23"/>
        <v>20</v>
      </c>
      <c r="F70" s="32"/>
      <c r="G70" s="32">
        <v>1</v>
      </c>
      <c r="H70" s="32">
        <v>9</v>
      </c>
      <c r="I70" s="32">
        <f t="shared" si="24"/>
        <v>10</v>
      </c>
      <c r="J70" s="32">
        <f t="shared" si="25"/>
        <v>30</v>
      </c>
      <c r="K70" s="32">
        <v>3</v>
      </c>
      <c r="L70" s="32">
        <v>1</v>
      </c>
      <c r="M70" s="33">
        <f t="shared" si="26"/>
        <v>34</v>
      </c>
      <c r="N70" s="32">
        <v>5</v>
      </c>
      <c r="O70" s="32">
        <v>1</v>
      </c>
      <c r="P70" s="34">
        <f t="shared" si="27"/>
        <v>6</v>
      </c>
      <c r="Q70" s="35">
        <f t="shared" si="28"/>
        <v>40</v>
      </c>
      <c r="R70" s="34">
        <v>9</v>
      </c>
      <c r="S70" s="36">
        <v>2</v>
      </c>
      <c r="T70" s="37">
        <v>9</v>
      </c>
      <c r="U70" s="37">
        <v>9</v>
      </c>
      <c r="V70" s="37"/>
    </row>
    <row r="71" spans="1:22" ht="45.75" thickBot="1">
      <c r="A71" s="17"/>
      <c r="B71" s="11" t="s">
        <v>100</v>
      </c>
      <c r="C71" s="16">
        <f aca="true" t="shared" si="29" ref="C71:V71">SUM(C58+C59+C60+C61+C62+C63+C64+C65+C66+C67+C68+C69+C70)</f>
        <v>547</v>
      </c>
      <c r="D71" s="16">
        <f t="shared" si="29"/>
        <v>293</v>
      </c>
      <c r="E71" s="16">
        <f t="shared" si="29"/>
        <v>840</v>
      </c>
      <c r="F71" s="16">
        <f t="shared" si="29"/>
        <v>19</v>
      </c>
      <c r="G71" s="16">
        <f t="shared" si="29"/>
        <v>64</v>
      </c>
      <c r="H71" s="16">
        <f t="shared" si="29"/>
        <v>152</v>
      </c>
      <c r="I71" s="16">
        <f t="shared" si="29"/>
        <v>216</v>
      </c>
      <c r="J71" s="16">
        <f t="shared" si="29"/>
        <v>1075</v>
      </c>
      <c r="K71" s="16">
        <f t="shared" si="29"/>
        <v>279</v>
      </c>
      <c r="L71" s="16">
        <f t="shared" si="29"/>
        <v>44</v>
      </c>
      <c r="M71" s="63">
        <f t="shared" si="29"/>
        <v>1398</v>
      </c>
      <c r="N71" s="16">
        <f t="shared" si="29"/>
        <v>245</v>
      </c>
      <c r="O71" s="16">
        <f t="shared" si="29"/>
        <v>53</v>
      </c>
      <c r="P71" s="60">
        <f t="shared" si="29"/>
        <v>298</v>
      </c>
      <c r="Q71" s="18">
        <f t="shared" si="29"/>
        <v>1696</v>
      </c>
      <c r="R71" s="60">
        <f t="shared" si="29"/>
        <v>271</v>
      </c>
      <c r="S71" s="62">
        <f t="shared" si="29"/>
        <v>29</v>
      </c>
      <c r="T71" s="61">
        <f t="shared" si="29"/>
        <v>328</v>
      </c>
      <c r="U71" s="61">
        <f t="shared" si="29"/>
        <v>263</v>
      </c>
      <c r="V71" s="61">
        <f t="shared" si="29"/>
        <v>4</v>
      </c>
    </row>
    <row r="73" spans="2:8" ht="31.5">
      <c r="B73" s="73" t="s">
        <v>134</v>
      </c>
      <c r="C73" s="120" t="s">
        <v>129</v>
      </c>
      <c r="D73" s="121"/>
      <c r="G73" s="120" t="s">
        <v>130</v>
      </c>
      <c r="H73" s="121"/>
    </row>
    <row r="74" spans="1:22" ht="83.25">
      <c r="A74" s="12" t="s">
        <v>107</v>
      </c>
      <c r="B74" s="3" t="s">
        <v>115</v>
      </c>
      <c r="C74" s="12" t="s">
        <v>122</v>
      </c>
      <c r="D74" s="12" t="s">
        <v>123</v>
      </c>
      <c r="E74" s="12" t="s">
        <v>124</v>
      </c>
      <c r="F74" s="12" t="s">
        <v>125</v>
      </c>
      <c r="G74" s="12" t="s">
        <v>126</v>
      </c>
      <c r="H74" s="12" t="s">
        <v>127</v>
      </c>
      <c r="I74" s="12" t="s">
        <v>128</v>
      </c>
      <c r="J74" s="23" t="s">
        <v>109</v>
      </c>
      <c r="K74" s="3" t="s">
        <v>75</v>
      </c>
      <c r="L74" s="3" t="s">
        <v>76</v>
      </c>
      <c r="M74" s="55" t="s">
        <v>101</v>
      </c>
      <c r="N74" s="3" t="s">
        <v>74</v>
      </c>
      <c r="O74" s="3" t="s">
        <v>105</v>
      </c>
      <c r="P74" s="26" t="s">
        <v>102</v>
      </c>
      <c r="Q74" s="27" t="s">
        <v>77</v>
      </c>
      <c r="R74" s="28" t="s">
        <v>114</v>
      </c>
      <c r="S74" s="29" t="s">
        <v>110</v>
      </c>
      <c r="T74" s="30" t="s">
        <v>111</v>
      </c>
      <c r="U74" s="30" t="s">
        <v>112</v>
      </c>
      <c r="V74" s="30" t="s">
        <v>113</v>
      </c>
    </row>
    <row r="75" spans="1:22" ht="15">
      <c r="A75" s="118">
        <v>1</v>
      </c>
      <c r="B75" s="9" t="s">
        <v>0</v>
      </c>
      <c r="C75" s="13">
        <v>90</v>
      </c>
      <c r="D75" s="13">
        <v>39</v>
      </c>
      <c r="E75" s="13">
        <f>SUM(C75:D75)</f>
        <v>129</v>
      </c>
      <c r="F75" s="13">
        <v>12</v>
      </c>
      <c r="G75" s="13">
        <v>8</v>
      </c>
      <c r="H75" s="13">
        <v>33</v>
      </c>
      <c r="I75" s="13">
        <f>SUM(G75:H75)</f>
        <v>41</v>
      </c>
      <c r="J75" s="13">
        <f>SUM(C75+D75+F75+G75+H75)</f>
        <v>182</v>
      </c>
      <c r="K75" s="13">
        <v>69</v>
      </c>
      <c r="L75" s="13">
        <v>8</v>
      </c>
      <c r="M75" s="19">
        <f>SUM(J75:L75)</f>
        <v>259</v>
      </c>
      <c r="N75" s="13">
        <v>18</v>
      </c>
      <c r="O75" s="13">
        <v>10</v>
      </c>
      <c r="P75" s="20">
        <f>SUM(N75:O75)</f>
        <v>28</v>
      </c>
      <c r="Q75" s="15">
        <f>SUM(M75+P75)</f>
        <v>287</v>
      </c>
      <c r="R75" s="20">
        <v>12</v>
      </c>
      <c r="S75" s="21">
        <v>2</v>
      </c>
      <c r="T75" s="24">
        <v>75</v>
      </c>
      <c r="U75" s="24">
        <v>42</v>
      </c>
      <c r="V75" s="24"/>
    </row>
    <row r="76" spans="1:22" ht="15">
      <c r="A76" s="119"/>
      <c r="B76" s="9" t="s">
        <v>1</v>
      </c>
      <c r="C76" s="13">
        <v>48</v>
      </c>
      <c r="D76" s="13">
        <v>5</v>
      </c>
      <c r="E76" s="13">
        <f>SUM(C76:D76)</f>
        <v>53</v>
      </c>
      <c r="F76" s="13"/>
      <c r="G76" s="13">
        <v>2</v>
      </c>
      <c r="H76" s="13">
        <v>3</v>
      </c>
      <c r="I76" s="13">
        <f>SUM(G76:H76)</f>
        <v>5</v>
      </c>
      <c r="J76" s="13">
        <f>SUM(C76+D76+G76+H76)</f>
        <v>58</v>
      </c>
      <c r="K76" s="13">
        <v>7</v>
      </c>
      <c r="L76" s="13">
        <v>5</v>
      </c>
      <c r="M76" s="19">
        <f>SUM(J76:L76)</f>
        <v>70</v>
      </c>
      <c r="N76" s="13">
        <v>12</v>
      </c>
      <c r="O76" s="13">
        <v>3</v>
      </c>
      <c r="P76" s="20">
        <f>SUM(N76:O76)</f>
        <v>15</v>
      </c>
      <c r="Q76" s="15">
        <f>SUM(M76+P76)</f>
        <v>85</v>
      </c>
      <c r="R76" s="20">
        <v>23</v>
      </c>
      <c r="S76" s="21">
        <v>3</v>
      </c>
      <c r="T76" s="24">
        <v>42</v>
      </c>
      <c r="U76" s="24">
        <v>42</v>
      </c>
      <c r="V76" s="24">
        <v>2</v>
      </c>
    </row>
    <row r="77" spans="1:22" ht="15">
      <c r="A77" s="119"/>
      <c r="B77" s="9" t="s">
        <v>106</v>
      </c>
      <c r="C77" s="13">
        <v>4</v>
      </c>
      <c r="D77" s="13">
        <v>2</v>
      </c>
      <c r="E77" s="13">
        <f>SUM(C77:D77)</f>
        <v>6</v>
      </c>
      <c r="F77" s="13"/>
      <c r="G77" s="13">
        <v>1</v>
      </c>
      <c r="H77" s="13">
        <v>3</v>
      </c>
      <c r="I77" s="13">
        <f>SUM(G77:H77)</f>
        <v>4</v>
      </c>
      <c r="J77" s="13">
        <f>SUM(C77+D77+G77+H77)</f>
        <v>10</v>
      </c>
      <c r="K77" s="13">
        <v>1</v>
      </c>
      <c r="L77" s="13"/>
      <c r="M77" s="19">
        <f>SUM(J77:L77)</f>
        <v>11</v>
      </c>
      <c r="N77" s="13">
        <v>2</v>
      </c>
      <c r="O77" s="13"/>
      <c r="P77" s="20">
        <f>SUM(N77:O77)</f>
        <v>2</v>
      </c>
      <c r="Q77" s="25">
        <f>SUM(M77+P77)</f>
        <v>13</v>
      </c>
      <c r="R77" s="20">
        <v>2</v>
      </c>
      <c r="S77" s="21"/>
      <c r="T77" s="24">
        <v>3</v>
      </c>
      <c r="U77" s="24">
        <v>3</v>
      </c>
      <c r="V77" s="24"/>
    </row>
    <row r="78" spans="1:22" ht="30.75" thickBot="1">
      <c r="A78" s="119"/>
      <c r="B78" s="38" t="s">
        <v>108</v>
      </c>
      <c r="C78" s="40">
        <f aca="true" t="shared" si="30" ref="C78:V78">SUM(C75:C77)</f>
        <v>142</v>
      </c>
      <c r="D78" s="40">
        <f t="shared" si="30"/>
        <v>46</v>
      </c>
      <c r="E78" s="39">
        <f t="shared" si="30"/>
        <v>188</v>
      </c>
      <c r="F78" s="39">
        <f t="shared" si="30"/>
        <v>12</v>
      </c>
      <c r="G78" s="40">
        <f t="shared" si="30"/>
        <v>11</v>
      </c>
      <c r="H78" s="40">
        <f t="shared" si="30"/>
        <v>39</v>
      </c>
      <c r="I78" s="39">
        <f t="shared" si="30"/>
        <v>50</v>
      </c>
      <c r="J78" s="39">
        <f t="shared" si="30"/>
        <v>250</v>
      </c>
      <c r="K78" s="39">
        <f t="shared" si="30"/>
        <v>77</v>
      </c>
      <c r="L78" s="39">
        <f t="shared" si="30"/>
        <v>13</v>
      </c>
      <c r="M78" s="41">
        <f t="shared" si="30"/>
        <v>340</v>
      </c>
      <c r="N78" s="39">
        <f t="shared" si="30"/>
        <v>32</v>
      </c>
      <c r="O78" s="39">
        <f t="shared" si="30"/>
        <v>13</v>
      </c>
      <c r="P78" s="42">
        <f t="shared" si="30"/>
        <v>45</v>
      </c>
      <c r="Q78" s="43">
        <f t="shared" si="30"/>
        <v>385</v>
      </c>
      <c r="R78" s="42">
        <f t="shared" si="30"/>
        <v>37</v>
      </c>
      <c r="S78" s="44">
        <f t="shared" si="30"/>
        <v>5</v>
      </c>
      <c r="T78" s="45">
        <f t="shared" si="30"/>
        <v>120</v>
      </c>
      <c r="U78" s="45">
        <f t="shared" si="30"/>
        <v>87</v>
      </c>
      <c r="V78" s="45">
        <f t="shared" si="30"/>
        <v>2</v>
      </c>
    </row>
    <row r="79" spans="1:22" ht="15">
      <c r="A79" s="46">
        <v>2</v>
      </c>
      <c r="B79" s="47" t="s">
        <v>2</v>
      </c>
      <c r="C79" s="48">
        <v>5</v>
      </c>
      <c r="D79" s="48">
        <v>2</v>
      </c>
      <c r="E79" s="13">
        <f aca="true" t="shared" si="31" ref="E79:E91">SUM(C79:D79)</f>
        <v>7</v>
      </c>
      <c r="F79" s="48"/>
      <c r="G79" s="48"/>
      <c r="H79" s="48">
        <v>1</v>
      </c>
      <c r="I79" s="48">
        <f aca="true" t="shared" si="32" ref="I79:I90">SUM(G79:H79)</f>
        <v>1</v>
      </c>
      <c r="J79" s="48">
        <f aca="true" t="shared" si="33" ref="J79:J90">SUM(C79+D79+G79+H79)</f>
        <v>8</v>
      </c>
      <c r="K79" s="48"/>
      <c r="L79" s="48">
        <v>1</v>
      </c>
      <c r="M79" s="49">
        <f aca="true" t="shared" si="34" ref="M79:M90">SUM(J79:L79)</f>
        <v>9</v>
      </c>
      <c r="N79" s="48">
        <v>2</v>
      </c>
      <c r="O79" s="48">
        <v>1</v>
      </c>
      <c r="P79" s="50">
        <f aca="true" t="shared" si="35" ref="P79:P90">SUM(N79:O79)</f>
        <v>3</v>
      </c>
      <c r="Q79" s="51">
        <f aca="true" t="shared" si="36" ref="Q79:Q90">SUM(M79+P79)</f>
        <v>12</v>
      </c>
      <c r="R79" s="50">
        <v>3</v>
      </c>
      <c r="S79" s="52">
        <v>1</v>
      </c>
      <c r="T79" s="53">
        <v>12</v>
      </c>
      <c r="U79" s="53">
        <v>14</v>
      </c>
      <c r="V79" s="53"/>
    </row>
    <row r="80" spans="1:22" ht="15">
      <c r="A80" s="22">
        <v>3</v>
      </c>
      <c r="B80" s="9" t="s">
        <v>3</v>
      </c>
      <c r="C80" s="13">
        <v>6</v>
      </c>
      <c r="D80" s="13">
        <v>8</v>
      </c>
      <c r="E80" s="13">
        <f t="shared" si="31"/>
        <v>14</v>
      </c>
      <c r="F80" s="13"/>
      <c r="G80" s="13">
        <v>1</v>
      </c>
      <c r="H80" s="13">
        <v>2</v>
      </c>
      <c r="I80" s="13">
        <f t="shared" si="32"/>
        <v>3</v>
      </c>
      <c r="J80" s="13">
        <f t="shared" si="33"/>
        <v>17</v>
      </c>
      <c r="K80" s="13">
        <v>1</v>
      </c>
      <c r="L80" s="13">
        <v>1</v>
      </c>
      <c r="M80" s="19">
        <f t="shared" si="34"/>
        <v>19</v>
      </c>
      <c r="N80" s="13">
        <v>4</v>
      </c>
      <c r="O80" s="13">
        <v>1</v>
      </c>
      <c r="P80" s="20">
        <f t="shared" si="35"/>
        <v>5</v>
      </c>
      <c r="Q80" s="15">
        <f t="shared" si="36"/>
        <v>24</v>
      </c>
      <c r="R80" s="20">
        <v>1</v>
      </c>
      <c r="S80" s="21">
        <v>1</v>
      </c>
      <c r="T80" s="24"/>
      <c r="U80" s="24"/>
      <c r="V80" s="24"/>
    </row>
    <row r="81" spans="1:22" ht="20.25" customHeight="1">
      <c r="A81" s="22">
        <v>4</v>
      </c>
      <c r="B81" s="10" t="s">
        <v>4</v>
      </c>
      <c r="C81" s="13">
        <v>5</v>
      </c>
      <c r="D81" s="13">
        <v>2</v>
      </c>
      <c r="E81" s="13">
        <f t="shared" si="31"/>
        <v>7</v>
      </c>
      <c r="F81" s="14"/>
      <c r="G81" s="13">
        <v>1</v>
      </c>
      <c r="H81" s="13">
        <v>2</v>
      </c>
      <c r="I81" s="13">
        <f t="shared" si="32"/>
        <v>3</v>
      </c>
      <c r="J81" s="13">
        <f t="shared" si="33"/>
        <v>10</v>
      </c>
      <c r="K81" s="13">
        <v>2</v>
      </c>
      <c r="L81" s="13">
        <v>1</v>
      </c>
      <c r="M81" s="19">
        <f t="shared" si="34"/>
        <v>13</v>
      </c>
      <c r="N81" s="13">
        <v>2</v>
      </c>
      <c r="O81" s="13">
        <v>1</v>
      </c>
      <c r="P81" s="20">
        <f t="shared" si="35"/>
        <v>3</v>
      </c>
      <c r="Q81" s="15">
        <f t="shared" si="36"/>
        <v>16</v>
      </c>
      <c r="R81" s="20">
        <v>2</v>
      </c>
      <c r="S81" s="21">
        <v>1</v>
      </c>
      <c r="T81" s="24"/>
      <c r="U81" s="24"/>
      <c r="V81" s="24"/>
    </row>
    <row r="82" spans="1:22" ht="15">
      <c r="A82" s="22">
        <v>5</v>
      </c>
      <c r="B82" s="9" t="s">
        <v>5</v>
      </c>
      <c r="C82" s="13">
        <v>13</v>
      </c>
      <c r="D82" s="13">
        <v>12</v>
      </c>
      <c r="E82" s="13">
        <f t="shared" si="31"/>
        <v>25</v>
      </c>
      <c r="F82" s="13"/>
      <c r="G82" s="13">
        <v>1</v>
      </c>
      <c r="H82" s="13">
        <v>6</v>
      </c>
      <c r="I82" s="13">
        <f t="shared" si="32"/>
        <v>7</v>
      </c>
      <c r="J82" s="13">
        <f t="shared" si="33"/>
        <v>32</v>
      </c>
      <c r="K82" s="13">
        <v>3</v>
      </c>
      <c r="L82" s="13">
        <v>3</v>
      </c>
      <c r="M82" s="19">
        <f t="shared" si="34"/>
        <v>38</v>
      </c>
      <c r="N82" s="13">
        <v>6</v>
      </c>
      <c r="O82" s="13">
        <v>1</v>
      </c>
      <c r="P82" s="20">
        <f t="shared" si="35"/>
        <v>7</v>
      </c>
      <c r="Q82" s="15">
        <f t="shared" si="36"/>
        <v>45</v>
      </c>
      <c r="R82" s="20">
        <v>4</v>
      </c>
      <c r="S82" s="21">
        <v>1</v>
      </c>
      <c r="T82" s="24"/>
      <c r="U82" s="24"/>
      <c r="V82" s="24"/>
    </row>
    <row r="83" spans="1:22" ht="15">
      <c r="A83" s="22">
        <v>6</v>
      </c>
      <c r="B83" s="9" t="s">
        <v>6</v>
      </c>
      <c r="C83" s="13">
        <v>6</v>
      </c>
      <c r="D83" s="13">
        <v>4</v>
      </c>
      <c r="E83" s="13">
        <f t="shared" si="31"/>
        <v>10</v>
      </c>
      <c r="F83" s="13"/>
      <c r="G83" s="13">
        <v>1</v>
      </c>
      <c r="H83" s="13">
        <v>4</v>
      </c>
      <c r="I83" s="13">
        <f t="shared" si="32"/>
        <v>5</v>
      </c>
      <c r="J83" s="13">
        <f t="shared" si="33"/>
        <v>15</v>
      </c>
      <c r="K83" s="13">
        <v>3</v>
      </c>
      <c r="L83" s="13">
        <v>1</v>
      </c>
      <c r="M83" s="19">
        <f t="shared" si="34"/>
        <v>19</v>
      </c>
      <c r="N83" s="13">
        <v>6</v>
      </c>
      <c r="O83" s="13">
        <v>1</v>
      </c>
      <c r="P83" s="20">
        <f t="shared" si="35"/>
        <v>7</v>
      </c>
      <c r="Q83" s="15">
        <f t="shared" si="36"/>
        <v>26</v>
      </c>
      <c r="R83" s="20">
        <v>3</v>
      </c>
      <c r="S83" s="21">
        <v>1</v>
      </c>
      <c r="T83" s="24">
        <v>8</v>
      </c>
      <c r="U83" s="24">
        <v>2</v>
      </c>
      <c r="V83" s="24"/>
    </row>
    <row r="84" spans="1:22" ht="15">
      <c r="A84" s="22">
        <v>7</v>
      </c>
      <c r="B84" s="9" t="s">
        <v>7</v>
      </c>
      <c r="C84" s="13">
        <v>21</v>
      </c>
      <c r="D84" s="13">
        <v>3</v>
      </c>
      <c r="E84" s="13">
        <f t="shared" si="31"/>
        <v>24</v>
      </c>
      <c r="F84" s="13"/>
      <c r="G84" s="13">
        <v>1</v>
      </c>
      <c r="H84" s="13">
        <v>2</v>
      </c>
      <c r="I84" s="13">
        <f t="shared" si="32"/>
        <v>3</v>
      </c>
      <c r="J84" s="13">
        <f t="shared" si="33"/>
        <v>27</v>
      </c>
      <c r="K84" s="13">
        <v>1</v>
      </c>
      <c r="L84" s="13">
        <v>1</v>
      </c>
      <c r="M84" s="19">
        <f t="shared" si="34"/>
        <v>29</v>
      </c>
      <c r="N84" s="13">
        <v>8</v>
      </c>
      <c r="O84" s="13">
        <v>1</v>
      </c>
      <c r="P84" s="20">
        <f t="shared" si="35"/>
        <v>9</v>
      </c>
      <c r="Q84" s="15">
        <f t="shared" si="36"/>
        <v>38</v>
      </c>
      <c r="R84" s="20">
        <v>6</v>
      </c>
      <c r="S84" s="21">
        <v>1</v>
      </c>
      <c r="T84" s="24">
        <v>13</v>
      </c>
      <c r="U84" s="24">
        <v>12</v>
      </c>
      <c r="V84" s="24"/>
    </row>
    <row r="85" spans="1:22" ht="15">
      <c r="A85" s="22">
        <v>8</v>
      </c>
      <c r="B85" s="9" t="s">
        <v>8</v>
      </c>
      <c r="C85" s="13">
        <v>2</v>
      </c>
      <c r="D85" s="13">
        <v>1</v>
      </c>
      <c r="E85" s="13">
        <f t="shared" si="31"/>
        <v>3</v>
      </c>
      <c r="F85" s="13"/>
      <c r="G85" s="13">
        <v>1</v>
      </c>
      <c r="H85" s="13">
        <v>1</v>
      </c>
      <c r="I85" s="13">
        <f t="shared" si="32"/>
        <v>2</v>
      </c>
      <c r="J85" s="13">
        <f t="shared" si="33"/>
        <v>5</v>
      </c>
      <c r="K85" s="13">
        <v>1</v>
      </c>
      <c r="L85" s="13"/>
      <c r="M85" s="19">
        <f t="shared" si="34"/>
        <v>6</v>
      </c>
      <c r="N85" s="13">
        <v>2</v>
      </c>
      <c r="O85" s="13">
        <v>1</v>
      </c>
      <c r="P85" s="20">
        <f t="shared" si="35"/>
        <v>3</v>
      </c>
      <c r="Q85" s="15">
        <f t="shared" si="36"/>
        <v>9</v>
      </c>
      <c r="R85" s="20">
        <v>5</v>
      </c>
      <c r="S85" s="21">
        <v>1</v>
      </c>
      <c r="T85" s="24"/>
      <c r="U85" s="24"/>
      <c r="V85" s="24"/>
    </row>
    <row r="86" spans="1:22" ht="15">
      <c r="A86" s="22">
        <v>9</v>
      </c>
      <c r="B86" s="9" t="s">
        <v>9</v>
      </c>
      <c r="C86" s="13">
        <v>12</v>
      </c>
      <c r="D86" s="13">
        <v>2</v>
      </c>
      <c r="E86" s="13">
        <f t="shared" si="31"/>
        <v>14</v>
      </c>
      <c r="F86" s="13"/>
      <c r="G86" s="13">
        <v>1</v>
      </c>
      <c r="H86" s="13">
        <v>1</v>
      </c>
      <c r="I86" s="13">
        <f t="shared" si="32"/>
        <v>2</v>
      </c>
      <c r="J86" s="13">
        <f t="shared" si="33"/>
        <v>16</v>
      </c>
      <c r="K86" s="13">
        <v>1</v>
      </c>
      <c r="L86" s="13">
        <v>1</v>
      </c>
      <c r="M86" s="19">
        <f t="shared" si="34"/>
        <v>18</v>
      </c>
      <c r="N86" s="13">
        <v>6</v>
      </c>
      <c r="O86" s="13">
        <v>1</v>
      </c>
      <c r="P86" s="20">
        <f t="shared" si="35"/>
        <v>7</v>
      </c>
      <c r="Q86" s="15">
        <f t="shared" si="36"/>
        <v>25</v>
      </c>
      <c r="R86" s="20">
        <v>5</v>
      </c>
      <c r="S86" s="21">
        <v>1</v>
      </c>
      <c r="T86" s="24">
        <v>8</v>
      </c>
      <c r="U86" s="24">
        <v>6</v>
      </c>
      <c r="V86" s="24"/>
    </row>
    <row r="87" spans="1:22" ht="15">
      <c r="A87" s="22">
        <v>10</v>
      </c>
      <c r="B87" s="9" t="s">
        <v>13</v>
      </c>
      <c r="C87" s="13">
        <v>24</v>
      </c>
      <c r="D87" s="13">
        <v>17</v>
      </c>
      <c r="E87" s="13">
        <f t="shared" si="31"/>
        <v>41</v>
      </c>
      <c r="F87" s="13"/>
      <c r="G87" s="13">
        <v>1</v>
      </c>
      <c r="H87" s="13">
        <v>8</v>
      </c>
      <c r="I87" s="13">
        <f t="shared" si="32"/>
        <v>9</v>
      </c>
      <c r="J87" s="13">
        <f t="shared" si="33"/>
        <v>50</v>
      </c>
      <c r="K87" s="13">
        <v>3</v>
      </c>
      <c r="L87" s="13">
        <v>1</v>
      </c>
      <c r="M87" s="19">
        <f t="shared" si="34"/>
        <v>54</v>
      </c>
      <c r="N87" s="13">
        <v>3</v>
      </c>
      <c r="O87" s="13">
        <v>1</v>
      </c>
      <c r="P87" s="20">
        <f t="shared" si="35"/>
        <v>4</v>
      </c>
      <c r="Q87" s="15">
        <f t="shared" si="36"/>
        <v>58</v>
      </c>
      <c r="R87" s="20">
        <v>4</v>
      </c>
      <c r="S87" s="21">
        <v>1</v>
      </c>
      <c r="T87" s="24"/>
      <c r="U87" s="24"/>
      <c r="V87" s="24"/>
    </row>
    <row r="88" spans="1:22" ht="15">
      <c r="A88" s="22">
        <v>11</v>
      </c>
      <c r="B88" s="9" t="s">
        <v>10</v>
      </c>
      <c r="C88" s="13">
        <v>10</v>
      </c>
      <c r="D88" s="13">
        <v>11</v>
      </c>
      <c r="E88" s="13">
        <f t="shared" si="31"/>
        <v>21</v>
      </c>
      <c r="F88" s="13"/>
      <c r="G88" s="13">
        <v>1</v>
      </c>
      <c r="H88" s="13">
        <v>2</v>
      </c>
      <c r="I88" s="13">
        <f t="shared" si="32"/>
        <v>3</v>
      </c>
      <c r="J88" s="13">
        <f t="shared" si="33"/>
        <v>24</v>
      </c>
      <c r="K88" s="13">
        <v>4</v>
      </c>
      <c r="L88" s="13">
        <v>1</v>
      </c>
      <c r="M88" s="19">
        <f t="shared" si="34"/>
        <v>29</v>
      </c>
      <c r="N88" s="13">
        <v>6</v>
      </c>
      <c r="O88" s="13">
        <v>1</v>
      </c>
      <c r="P88" s="20">
        <f t="shared" si="35"/>
        <v>7</v>
      </c>
      <c r="Q88" s="15">
        <f t="shared" si="36"/>
        <v>36</v>
      </c>
      <c r="R88" s="20">
        <v>3</v>
      </c>
      <c r="S88" s="21">
        <v>1</v>
      </c>
      <c r="T88" s="24">
        <v>6</v>
      </c>
      <c r="U88" s="24">
        <v>6</v>
      </c>
      <c r="V88" s="24"/>
    </row>
    <row r="89" spans="1:22" ht="15">
      <c r="A89" s="22">
        <v>12</v>
      </c>
      <c r="B89" s="9" t="s">
        <v>11</v>
      </c>
      <c r="C89" s="13">
        <v>28</v>
      </c>
      <c r="D89" s="13">
        <v>11</v>
      </c>
      <c r="E89" s="13">
        <f t="shared" si="31"/>
        <v>39</v>
      </c>
      <c r="F89" s="13"/>
      <c r="G89" s="13">
        <v>1</v>
      </c>
      <c r="H89" s="13">
        <v>9</v>
      </c>
      <c r="I89" s="13">
        <f t="shared" si="32"/>
        <v>10</v>
      </c>
      <c r="J89" s="13">
        <f t="shared" si="33"/>
        <v>49</v>
      </c>
      <c r="K89" s="13">
        <v>5</v>
      </c>
      <c r="L89" s="13"/>
      <c r="M89" s="19">
        <f t="shared" si="34"/>
        <v>54</v>
      </c>
      <c r="N89" s="13">
        <v>2</v>
      </c>
      <c r="O89" s="13">
        <v>1</v>
      </c>
      <c r="P89" s="20">
        <f t="shared" si="35"/>
        <v>3</v>
      </c>
      <c r="Q89" s="15">
        <f t="shared" si="36"/>
        <v>57</v>
      </c>
      <c r="R89" s="20">
        <v>3</v>
      </c>
      <c r="S89" s="21">
        <v>1</v>
      </c>
      <c r="T89" s="24"/>
      <c r="U89" s="24"/>
      <c r="V89" s="24"/>
    </row>
    <row r="90" spans="1:22" ht="15.75" thickBot="1">
      <c r="A90" s="54">
        <v>13</v>
      </c>
      <c r="B90" s="31" t="s">
        <v>12</v>
      </c>
      <c r="C90" s="32">
        <v>2</v>
      </c>
      <c r="D90" s="32">
        <v>3</v>
      </c>
      <c r="E90" s="40">
        <f t="shared" si="31"/>
        <v>5</v>
      </c>
      <c r="F90" s="32"/>
      <c r="G90" s="32">
        <v>1</v>
      </c>
      <c r="H90" s="32">
        <v>2</v>
      </c>
      <c r="I90" s="32">
        <f t="shared" si="32"/>
        <v>3</v>
      </c>
      <c r="J90" s="32">
        <f t="shared" si="33"/>
        <v>8</v>
      </c>
      <c r="K90" s="32">
        <v>1</v>
      </c>
      <c r="L90" s="32">
        <v>1</v>
      </c>
      <c r="M90" s="33">
        <f t="shared" si="34"/>
        <v>10</v>
      </c>
      <c r="N90" s="32">
        <v>2</v>
      </c>
      <c r="O90" s="32">
        <v>1</v>
      </c>
      <c r="P90" s="34">
        <f t="shared" si="35"/>
        <v>3</v>
      </c>
      <c r="Q90" s="35">
        <f t="shared" si="36"/>
        <v>13</v>
      </c>
      <c r="R90" s="34">
        <v>3</v>
      </c>
      <c r="S90" s="36">
        <v>1</v>
      </c>
      <c r="T90" s="37">
        <v>6</v>
      </c>
      <c r="U90" s="37">
        <v>6</v>
      </c>
      <c r="V90" s="37"/>
    </row>
    <row r="91" spans="1:22" ht="45.75" thickBot="1">
      <c r="A91" s="17"/>
      <c r="B91" s="11" t="s">
        <v>100</v>
      </c>
      <c r="C91" s="16">
        <f aca="true" t="shared" si="37" ref="C91:V91">SUM(C78+C79+C80+C81+C82+C83+C84+C85+C86+C87+C88+C89+C90)</f>
        <v>276</v>
      </c>
      <c r="D91" s="16">
        <f t="shared" si="37"/>
        <v>122</v>
      </c>
      <c r="E91" s="76">
        <f t="shared" si="31"/>
        <v>398</v>
      </c>
      <c r="F91" s="16">
        <f t="shared" si="37"/>
        <v>12</v>
      </c>
      <c r="G91" s="16">
        <f t="shared" si="37"/>
        <v>22</v>
      </c>
      <c r="H91" s="16">
        <f t="shared" si="37"/>
        <v>79</v>
      </c>
      <c r="I91" s="16">
        <f t="shared" si="37"/>
        <v>101</v>
      </c>
      <c r="J91" s="16">
        <f t="shared" si="37"/>
        <v>511</v>
      </c>
      <c r="K91" s="16">
        <f t="shared" si="37"/>
        <v>102</v>
      </c>
      <c r="L91" s="16">
        <f t="shared" si="37"/>
        <v>25</v>
      </c>
      <c r="M91" s="63">
        <f t="shared" si="37"/>
        <v>638</v>
      </c>
      <c r="N91" s="16">
        <f t="shared" si="37"/>
        <v>81</v>
      </c>
      <c r="O91" s="16">
        <f t="shared" si="37"/>
        <v>25</v>
      </c>
      <c r="P91" s="60">
        <f t="shared" si="37"/>
        <v>106</v>
      </c>
      <c r="Q91" s="18">
        <f t="shared" si="37"/>
        <v>744</v>
      </c>
      <c r="R91" s="60">
        <f t="shared" si="37"/>
        <v>79</v>
      </c>
      <c r="S91" s="62">
        <f t="shared" si="37"/>
        <v>17</v>
      </c>
      <c r="T91" s="61">
        <f t="shared" si="37"/>
        <v>173</v>
      </c>
      <c r="U91" s="61">
        <f t="shared" si="37"/>
        <v>133</v>
      </c>
      <c r="V91" s="61">
        <f t="shared" si="37"/>
        <v>2</v>
      </c>
    </row>
  </sheetData>
  <sheetProtection/>
  <mergeCells count="12">
    <mergeCell ref="C5:D5"/>
    <mergeCell ref="G5:H5"/>
    <mergeCell ref="A7:A10"/>
    <mergeCell ref="C33:D33"/>
    <mergeCell ref="G33:H33"/>
    <mergeCell ref="A75:A78"/>
    <mergeCell ref="A35:A38"/>
    <mergeCell ref="C53:D53"/>
    <mergeCell ref="G53:H53"/>
    <mergeCell ref="A55:A58"/>
    <mergeCell ref="C73:D73"/>
    <mergeCell ref="G73:H73"/>
  </mergeCells>
  <printOptions/>
  <pageMargins left="0" right="0" top="0.3937007874015748" bottom="0" header="0.5118110236220472" footer="0.5118110236220472"/>
  <pageSetup fitToHeight="3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="90" zoomScaleNormal="90" zoomScaleSheetLayoutView="100" zoomScalePageLayoutView="0" workbookViewId="0" topLeftCell="C16">
      <selection activeCell="S1" sqref="S1:W46"/>
    </sheetView>
  </sheetViews>
  <sheetFormatPr defaultColWidth="9.00390625" defaultRowHeight="12.75"/>
  <cols>
    <col min="1" max="1" width="5.75390625" style="0" customWidth="1"/>
    <col min="2" max="2" width="42.125" style="0" customWidth="1"/>
    <col min="3" max="3" width="11.125" style="0" customWidth="1"/>
    <col min="4" max="4" width="11.875" style="0" customWidth="1"/>
    <col min="5" max="5" width="13.375" style="0" customWidth="1"/>
    <col min="6" max="6" width="7.125" style="0" customWidth="1"/>
    <col min="7" max="7" width="5.875" style="0" customWidth="1"/>
    <col min="8" max="8" width="33.875" style="0" customWidth="1"/>
    <col min="9" max="9" width="10.375" style="0" customWidth="1"/>
    <col min="10" max="10" width="10.75390625" style="0" customWidth="1"/>
    <col min="11" max="11" width="13.125" style="0" customWidth="1"/>
    <col min="12" max="13" width="6.125" style="0" customWidth="1"/>
    <col min="14" max="14" width="29.625" style="0" customWidth="1"/>
    <col min="15" max="15" width="10.625" style="0" customWidth="1"/>
    <col min="16" max="16" width="11.625" style="0" customWidth="1"/>
    <col min="17" max="17" width="15.25390625" style="0" customWidth="1"/>
    <col min="18" max="18" width="5.25390625" style="0" customWidth="1"/>
    <col min="19" max="19" width="6.125" style="0" customWidth="1"/>
    <col min="20" max="20" width="31.875" style="0" customWidth="1"/>
    <col min="21" max="21" width="10.125" style="0" customWidth="1"/>
    <col min="22" max="22" width="13.625" style="0" customWidth="1"/>
    <col min="23" max="23" width="17.125" style="0" customWidth="1"/>
    <col min="24" max="24" width="6.75390625" style="0" customWidth="1"/>
    <col min="25" max="25" width="7.375" style="0" customWidth="1"/>
    <col min="26" max="26" width="8.25390625" style="0" customWidth="1"/>
    <col min="27" max="27" width="6.00390625" style="0" customWidth="1"/>
    <col min="28" max="28" width="7.875" style="0" customWidth="1"/>
    <col min="30" max="30" width="6.25390625" style="0" customWidth="1"/>
    <col min="31" max="31" width="6.875" style="0" customWidth="1"/>
    <col min="32" max="32" width="8.25390625" style="0" customWidth="1"/>
    <col min="33" max="33" width="7.00390625" style="0" customWidth="1"/>
    <col min="34" max="34" width="6.625" style="0" customWidth="1"/>
    <col min="35" max="35" width="10.125" style="0" customWidth="1"/>
    <col min="36" max="36" width="7.125" style="0" customWidth="1"/>
    <col min="37" max="37" width="6.875" style="0" customWidth="1"/>
    <col min="38" max="38" width="8.25390625" style="0" customWidth="1"/>
    <col min="39" max="39" width="7.375" style="0" customWidth="1"/>
    <col min="40" max="40" width="6.75390625" style="0" customWidth="1"/>
    <col min="42" max="42" width="6.75390625" style="0" customWidth="1"/>
    <col min="43" max="43" width="6.375" style="0" customWidth="1"/>
    <col min="44" max="44" width="9.75390625" style="0" customWidth="1"/>
    <col min="45" max="45" width="6.25390625" style="0" customWidth="1"/>
    <col min="46" max="46" width="7.875" style="0" customWidth="1"/>
    <col min="47" max="47" width="8.625" style="0" customWidth="1"/>
    <col min="48" max="48" width="6.75390625" style="0" customWidth="1"/>
    <col min="49" max="49" width="7.625" style="0" customWidth="1"/>
    <col min="50" max="50" width="9.25390625" style="0" customWidth="1"/>
    <col min="51" max="51" width="5.875" style="0" customWidth="1"/>
    <col min="52" max="52" width="7.25390625" style="0" customWidth="1"/>
    <col min="60" max="60" width="7.125" style="0" customWidth="1"/>
    <col min="61" max="61" width="6.875" style="0" customWidth="1"/>
    <col min="62" max="62" width="8.125" style="0" customWidth="1"/>
    <col min="64" max="64" width="8.125" style="0" customWidth="1"/>
    <col min="65" max="65" width="10.875" style="0" customWidth="1"/>
    <col min="66" max="66" width="8.125" style="0" customWidth="1"/>
    <col min="67" max="67" width="8.25390625" style="0" customWidth="1"/>
    <col min="68" max="68" width="9.875" style="0" customWidth="1"/>
    <col min="69" max="69" width="7.625" style="0" customWidth="1"/>
    <col min="70" max="70" width="8.125" style="0" customWidth="1"/>
    <col min="71" max="71" width="8.25390625" style="0" customWidth="1"/>
    <col min="72" max="72" width="6.625" style="0" customWidth="1"/>
    <col min="73" max="73" width="8.25390625" style="0" customWidth="1"/>
    <col min="75" max="75" width="7.125" style="0" customWidth="1"/>
    <col min="76" max="76" width="7.625" style="0" customWidth="1"/>
    <col min="77" max="77" width="9.875" style="0" customWidth="1"/>
    <col min="78" max="78" width="6.75390625" style="0" customWidth="1"/>
    <col min="79" max="79" width="7.75390625" style="0" customWidth="1"/>
    <col min="80" max="80" width="9.75390625" style="0" customWidth="1"/>
    <col min="81" max="81" width="7.625" style="0" customWidth="1"/>
    <col min="82" max="82" width="7.375" style="0" customWidth="1"/>
    <col min="83" max="83" width="9.75390625" style="0" customWidth="1"/>
    <col min="84" max="84" width="6.00390625" style="0" customWidth="1"/>
    <col min="85" max="85" width="8.125" style="0" customWidth="1"/>
    <col min="86" max="86" width="8.00390625" style="0" customWidth="1"/>
    <col min="87" max="87" width="5.875" style="0" customWidth="1"/>
    <col min="88" max="88" width="7.75390625" style="0" customWidth="1"/>
    <col min="89" max="89" width="8.125" style="0" customWidth="1"/>
    <col min="90" max="90" width="6.625" style="0" customWidth="1"/>
    <col min="91" max="91" width="7.75390625" style="0" customWidth="1"/>
    <col min="92" max="92" width="8.25390625" style="0" customWidth="1"/>
    <col min="93" max="93" width="7.75390625" style="0" customWidth="1"/>
    <col min="94" max="94" width="8.00390625" style="0" customWidth="1"/>
    <col min="95" max="95" width="9.75390625" style="0" customWidth="1"/>
    <col min="96" max="96" width="7.00390625" style="0" customWidth="1"/>
    <col min="97" max="97" width="8.375" style="0" customWidth="1"/>
    <col min="98" max="98" width="10.125" style="0" customWidth="1"/>
    <col min="99" max="99" width="7.125" style="0" customWidth="1"/>
    <col min="100" max="100" width="8.375" style="0" customWidth="1"/>
    <col min="102" max="102" width="6.875" style="0" customWidth="1"/>
    <col min="103" max="103" width="8.625" style="0" customWidth="1"/>
    <col min="105" max="105" width="8.375" style="0" customWidth="1"/>
    <col min="106" max="106" width="7.625" style="0" customWidth="1"/>
    <col min="107" max="107" width="9.875" style="0" customWidth="1"/>
    <col min="108" max="108" width="8.625" style="0" customWidth="1"/>
    <col min="109" max="109" width="8.25390625" style="0" customWidth="1"/>
    <col min="110" max="110" width="11.375" style="0" customWidth="1"/>
    <col min="113" max="113" width="9.875" style="0" customWidth="1"/>
    <col min="115" max="115" width="8.375" style="0" customWidth="1"/>
    <col min="116" max="116" width="11.125" style="0" customWidth="1"/>
    <col min="117" max="117" width="8.125" style="0" customWidth="1"/>
    <col min="118" max="118" width="8.375" style="0" customWidth="1"/>
    <col min="119" max="119" width="10.00390625" style="0" customWidth="1"/>
    <col min="120" max="120" width="12.25390625" style="0" customWidth="1"/>
    <col min="121" max="121" width="20.25390625" style="0" customWidth="1"/>
  </cols>
  <sheetData>
    <row r="1" spans="2:20" ht="22.5" customHeight="1">
      <c r="B1" s="104" t="s">
        <v>146</v>
      </c>
      <c r="H1" s="104" t="s">
        <v>147</v>
      </c>
      <c r="N1" s="104" t="s">
        <v>148</v>
      </c>
      <c r="T1" s="104" t="s">
        <v>149</v>
      </c>
    </row>
    <row r="2" spans="2:20" ht="30" customHeight="1">
      <c r="B2" s="8" t="s">
        <v>145</v>
      </c>
      <c r="H2" s="8" t="s">
        <v>137</v>
      </c>
      <c r="N2" s="8" t="s">
        <v>139</v>
      </c>
      <c r="T2" s="8" t="s">
        <v>138</v>
      </c>
    </row>
    <row r="3" ht="1.5" customHeight="1" thickBot="1"/>
    <row r="4" spans="1:23" ht="48" customHeight="1" thickBot="1">
      <c r="A4" s="77"/>
      <c r="B4" s="125" t="s">
        <v>136</v>
      </c>
      <c r="C4" s="126"/>
      <c r="D4" s="126"/>
      <c r="E4" s="126"/>
      <c r="G4" s="77"/>
      <c r="H4" s="125" t="s">
        <v>136</v>
      </c>
      <c r="I4" s="126"/>
      <c r="J4" s="126"/>
      <c r="K4" s="126"/>
      <c r="M4" s="77"/>
      <c r="N4" s="125" t="s">
        <v>136</v>
      </c>
      <c r="O4" s="126"/>
      <c r="P4" s="126"/>
      <c r="Q4" s="126"/>
      <c r="S4" s="77"/>
      <c r="T4" s="125" t="s">
        <v>136</v>
      </c>
      <c r="U4" s="126"/>
      <c r="V4" s="126"/>
      <c r="W4" s="126"/>
    </row>
    <row r="5" spans="1:23" ht="13.5" thickBot="1">
      <c r="A5" s="124" t="s">
        <v>14</v>
      </c>
      <c r="B5" s="123" t="s">
        <v>15</v>
      </c>
      <c r="C5" s="123" t="s">
        <v>16</v>
      </c>
      <c r="D5" s="123" t="s">
        <v>17</v>
      </c>
      <c r="E5" s="123" t="s">
        <v>73</v>
      </c>
      <c r="G5" s="124" t="s">
        <v>14</v>
      </c>
      <c r="H5" s="123" t="s">
        <v>15</v>
      </c>
      <c r="I5" s="123" t="s">
        <v>16</v>
      </c>
      <c r="J5" s="123" t="s">
        <v>17</v>
      </c>
      <c r="K5" s="123" t="s">
        <v>73</v>
      </c>
      <c r="M5" s="124" t="s">
        <v>14</v>
      </c>
      <c r="N5" s="123" t="s">
        <v>15</v>
      </c>
      <c r="O5" s="123" t="s">
        <v>16</v>
      </c>
      <c r="P5" s="123" t="s">
        <v>17</v>
      </c>
      <c r="Q5" s="123" t="s">
        <v>73</v>
      </c>
      <c r="S5" s="124" t="s">
        <v>14</v>
      </c>
      <c r="T5" s="123" t="s">
        <v>15</v>
      </c>
      <c r="U5" s="123" t="s">
        <v>16</v>
      </c>
      <c r="V5" s="123" t="s">
        <v>17</v>
      </c>
      <c r="W5" s="123" t="s">
        <v>73</v>
      </c>
    </row>
    <row r="6" spans="1:23" ht="20.25" customHeight="1" thickBot="1">
      <c r="A6" s="124"/>
      <c r="B6" s="123"/>
      <c r="C6" s="123"/>
      <c r="D6" s="123"/>
      <c r="E6" s="126"/>
      <c r="G6" s="124"/>
      <c r="H6" s="123"/>
      <c r="I6" s="123"/>
      <c r="J6" s="123"/>
      <c r="K6" s="126"/>
      <c r="M6" s="124"/>
      <c r="N6" s="123"/>
      <c r="O6" s="123"/>
      <c r="P6" s="123"/>
      <c r="Q6" s="126"/>
      <c r="S6" s="124"/>
      <c r="T6" s="123"/>
      <c r="U6" s="123"/>
      <c r="V6" s="123"/>
      <c r="W6" s="126"/>
    </row>
    <row r="7" spans="1:23" ht="18" customHeight="1">
      <c r="A7" s="5" t="s">
        <v>18</v>
      </c>
      <c r="B7" s="67" t="s">
        <v>104</v>
      </c>
      <c r="C7" s="71">
        <f aca="true" t="shared" si="0" ref="C7:C44">SUM(I7+O7+U7)</f>
        <v>1029</v>
      </c>
      <c r="D7" s="56">
        <v>8</v>
      </c>
      <c r="E7" s="64">
        <f aca="true" t="shared" si="1" ref="E7:E44">PRODUCT(C7*D7)</f>
        <v>8232</v>
      </c>
      <c r="G7" s="5" t="s">
        <v>18</v>
      </c>
      <c r="H7" s="67" t="s">
        <v>104</v>
      </c>
      <c r="I7" s="71">
        <v>155</v>
      </c>
      <c r="J7" s="56">
        <v>8</v>
      </c>
      <c r="K7" s="64">
        <f aca="true" t="shared" si="2" ref="K7:K44">PRODUCT(I7*J7)</f>
        <v>1240</v>
      </c>
      <c r="M7" s="5" t="s">
        <v>18</v>
      </c>
      <c r="N7" s="67" t="s">
        <v>104</v>
      </c>
      <c r="O7" s="71">
        <v>847</v>
      </c>
      <c r="P7" s="56">
        <v>8</v>
      </c>
      <c r="Q7" s="64">
        <f aca="true" t="shared" si="3" ref="Q7:Q44">PRODUCT(O7*P7)</f>
        <v>6776</v>
      </c>
      <c r="S7" s="5" t="s">
        <v>18</v>
      </c>
      <c r="T7" s="67" t="s">
        <v>104</v>
      </c>
      <c r="U7" s="71">
        <v>27</v>
      </c>
      <c r="V7" s="56">
        <v>8</v>
      </c>
      <c r="W7" s="64">
        <f aca="true" t="shared" si="4" ref="W7:W44">PRODUCT(U7*V7)</f>
        <v>216</v>
      </c>
    </row>
    <row r="8" spans="1:23" ht="18" customHeight="1">
      <c r="A8" s="5" t="s">
        <v>19</v>
      </c>
      <c r="B8" s="67" t="s">
        <v>20</v>
      </c>
      <c r="C8" s="71">
        <f t="shared" si="0"/>
        <v>180</v>
      </c>
      <c r="D8" s="56">
        <v>4</v>
      </c>
      <c r="E8" s="64">
        <f t="shared" si="1"/>
        <v>720</v>
      </c>
      <c r="G8" s="5" t="s">
        <v>19</v>
      </c>
      <c r="H8" s="67" t="s">
        <v>20</v>
      </c>
      <c r="I8" s="71">
        <v>35</v>
      </c>
      <c r="J8" s="56">
        <v>4</v>
      </c>
      <c r="K8" s="64">
        <f t="shared" si="2"/>
        <v>140</v>
      </c>
      <c r="M8" s="5" t="s">
        <v>19</v>
      </c>
      <c r="N8" s="67" t="s">
        <v>20</v>
      </c>
      <c r="O8" s="71">
        <v>142</v>
      </c>
      <c r="P8" s="56">
        <v>4</v>
      </c>
      <c r="Q8" s="64">
        <f t="shared" si="3"/>
        <v>568</v>
      </c>
      <c r="S8" s="5" t="s">
        <v>19</v>
      </c>
      <c r="T8" s="67" t="s">
        <v>20</v>
      </c>
      <c r="U8" s="71">
        <v>3</v>
      </c>
      <c r="V8" s="56">
        <v>4</v>
      </c>
      <c r="W8" s="64">
        <f t="shared" si="4"/>
        <v>12</v>
      </c>
    </row>
    <row r="9" spans="1:23" ht="18" customHeight="1">
      <c r="A9" s="5" t="s">
        <v>21</v>
      </c>
      <c r="B9" s="67" t="s">
        <v>22</v>
      </c>
      <c r="C9" s="71">
        <f t="shared" si="0"/>
        <v>1029</v>
      </c>
      <c r="D9" s="56">
        <v>6</v>
      </c>
      <c r="E9" s="64">
        <f t="shared" si="1"/>
        <v>6174</v>
      </c>
      <c r="G9" s="5" t="s">
        <v>21</v>
      </c>
      <c r="H9" s="67" t="s">
        <v>22</v>
      </c>
      <c r="I9" s="71">
        <v>155</v>
      </c>
      <c r="J9" s="56">
        <v>6</v>
      </c>
      <c r="K9" s="64">
        <f t="shared" si="2"/>
        <v>930</v>
      </c>
      <c r="M9" s="5" t="s">
        <v>21</v>
      </c>
      <c r="N9" s="67" t="s">
        <v>22</v>
      </c>
      <c r="O9" s="71">
        <v>847</v>
      </c>
      <c r="P9" s="56">
        <v>6</v>
      </c>
      <c r="Q9" s="64">
        <f t="shared" si="3"/>
        <v>5082</v>
      </c>
      <c r="S9" s="5" t="s">
        <v>21</v>
      </c>
      <c r="T9" s="67" t="s">
        <v>22</v>
      </c>
      <c r="U9" s="71">
        <v>27</v>
      </c>
      <c r="V9" s="56">
        <v>6</v>
      </c>
      <c r="W9" s="64">
        <f t="shared" si="4"/>
        <v>162</v>
      </c>
    </row>
    <row r="10" spans="1:23" ht="18" customHeight="1">
      <c r="A10" s="5" t="s">
        <v>23</v>
      </c>
      <c r="B10" s="67" t="s">
        <v>24</v>
      </c>
      <c r="C10" s="71">
        <f t="shared" si="0"/>
        <v>1029</v>
      </c>
      <c r="D10" s="56">
        <v>5</v>
      </c>
      <c r="E10" s="64">
        <f t="shared" si="1"/>
        <v>5145</v>
      </c>
      <c r="G10" s="5" t="s">
        <v>23</v>
      </c>
      <c r="H10" s="67" t="s">
        <v>24</v>
      </c>
      <c r="I10" s="71">
        <v>155</v>
      </c>
      <c r="J10" s="56">
        <v>5</v>
      </c>
      <c r="K10" s="64">
        <f t="shared" si="2"/>
        <v>775</v>
      </c>
      <c r="M10" s="5" t="s">
        <v>23</v>
      </c>
      <c r="N10" s="67" t="s">
        <v>24</v>
      </c>
      <c r="O10" s="71">
        <v>847</v>
      </c>
      <c r="P10" s="56">
        <v>5</v>
      </c>
      <c r="Q10" s="64">
        <f t="shared" si="3"/>
        <v>4235</v>
      </c>
      <c r="S10" s="5" t="s">
        <v>23</v>
      </c>
      <c r="T10" s="67" t="s">
        <v>24</v>
      </c>
      <c r="U10" s="71">
        <v>27</v>
      </c>
      <c r="V10" s="56">
        <v>5</v>
      </c>
      <c r="W10" s="64">
        <f t="shared" si="4"/>
        <v>135</v>
      </c>
    </row>
    <row r="11" spans="1:23" ht="18" customHeight="1">
      <c r="A11" s="5" t="s">
        <v>25</v>
      </c>
      <c r="B11" s="67" t="s">
        <v>26</v>
      </c>
      <c r="C11" s="71">
        <f t="shared" si="0"/>
        <v>427</v>
      </c>
      <c r="D11" s="56">
        <v>6</v>
      </c>
      <c r="E11" s="64">
        <f t="shared" si="1"/>
        <v>2562</v>
      </c>
      <c r="G11" s="5" t="s">
        <v>25</v>
      </c>
      <c r="H11" s="67" t="s">
        <v>26</v>
      </c>
      <c r="I11" s="71">
        <v>54</v>
      </c>
      <c r="J11" s="56">
        <v>6</v>
      </c>
      <c r="K11" s="64">
        <f t="shared" si="2"/>
        <v>324</v>
      </c>
      <c r="M11" s="5" t="s">
        <v>25</v>
      </c>
      <c r="N11" s="67" t="s">
        <v>26</v>
      </c>
      <c r="O11" s="71">
        <v>360</v>
      </c>
      <c r="P11" s="56">
        <v>6</v>
      </c>
      <c r="Q11" s="64">
        <f t="shared" si="3"/>
        <v>2160</v>
      </c>
      <c r="S11" s="5" t="s">
        <v>25</v>
      </c>
      <c r="T11" s="67" t="s">
        <v>26</v>
      </c>
      <c r="U11" s="71">
        <v>13</v>
      </c>
      <c r="V11" s="56">
        <v>6</v>
      </c>
      <c r="W11" s="64">
        <f t="shared" si="4"/>
        <v>78</v>
      </c>
    </row>
    <row r="12" spans="1:23" ht="18" customHeight="1">
      <c r="A12" s="5" t="s">
        <v>27</v>
      </c>
      <c r="B12" s="67" t="s">
        <v>30</v>
      </c>
      <c r="C12" s="71">
        <f t="shared" si="0"/>
        <v>685</v>
      </c>
      <c r="D12" s="56">
        <v>5</v>
      </c>
      <c r="E12" s="64">
        <f t="shared" si="1"/>
        <v>3425</v>
      </c>
      <c r="G12" s="5" t="s">
        <v>27</v>
      </c>
      <c r="H12" s="67" t="s">
        <v>30</v>
      </c>
      <c r="I12" s="71">
        <v>103</v>
      </c>
      <c r="J12" s="56">
        <v>5</v>
      </c>
      <c r="K12" s="64">
        <f t="shared" si="2"/>
        <v>515</v>
      </c>
      <c r="M12" s="5" t="s">
        <v>27</v>
      </c>
      <c r="N12" s="67" t="s">
        <v>30</v>
      </c>
      <c r="O12" s="71">
        <v>557</v>
      </c>
      <c r="P12" s="56">
        <v>5</v>
      </c>
      <c r="Q12" s="64">
        <f t="shared" si="3"/>
        <v>2785</v>
      </c>
      <c r="S12" s="5" t="s">
        <v>27</v>
      </c>
      <c r="T12" s="67" t="s">
        <v>30</v>
      </c>
      <c r="U12" s="71">
        <v>25</v>
      </c>
      <c r="V12" s="56">
        <v>5</v>
      </c>
      <c r="W12" s="64">
        <f t="shared" si="4"/>
        <v>125</v>
      </c>
    </row>
    <row r="13" spans="1:23" ht="18" customHeight="1">
      <c r="A13" s="5" t="s">
        <v>28</v>
      </c>
      <c r="B13" s="67" t="s">
        <v>32</v>
      </c>
      <c r="C13" s="71">
        <f t="shared" si="0"/>
        <v>685</v>
      </c>
      <c r="D13" s="56">
        <v>5</v>
      </c>
      <c r="E13" s="64">
        <f t="shared" si="1"/>
        <v>3425</v>
      </c>
      <c r="G13" s="5" t="s">
        <v>28</v>
      </c>
      <c r="H13" s="67" t="s">
        <v>32</v>
      </c>
      <c r="I13" s="71">
        <v>103</v>
      </c>
      <c r="J13" s="56">
        <v>5</v>
      </c>
      <c r="K13" s="64">
        <f t="shared" si="2"/>
        <v>515</v>
      </c>
      <c r="M13" s="5" t="s">
        <v>28</v>
      </c>
      <c r="N13" s="67" t="s">
        <v>32</v>
      </c>
      <c r="O13" s="71">
        <v>557</v>
      </c>
      <c r="P13" s="56">
        <v>5</v>
      </c>
      <c r="Q13" s="64">
        <f t="shared" si="3"/>
        <v>2785</v>
      </c>
      <c r="S13" s="5" t="s">
        <v>28</v>
      </c>
      <c r="T13" s="67" t="s">
        <v>32</v>
      </c>
      <c r="U13" s="71">
        <v>25</v>
      </c>
      <c r="V13" s="56">
        <v>5</v>
      </c>
      <c r="W13" s="64">
        <f t="shared" si="4"/>
        <v>125</v>
      </c>
    </row>
    <row r="14" spans="1:23" ht="18" customHeight="1">
      <c r="A14" s="5" t="s">
        <v>29</v>
      </c>
      <c r="B14" s="67" t="s">
        <v>34</v>
      </c>
      <c r="C14" s="71">
        <f t="shared" si="0"/>
        <v>935</v>
      </c>
      <c r="D14" s="56">
        <v>5</v>
      </c>
      <c r="E14" s="64">
        <f t="shared" si="1"/>
        <v>4675</v>
      </c>
      <c r="G14" s="5" t="s">
        <v>29</v>
      </c>
      <c r="H14" s="67" t="s">
        <v>34</v>
      </c>
      <c r="I14" s="71">
        <v>130</v>
      </c>
      <c r="J14" s="56">
        <v>5</v>
      </c>
      <c r="K14" s="64">
        <f t="shared" si="2"/>
        <v>650</v>
      </c>
      <c r="M14" s="5" t="s">
        <v>29</v>
      </c>
      <c r="N14" s="67" t="s">
        <v>34</v>
      </c>
      <c r="O14" s="71">
        <v>781</v>
      </c>
      <c r="P14" s="56">
        <v>5</v>
      </c>
      <c r="Q14" s="64">
        <f t="shared" si="3"/>
        <v>3905</v>
      </c>
      <c r="S14" s="5" t="s">
        <v>29</v>
      </c>
      <c r="T14" s="67" t="s">
        <v>34</v>
      </c>
      <c r="U14" s="71">
        <v>24</v>
      </c>
      <c r="V14" s="56">
        <v>5</v>
      </c>
      <c r="W14" s="64">
        <f t="shared" si="4"/>
        <v>120</v>
      </c>
    </row>
    <row r="15" spans="1:23" ht="18" customHeight="1">
      <c r="A15" s="5" t="s">
        <v>31</v>
      </c>
      <c r="B15" s="67" t="s">
        <v>36</v>
      </c>
      <c r="C15" s="71">
        <f t="shared" si="0"/>
        <v>45</v>
      </c>
      <c r="D15" s="56">
        <v>16</v>
      </c>
      <c r="E15" s="64">
        <f t="shared" si="1"/>
        <v>720</v>
      </c>
      <c r="G15" s="5" t="s">
        <v>31</v>
      </c>
      <c r="H15" s="67" t="s">
        <v>36</v>
      </c>
      <c r="I15" s="71">
        <v>20</v>
      </c>
      <c r="J15" s="56">
        <v>16</v>
      </c>
      <c r="K15" s="64">
        <f t="shared" si="2"/>
        <v>320</v>
      </c>
      <c r="M15" s="5" t="s">
        <v>31</v>
      </c>
      <c r="N15" s="67" t="s">
        <v>36</v>
      </c>
      <c r="O15" s="71">
        <v>24</v>
      </c>
      <c r="P15" s="56">
        <v>16</v>
      </c>
      <c r="Q15" s="64">
        <f t="shared" si="3"/>
        <v>384</v>
      </c>
      <c r="S15" s="5" t="s">
        <v>31</v>
      </c>
      <c r="T15" s="67" t="s">
        <v>36</v>
      </c>
      <c r="U15" s="71">
        <v>1</v>
      </c>
      <c r="V15" s="56">
        <v>16</v>
      </c>
      <c r="W15" s="64">
        <f t="shared" si="4"/>
        <v>16</v>
      </c>
    </row>
    <row r="16" spans="1:23" ht="18" customHeight="1">
      <c r="A16" s="5" t="s">
        <v>33</v>
      </c>
      <c r="B16" s="67" t="s">
        <v>38</v>
      </c>
      <c r="C16" s="71">
        <f t="shared" si="0"/>
        <v>935</v>
      </c>
      <c r="D16" s="56">
        <v>5</v>
      </c>
      <c r="E16" s="64">
        <f t="shared" si="1"/>
        <v>4675</v>
      </c>
      <c r="G16" s="5" t="s">
        <v>31</v>
      </c>
      <c r="H16" s="67" t="s">
        <v>38</v>
      </c>
      <c r="I16" s="71">
        <v>130</v>
      </c>
      <c r="J16" s="56">
        <v>5</v>
      </c>
      <c r="K16" s="64">
        <f t="shared" si="2"/>
        <v>650</v>
      </c>
      <c r="M16" s="5" t="s">
        <v>31</v>
      </c>
      <c r="N16" s="67" t="s">
        <v>38</v>
      </c>
      <c r="O16" s="71">
        <v>781</v>
      </c>
      <c r="P16" s="56">
        <v>5</v>
      </c>
      <c r="Q16" s="64">
        <f t="shared" si="3"/>
        <v>3905</v>
      </c>
      <c r="S16" s="5" t="s">
        <v>31</v>
      </c>
      <c r="T16" s="67" t="s">
        <v>38</v>
      </c>
      <c r="U16" s="71">
        <v>24</v>
      </c>
      <c r="V16" s="56">
        <v>5</v>
      </c>
      <c r="W16" s="64">
        <f t="shared" si="4"/>
        <v>120</v>
      </c>
    </row>
    <row r="17" spans="1:23" ht="18" customHeight="1">
      <c r="A17" s="5" t="s">
        <v>35</v>
      </c>
      <c r="B17" s="67" t="s">
        <v>119</v>
      </c>
      <c r="C17" s="71">
        <f t="shared" si="0"/>
        <v>9</v>
      </c>
      <c r="D17" s="56">
        <v>69</v>
      </c>
      <c r="E17" s="64">
        <f t="shared" si="1"/>
        <v>621</v>
      </c>
      <c r="G17" s="5" t="s">
        <v>33</v>
      </c>
      <c r="H17" s="67" t="s">
        <v>119</v>
      </c>
      <c r="I17" s="71">
        <v>3</v>
      </c>
      <c r="J17" s="56">
        <v>69</v>
      </c>
      <c r="K17" s="64">
        <f t="shared" si="2"/>
        <v>207</v>
      </c>
      <c r="M17" s="5" t="s">
        <v>33</v>
      </c>
      <c r="N17" s="67" t="s">
        <v>119</v>
      </c>
      <c r="O17" s="71">
        <v>5</v>
      </c>
      <c r="P17" s="56">
        <v>69</v>
      </c>
      <c r="Q17" s="64">
        <f t="shared" si="3"/>
        <v>345</v>
      </c>
      <c r="S17" s="5" t="s">
        <v>33</v>
      </c>
      <c r="T17" s="67" t="s">
        <v>119</v>
      </c>
      <c r="U17" s="71">
        <v>1</v>
      </c>
      <c r="V17" s="56">
        <v>69</v>
      </c>
      <c r="W17" s="64">
        <f t="shared" si="4"/>
        <v>69</v>
      </c>
    </row>
    <row r="18" spans="1:23" ht="18" customHeight="1">
      <c r="A18" s="5" t="s">
        <v>37</v>
      </c>
      <c r="B18" s="67" t="s">
        <v>96</v>
      </c>
      <c r="C18" s="71">
        <f t="shared" si="0"/>
        <v>9</v>
      </c>
      <c r="D18" s="56">
        <v>58</v>
      </c>
      <c r="E18" s="64">
        <f t="shared" si="1"/>
        <v>522</v>
      </c>
      <c r="G18" s="5" t="s">
        <v>35</v>
      </c>
      <c r="H18" s="67" t="s">
        <v>96</v>
      </c>
      <c r="I18" s="71">
        <v>3</v>
      </c>
      <c r="J18" s="56">
        <v>58</v>
      </c>
      <c r="K18" s="64">
        <f t="shared" si="2"/>
        <v>174</v>
      </c>
      <c r="M18" s="5" t="s">
        <v>35</v>
      </c>
      <c r="N18" s="67" t="s">
        <v>96</v>
      </c>
      <c r="O18" s="71">
        <v>5</v>
      </c>
      <c r="P18" s="56">
        <v>58</v>
      </c>
      <c r="Q18" s="64">
        <f t="shared" si="3"/>
        <v>290</v>
      </c>
      <c r="S18" s="5" t="s">
        <v>35</v>
      </c>
      <c r="T18" s="67" t="s">
        <v>96</v>
      </c>
      <c r="U18" s="71">
        <v>1</v>
      </c>
      <c r="V18" s="56">
        <v>58</v>
      </c>
      <c r="W18" s="64">
        <f t="shared" si="4"/>
        <v>58</v>
      </c>
    </row>
    <row r="19" spans="1:23" ht="18" customHeight="1">
      <c r="A19" s="5" t="s">
        <v>39</v>
      </c>
      <c r="B19" s="67" t="s">
        <v>95</v>
      </c>
      <c r="C19" s="71">
        <f t="shared" si="0"/>
        <v>12</v>
      </c>
      <c r="D19" s="56">
        <v>9</v>
      </c>
      <c r="E19" s="64">
        <f t="shared" si="1"/>
        <v>108</v>
      </c>
      <c r="G19" s="5" t="s">
        <v>37</v>
      </c>
      <c r="H19" s="67" t="s">
        <v>95</v>
      </c>
      <c r="I19" s="71">
        <v>12</v>
      </c>
      <c r="J19" s="56">
        <v>9</v>
      </c>
      <c r="K19" s="64">
        <f t="shared" si="2"/>
        <v>108</v>
      </c>
      <c r="M19" s="5" t="s">
        <v>37</v>
      </c>
      <c r="N19" s="67" t="s">
        <v>95</v>
      </c>
      <c r="O19" s="71">
        <v>0</v>
      </c>
      <c r="P19" s="56">
        <v>9</v>
      </c>
      <c r="Q19" s="64">
        <f t="shared" si="3"/>
        <v>0</v>
      </c>
      <c r="S19" s="5" t="s">
        <v>37</v>
      </c>
      <c r="T19" s="67" t="s">
        <v>95</v>
      </c>
      <c r="U19" s="71">
        <v>0</v>
      </c>
      <c r="V19" s="56">
        <v>9</v>
      </c>
      <c r="W19" s="64">
        <f t="shared" si="4"/>
        <v>0</v>
      </c>
    </row>
    <row r="20" spans="1:23" ht="18" customHeight="1">
      <c r="A20" s="5" t="s">
        <v>84</v>
      </c>
      <c r="B20" s="67" t="s">
        <v>40</v>
      </c>
      <c r="C20" s="71">
        <f t="shared" si="0"/>
        <v>8</v>
      </c>
      <c r="D20" s="56">
        <v>19</v>
      </c>
      <c r="E20" s="64">
        <f t="shared" si="1"/>
        <v>152</v>
      </c>
      <c r="G20" s="5" t="s">
        <v>39</v>
      </c>
      <c r="H20" s="67" t="s">
        <v>40</v>
      </c>
      <c r="I20" s="71">
        <v>3</v>
      </c>
      <c r="J20" s="56">
        <v>19</v>
      </c>
      <c r="K20" s="64">
        <f t="shared" si="2"/>
        <v>57</v>
      </c>
      <c r="M20" s="5" t="s">
        <v>39</v>
      </c>
      <c r="N20" s="67" t="s">
        <v>40</v>
      </c>
      <c r="O20" s="71">
        <v>4</v>
      </c>
      <c r="P20" s="56">
        <v>19</v>
      </c>
      <c r="Q20" s="64">
        <f t="shared" si="3"/>
        <v>76</v>
      </c>
      <c r="S20" s="5" t="s">
        <v>39</v>
      </c>
      <c r="T20" s="67" t="s">
        <v>40</v>
      </c>
      <c r="U20" s="71">
        <v>1</v>
      </c>
      <c r="V20" s="56">
        <v>19</v>
      </c>
      <c r="W20" s="64">
        <f t="shared" si="4"/>
        <v>19</v>
      </c>
    </row>
    <row r="21" spans="1:23" ht="18" customHeight="1">
      <c r="A21" s="5" t="s">
        <v>41</v>
      </c>
      <c r="B21" s="67" t="s">
        <v>42</v>
      </c>
      <c r="C21" s="71">
        <f t="shared" si="0"/>
        <v>654</v>
      </c>
      <c r="D21" s="56">
        <v>35</v>
      </c>
      <c r="E21" s="64">
        <f t="shared" si="1"/>
        <v>22890</v>
      </c>
      <c r="G21" s="5" t="s">
        <v>84</v>
      </c>
      <c r="H21" s="67" t="s">
        <v>42</v>
      </c>
      <c r="I21" s="71">
        <v>83</v>
      </c>
      <c r="J21" s="56">
        <v>35</v>
      </c>
      <c r="K21" s="64">
        <f t="shared" si="2"/>
        <v>2905</v>
      </c>
      <c r="M21" s="5" t="s">
        <v>84</v>
      </c>
      <c r="N21" s="67" t="s">
        <v>42</v>
      </c>
      <c r="O21" s="71">
        <v>549</v>
      </c>
      <c r="P21" s="56">
        <v>35</v>
      </c>
      <c r="Q21" s="64">
        <f t="shared" si="3"/>
        <v>19215</v>
      </c>
      <c r="S21" s="5" t="s">
        <v>84</v>
      </c>
      <c r="T21" s="67" t="s">
        <v>42</v>
      </c>
      <c r="U21" s="71">
        <v>22</v>
      </c>
      <c r="V21" s="56">
        <v>35</v>
      </c>
      <c r="W21" s="64">
        <f t="shared" si="4"/>
        <v>770</v>
      </c>
    </row>
    <row r="22" spans="1:23" ht="18" customHeight="1">
      <c r="A22" s="5" t="s">
        <v>43</v>
      </c>
      <c r="B22" s="67" t="s">
        <v>71</v>
      </c>
      <c r="C22" s="71">
        <f t="shared" si="0"/>
        <v>654</v>
      </c>
      <c r="D22" s="56">
        <v>30</v>
      </c>
      <c r="E22" s="64">
        <f t="shared" si="1"/>
        <v>19620</v>
      </c>
      <c r="G22" s="5" t="s">
        <v>41</v>
      </c>
      <c r="H22" s="67" t="s">
        <v>71</v>
      </c>
      <c r="I22" s="71">
        <v>83</v>
      </c>
      <c r="J22" s="56">
        <v>30</v>
      </c>
      <c r="K22" s="64">
        <f t="shared" si="2"/>
        <v>2490</v>
      </c>
      <c r="M22" s="5" t="s">
        <v>41</v>
      </c>
      <c r="N22" s="67" t="s">
        <v>71</v>
      </c>
      <c r="O22" s="71">
        <v>549</v>
      </c>
      <c r="P22" s="56">
        <v>30</v>
      </c>
      <c r="Q22" s="64">
        <f t="shared" si="3"/>
        <v>16470</v>
      </c>
      <c r="S22" s="5" t="s">
        <v>41</v>
      </c>
      <c r="T22" s="67" t="s">
        <v>71</v>
      </c>
      <c r="U22" s="71">
        <v>22</v>
      </c>
      <c r="V22" s="56">
        <v>30</v>
      </c>
      <c r="W22" s="64">
        <f t="shared" si="4"/>
        <v>660</v>
      </c>
    </row>
    <row r="23" spans="1:23" ht="18" customHeight="1">
      <c r="A23" s="5" t="s">
        <v>45</v>
      </c>
      <c r="B23" s="67" t="s">
        <v>72</v>
      </c>
      <c r="C23" s="71">
        <f t="shared" si="0"/>
        <v>10</v>
      </c>
      <c r="D23" s="56">
        <v>7</v>
      </c>
      <c r="E23" s="64">
        <f t="shared" si="1"/>
        <v>70</v>
      </c>
      <c r="G23" s="5" t="s">
        <v>43</v>
      </c>
      <c r="H23" s="67" t="s">
        <v>72</v>
      </c>
      <c r="I23" s="71">
        <v>4</v>
      </c>
      <c r="J23" s="56">
        <v>7</v>
      </c>
      <c r="K23" s="64">
        <f t="shared" si="2"/>
        <v>28</v>
      </c>
      <c r="M23" s="5" t="s">
        <v>43</v>
      </c>
      <c r="N23" s="67" t="s">
        <v>72</v>
      </c>
      <c r="O23" s="71">
        <v>5</v>
      </c>
      <c r="P23" s="56">
        <v>7</v>
      </c>
      <c r="Q23" s="64">
        <f t="shared" si="3"/>
        <v>35</v>
      </c>
      <c r="S23" s="5" t="s">
        <v>43</v>
      </c>
      <c r="T23" s="67" t="s">
        <v>72</v>
      </c>
      <c r="U23" s="71">
        <v>1</v>
      </c>
      <c r="V23" s="56">
        <v>7</v>
      </c>
      <c r="W23" s="64">
        <f t="shared" si="4"/>
        <v>7</v>
      </c>
    </row>
    <row r="24" spans="1:23" ht="18" customHeight="1">
      <c r="A24" s="5" t="s">
        <v>47</v>
      </c>
      <c r="B24" s="67" t="s">
        <v>44</v>
      </c>
      <c r="C24" s="71">
        <f>SUM(I24+O24+U24)</f>
        <v>7</v>
      </c>
      <c r="D24" s="56">
        <v>10</v>
      </c>
      <c r="E24" s="64">
        <f t="shared" si="1"/>
        <v>70</v>
      </c>
      <c r="G24" s="5" t="s">
        <v>45</v>
      </c>
      <c r="H24" s="67" t="s">
        <v>44</v>
      </c>
      <c r="I24" s="71">
        <v>2</v>
      </c>
      <c r="J24" s="56">
        <v>10</v>
      </c>
      <c r="K24" s="64">
        <f t="shared" si="2"/>
        <v>20</v>
      </c>
      <c r="M24" s="5" t="s">
        <v>45</v>
      </c>
      <c r="N24" s="67" t="s">
        <v>44</v>
      </c>
      <c r="O24" s="71">
        <v>5</v>
      </c>
      <c r="P24" s="56">
        <v>10</v>
      </c>
      <c r="Q24" s="64">
        <f t="shared" si="3"/>
        <v>50</v>
      </c>
      <c r="S24" s="5" t="s">
        <v>45</v>
      </c>
      <c r="T24" s="67" t="s">
        <v>44</v>
      </c>
      <c r="U24" s="71">
        <v>0</v>
      </c>
      <c r="V24" s="56">
        <v>10</v>
      </c>
      <c r="W24" s="64">
        <f t="shared" si="4"/>
        <v>0</v>
      </c>
    </row>
    <row r="25" spans="1:23" ht="18" customHeight="1">
      <c r="A25" s="5" t="s">
        <v>49</v>
      </c>
      <c r="B25" s="67" t="s">
        <v>46</v>
      </c>
      <c r="C25" s="71">
        <f t="shared" si="0"/>
        <v>750</v>
      </c>
      <c r="D25" s="56">
        <v>40</v>
      </c>
      <c r="E25" s="64">
        <f t="shared" si="1"/>
        <v>30000</v>
      </c>
      <c r="G25" s="5" t="s">
        <v>47</v>
      </c>
      <c r="H25" s="67" t="s">
        <v>46</v>
      </c>
      <c r="I25" s="71">
        <v>140</v>
      </c>
      <c r="J25" s="56">
        <v>40</v>
      </c>
      <c r="K25" s="64">
        <f t="shared" si="2"/>
        <v>5600</v>
      </c>
      <c r="M25" s="5" t="s">
        <v>47</v>
      </c>
      <c r="N25" s="67" t="s">
        <v>46</v>
      </c>
      <c r="O25" s="71">
        <v>592</v>
      </c>
      <c r="P25" s="56">
        <v>40</v>
      </c>
      <c r="Q25" s="64">
        <f t="shared" si="3"/>
        <v>23680</v>
      </c>
      <c r="S25" s="5" t="s">
        <v>47</v>
      </c>
      <c r="T25" s="67" t="s">
        <v>46</v>
      </c>
      <c r="U25" s="71">
        <v>18</v>
      </c>
      <c r="V25" s="56">
        <v>40</v>
      </c>
      <c r="W25" s="64">
        <f t="shared" si="4"/>
        <v>720</v>
      </c>
    </row>
    <row r="26" spans="1:23" ht="18" customHeight="1">
      <c r="A26" s="5" t="s">
        <v>51</v>
      </c>
      <c r="B26" s="67" t="s">
        <v>48</v>
      </c>
      <c r="C26" s="71">
        <f t="shared" si="0"/>
        <v>944</v>
      </c>
      <c r="D26" s="56">
        <v>15</v>
      </c>
      <c r="E26" s="64">
        <f t="shared" si="1"/>
        <v>14160</v>
      </c>
      <c r="G26" s="5" t="s">
        <v>49</v>
      </c>
      <c r="H26" s="67" t="s">
        <v>48</v>
      </c>
      <c r="I26" s="71">
        <v>145</v>
      </c>
      <c r="J26" s="56">
        <v>15</v>
      </c>
      <c r="K26" s="64">
        <f t="shared" si="2"/>
        <v>2175</v>
      </c>
      <c r="M26" s="5" t="s">
        <v>49</v>
      </c>
      <c r="N26" s="67" t="s">
        <v>48</v>
      </c>
      <c r="O26" s="71">
        <v>772</v>
      </c>
      <c r="P26" s="56">
        <v>15</v>
      </c>
      <c r="Q26" s="64">
        <f t="shared" si="3"/>
        <v>11580</v>
      </c>
      <c r="S26" s="5" t="s">
        <v>49</v>
      </c>
      <c r="T26" s="67" t="s">
        <v>48</v>
      </c>
      <c r="U26" s="71">
        <v>27</v>
      </c>
      <c r="V26" s="56">
        <v>15</v>
      </c>
      <c r="W26" s="64">
        <f t="shared" si="4"/>
        <v>405</v>
      </c>
    </row>
    <row r="27" spans="1:23" ht="18" customHeight="1">
      <c r="A27" s="5" t="s">
        <v>53</v>
      </c>
      <c r="B27" s="67" t="s">
        <v>50</v>
      </c>
      <c r="C27" s="71">
        <f t="shared" si="0"/>
        <v>790</v>
      </c>
      <c r="D27" s="56">
        <v>19</v>
      </c>
      <c r="E27" s="64">
        <f t="shared" si="1"/>
        <v>15010</v>
      </c>
      <c r="G27" s="5" t="s">
        <v>51</v>
      </c>
      <c r="H27" s="67" t="s">
        <v>50</v>
      </c>
      <c r="I27" s="71">
        <v>121</v>
      </c>
      <c r="J27" s="56">
        <v>19</v>
      </c>
      <c r="K27" s="64">
        <f t="shared" si="2"/>
        <v>2299</v>
      </c>
      <c r="M27" s="5" t="s">
        <v>51</v>
      </c>
      <c r="N27" s="67" t="s">
        <v>50</v>
      </c>
      <c r="O27" s="71">
        <v>646</v>
      </c>
      <c r="P27" s="56">
        <v>19</v>
      </c>
      <c r="Q27" s="64">
        <f t="shared" si="3"/>
        <v>12274</v>
      </c>
      <c r="S27" s="5" t="s">
        <v>51</v>
      </c>
      <c r="T27" s="67" t="s">
        <v>50</v>
      </c>
      <c r="U27" s="71">
        <v>23</v>
      </c>
      <c r="V27" s="56">
        <v>19</v>
      </c>
      <c r="W27" s="64">
        <f t="shared" si="4"/>
        <v>437</v>
      </c>
    </row>
    <row r="28" spans="1:23" ht="18" customHeight="1">
      <c r="A28" s="5" t="s">
        <v>55</v>
      </c>
      <c r="B28" s="67" t="s">
        <v>52</v>
      </c>
      <c r="C28" s="71">
        <f t="shared" si="0"/>
        <v>690</v>
      </c>
      <c r="D28" s="56">
        <v>20</v>
      </c>
      <c r="E28" s="64">
        <f t="shared" si="1"/>
        <v>13800</v>
      </c>
      <c r="G28" s="5" t="s">
        <v>53</v>
      </c>
      <c r="H28" s="67" t="s">
        <v>52</v>
      </c>
      <c r="I28" s="71">
        <v>90</v>
      </c>
      <c r="J28" s="56">
        <v>20</v>
      </c>
      <c r="K28" s="64">
        <f t="shared" si="2"/>
        <v>1800</v>
      </c>
      <c r="M28" s="5" t="s">
        <v>53</v>
      </c>
      <c r="N28" s="67" t="s">
        <v>52</v>
      </c>
      <c r="O28" s="71">
        <v>577</v>
      </c>
      <c r="P28" s="56">
        <v>20</v>
      </c>
      <c r="Q28" s="64">
        <f t="shared" si="3"/>
        <v>11540</v>
      </c>
      <c r="S28" s="5" t="s">
        <v>53</v>
      </c>
      <c r="T28" s="67" t="s">
        <v>52</v>
      </c>
      <c r="U28" s="71">
        <v>23</v>
      </c>
      <c r="V28" s="56">
        <v>20</v>
      </c>
      <c r="W28" s="64">
        <f t="shared" si="4"/>
        <v>460</v>
      </c>
    </row>
    <row r="29" spans="1:23" ht="18" customHeight="1">
      <c r="A29" s="5" t="s">
        <v>57</v>
      </c>
      <c r="B29" s="67" t="s">
        <v>54</v>
      </c>
      <c r="C29" s="71">
        <f t="shared" si="0"/>
        <v>939</v>
      </c>
      <c r="D29" s="56">
        <v>38</v>
      </c>
      <c r="E29" s="64">
        <f t="shared" si="1"/>
        <v>35682</v>
      </c>
      <c r="G29" s="5" t="s">
        <v>55</v>
      </c>
      <c r="H29" s="67" t="s">
        <v>54</v>
      </c>
      <c r="I29" s="71">
        <v>130</v>
      </c>
      <c r="J29" s="56">
        <v>38</v>
      </c>
      <c r="K29" s="64">
        <f t="shared" si="2"/>
        <v>4940</v>
      </c>
      <c r="M29" s="5" t="s">
        <v>55</v>
      </c>
      <c r="N29" s="67" t="s">
        <v>54</v>
      </c>
      <c r="O29" s="71">
        <v>785</v>
      </c>
      <c r="P29" s="56">
        <v>20</v>
      </c>
      <c r="Q29" s="64">
        <f t="shared" si="3"/>
        <v>15700</v>
      </c>
      <c r="S29" s="5" t="s">
        <v>55</v>
      </c>
      <c r="T29" s="67" t="s">
        <v>54</v>
      </c>
      <c r="U29" s="71">
        <v>24</v>
      </c>
      <c r="V29" s="56">
        <v>38</v>
      </c>
      <c r="W29" s="64">
        <f t="shared" si="4"/>
        <v>912</v>
      </c>
    </row>
    <row r="30" spans="1:23" ht="18" customHeight="1">
      <c r="A30" s="5" t="s">
        <v>59</v>
      </c>
      <c r="B30" s="67" t="s">
        <v>56</v>
      </c>
      <c r="C30" s="71">
        <f t="shared" si="0"/>
        <v>754</v>
      </c>
      <c r="D30" s="56">
        <v>38</v>
      </c>
      <c r="E30" s="64">
        <f t="shared" si="1"/>
        <v>28652</v>
      </c>
      <c r="G30" s="5" t="s">
        <v>57</v>
      </c>
      <c r="H30" s="67" t="s">
        <v>56</v>
      </c>
      <c r="I30" s="71">
        <v>100</v>
      </c>
      <c r="J30" s="56">
        <v>38</v>
      </c>
      <c r="K30" s="64">
        <f t="shared" si="2"/>
        <v>3800</v>
      </c>
      <c r="M30" s="5" t="s">
        <v>57</v>
      </c>
      <c r="N30" s="67" t="s">
        <v>56</v>
      </c>
      <c r="O30" s="71">
        <v>632</v>
      </c>
      <c r="P30" s="56">
        <v>38</v>
      </c>
      <c r="Q30" s="64">
        <f t="shared" si="3"/>
        <v>24016</v>
      </c>
      <c r="S30" s="5" t="s">
        <v>57</v>
      </c>
      <c r="T30" s="67" t="s">
        <v>56</v>
      </c>
      <c r="U30" s="71">
        <v>22</v>
      </c>
      <c r="V30" s="56">
        <v>38</v>
      </c>
      <c r="W30" s="64">
        <f t="shared" si="4"/>
        <v>836</v>
      </c>
    </row>
    <row r="31" spans="1:23" ht="18" customHeight="1">
      <c r="A31" s="5" t="s">
        <v>61</v>
      </c>
      <c r="B31" s="67" t="s">
        <v>58</v>
      </c>
      <c r="C31" s="71">
        <f t="shared" si="0"/>
        <v>694</v>
      </c>
      <c r="D31" s="56">
        <v>35</v>
      </c>
      <c r="E31" s="64">
        <f t="shared" si="1"/>
        <v>24290</v>
      </c>
      <c r="G31" s="5" t="s">
        <v>59</v>
      </c>
      <c r="H31" s="67" t="s">
        <v>58</v>
      </c>
      <c r="I31" s="71">
        <v>97</v>
      </c>
      <c r="J31" s="56">
        <v>35</v>
      </c>
      <c r="K31" s="64">
        <f t="shared" si="2"/>
        <v>3395</v>
      </c>
      <c r="M31" s="5" t="s">
        <v>59</v>
      </c>
      <c r="N31" s="67" t="s">
        <v>58</v>
      </c>
      <c r="O31" s="71">
        <v>575</v>
      </c>
      <c r="P31" s="56">
        <v>35</v>
      </c>
      <c r="Q31" s="64">
        <f t="shared" si="3"/>
        <v>20125</v>
      </c>
      <c r="S31" s="5" t="s">
        <v>59</v>
      </c>
      <c r="T31" s="67" t="s">
        <v>58</v>
      </c>
      <c r="U31" s="71">
        <v>22</v>
      </c>
      <c r="V31" s="56">
        <v>35</v>
      </c>
      <c r="W31" s="64">
        <f t="shared" si="4"/>
        <v>770</v>
      </c>
    </row>
    <row r="32" spans="1:23" ht="18" customHeight="1">
      <c r="A32" s="5" t="s">
        <v>63</v>
      </c>
      <c r="B32" s="67" t="s">
        <v>60</v>
      </c>
      <c r="C32" s="71">
        <f t="shared" si="0"/>
        <v>12</v>
      </c>
      <c r="D32" s="56">
        <v>60</v>
      </c>
      <c r="E32" s="64">
        <f t="shared" si="1"/>
        <v>720</v>
      </c>
      <c r="G32" s="5" t="s">
        <v>61</v>
      </c>
      <c r="H32" s="67" t="s">
        <v>60</v>
      </c>
      <c r="I32" s="71">
        <v>12</v>
      </c>
      <c r="J32" s="56">
        <v>60</v>
      </c>
      <c r="K32" s="64">
        <f t="shared" si="2"/>
        <v>720</v>
      </c>
      <c r="M32" s="5" t="s">
        <v>61</v>
      </c>
      <c r="N32" s="67" t="s">
        <v>60</v>
      </c>
      <c r="O32" s="71">
        <v>0</v>
      </c>
      <c r="P32" s="56">
        <v>60</v>
      </c>
      <c r="Q32" s="64">
        <f t="shared" si="3"/>
        <v>0</v>
      </c>
      <c r="S32" s="5" t="s">
        <v>61</v>
      </c>
      <c r="T32" s="67" t="s">
        <v>60</v>
      </c>
      <c r="U32" s="71">
        <v>0</v>
      </c>
      <c r="V32" s="56">
        <v>60</v>
      </c>
      <c r="W32" s="64">
        <f t="shared" si="4"/>
        <v>0</v>
      </c>
    </row>
    <row r="33" spans="1:23" ht="18" customHeight="1">
      <c r="A33" s="5" t="s">
        <v>85</v>
      </c>
      <c r="B33" s="67" t="s">
        <v>62</v>
      </c>
      <c r="C33" s="71">
        <f t="shared" si="0"/>
        <v>232</v>
      </c>
      <c r="D33" s="56">
        <v>70</v>
      </c>
      <c r="E33" s="64">
        <f t="shared" si="1"/>
        <v>16240</v>
      </c>
      <c r="G33" s="5" t="s">
        <v>63</v>
      </c>
      <c r="H33" s="67" t="s">
        <v>62</v>
      </c>
      <c r="I33" s="71">
        <v>38</v>
      </c>
      <c r="J33" s="56">
        <v>70</v>
      </c>
      <c r="K33" s="64">
        <f t="shared" si="2"/>
        <v>2660</v>
      </c>
      <c r="M33" s="5" t="s">
        <v>63</v>
      </c>
      <c r="N33" s="67" t="s">
        <v>62</v>
      </c>
      <c r="O33" s="71">
        <v>172</v>
      </c>
      <c r="P33" s="56">
        <v>70</v>
      </c>
      <c r="Q33" s="64">
        <f t="shared" si="3"/>
        <v>12040</v>
      </c>
      <c r="S33" s="5" t="s">
        <v>63</v>
      </c>
      <c r="T33" s="67" t="s">
        <v>62</v>
      </c>
      <c r="U33" s="71">
        <v>22</v>
      </c>
      <c r="V33" s="56">
        <v>70</v>
      </c>
      <c r="W33" s="64">
        <f t="shared" si="4"/>
        <v>1540</v>
      </c>
    </row>
    <row r="34" spans="1:23" ht="18" customHeight="1">
      <c r="A34" s="5" t="s">
        <v>86</v>
      </c>
      <c r="B34" s="67" t="s">
        <v>64</v>
      </c>
      <c r="C34" s="71">
        <f t="shared" si="0"/>
        <v>660</v>
      </c>
      <c r="D34" s="57">
        <v>70</v>
      </c>
      <c r="E34" s="64">
        <f t="shared" si="1"/>
        <v>46200</v>
      </c>
      <c r="G34" s="5" t="s">
        <v>85</v>
      </c>
      <c r="H34" s="67" t="s">
        <v>64</v>
      </c>
      <c r="I34" s="71">
        <v>76</v>
      </c>
      <c r="J34" s="57">
        <v>70</v>
      </c>
      <c r="K34" s="64">
        <f t="shared" si="2"/>
        <v>5320</v>
      </c>
      <c r="M34" s="5" t="s">
        <v>85</v>
      </c>
      <c r="N34" s="67" t="s">
        <v>64</v>
      </c>
      <c r="O34" s="71">
        <v>562</v>
      </c>
      <c r="P34" s="57">
        <v>70</v>
      </c>
      <c r="Q34" s="64">
        <f t="shared" si="3"/>
        <v>39340</v>
      </c>
      <c r="S34" s="5" t="s">
        <v>85</v>
      </c>
      <c r="T34" s="67" t="s">
        <v>64</v>
      </c>
      <c r="U34" s="71">
        <v>22</v>
      </c>
      <c r="V34" s="57">
        <v>70</v>
      </c>
      <c r="W34" s="64">
        <f t="shared" si="4"/>
        <v>1540</v>
      </c>
    </row>
    <row r="35" spans="1:23" ht="18" customHeight="1">
      <c r="A35" s="5" t="s">
        <v>87</v>
      </c>
      <c r="B35" s="67" t="s">
        <v>65</v>
      </c>
      <c r="C35" s="71">
        <f t="shared" si="0"/>
        <v>9</v>
      </c>
      <c r="D35" s="58">
        <v>75</v>
      </c>
      <c r="E35" s="64">
        <f t="shared" si="1"/>
        <v>675</v>
      </c>
      <c r="G35" s="5" t="s">
        <v>86</v>
      </c>
      <c r="H35" s="67" t="s">
        <v>65</v>
      </c>
      <c r="I35" s="71">
        <v>3</v>
      </c>
      <c r="J35" s="58">
        <v>75</v>
      </c>
      <c r="K35" s="64">
        <f t="shared" si="2"/>
        <v>225</v>
      </c>
      <c r="M35" s="5" t="s">
        <v>86</v>
      </c>
      <c r="N35" s="67" t="s">
        <v>65</v>
      </c>
      <c r="O35" s="71">
        <v>4</v>
      </c>
      <c r="P35" s="58">
        <v>75</v>
      </c>
      <c r="Q35" s="64">
        <f t="shared" si="3"/>
        <v>300</v>
      </c>
      <c r="S35" s="5" t="s">
        <v>86</v>
      </c>
      <c r="T35" s="67" t="s">
        <v>65</v>
      </c>
      <c r="U35" s="71">
        <v>2</v>
      </c>
      <c r="V35" s="58">
        <v>75</v>
      </c>
      <c r="W35" s="64">
        <f t="shared" si="4"/>
        <v>150</v>
      </c>
    </row>
    <row r="36" spans="1:23" ht="18" customHeight="1">
      <c r="A36" s="5" t="s">
        <v>88</v>
      </c>
      <c r="B36" s="67" t="s">
        <v>66</v>
      </c>
      <c r="C36" s="71">
        <f t="shared" si="0"/>
        <v>10</v>
      </c>
      <c r="D36" s="56">
        <v>75</v>
      </c>
      <c r="E36" s="64">
        <f t="shared" si="1"/>
        <v>750</v>
      </c>
      <c r="G36" s="5" t="s">
        <v>87</v>
      </c>
      <c r="H36" s="67" t="s">
        <v>66</v>
      </c>
      <c r="I36" s="71">
        <v>3</v>
      </c>
      <c r="J36" s="56">
        <v>75</v>
      </c>
      <c r="K36" s="64">
        <f t="shared" si="2"/>
        <v>225</v>
      </c>
      <c r="M36" s="5" t="s">
        <v>87</v>
      </c>
      <c r="N36" s="67" t="s">
        <v>66</v>
      </c>
      <c r="O36" s="71">
        <v>6</v>
      </c>
      <c r="P36" s="56">
        <v>75</v>
      </c>
      <c r="Q36" s="64">
        <f t="shared" si="3"/>
        <v>450</v>
      </c>
      <c r="S36" s="5" t="s">
        <v>87</v>
      </c>
      <c r="T36" s="67" t="s">
        <v>66</v>
      </c>
      <c r="U36" s="71">
        <v>1</v>
      </c>
      <c r="V36" s="56">
        <v>75</v>
      </c>
      <c r="W36" s="64">
        <f t="shared" si="4"/>
        <v>75</v>
      </c>
    </row>
    <row r="37" spans="1:23" ht="27.75" customHeight="1">
      <c r="A37" s="5" t="s">
        <v>89</v>
      </c>
      <c r="B37" s="69" t="s">
        <v>67</v>
      </c>
      <c r="C37" s="71">
        <f t="shared" si="0"/>
        <v>31</v>
      </c>
      <c r="D37" s="56">
        <v>35</v>
      </c>
      <c r="E37" s="64">
        <f t="shared" si="1"/>
        <v>1085</v>
      </c>
      <c r="G37" s="5" t="s">
        <v>88</v>
      </c>
      <c r="H37" s="69" t="s">
        <v>67</v>
      </c>
      <c r="I37" s="71">
        <v>5</v>
      </c>
      <c r="J37" s="56">
        <v>35</v>
      </c>
      <c r="K37" s="64">
        <f t="shared" si="2"/>
        <v>175</v>
      </c>
      <c r="M37" s="5" t="s">
        <v>88</v>
      </c>
      <c r="N37" s="69" t="s">
        <v>67</v>
      </c>
      <c r="O37" s="71">
        <v>26</v>
      </c>
      <c r="P37" s="56">
        <v>35</v>
      </c>
      <c r="Q37" s="64">
        <f t="shared" si="3"/>
        <v>910</v>
      </c>
      <c r="S37" s="5" t="s">
        <v>88</v>
      </c>
      <c r="T37" s="69" t="s">
        <v>67</v>
      </c>
      <c r="U37" s="71">
        <v>0</v>
      </c>
      <c r="V37" s="56">
        <v>35</v>
      </c>
      <c r="W37" s="64">
        <f t="shared" si="4"/>
        <v>0</v>
      </c>
    </row>
    <row r="38" spans="1:23" ht="30.75" customHeight="1">
      <c r="A38" s="5" t="s">
        <v>90</v>
      </c>
      <c r="B38" s="67" t="s">
        <v>116</v>
      </c>
      <c r="C38" s="71">
        <f t="shared" si="0"/>
        <v>246</v>
      </c>
      <c r="D38" s="56">
        <v>64</v>
      </c>
      <c r="E38" s="64">
        <f t="shared" si="1"/>
        <v>15744</v>
      </c>
      <c r="G38" s="5" t="s">
        <v>89</v>
      </c>
      <c r="H38" s="67" t="s">
        <v>116</v>
      </c>
      <c r="I38" s="71">
        <v>60</v>
      </c>
      <c r="J38" s="56">
        <v>64</v>
      </c>
      <c r="K38" s="64">
        <f t="shared" si="2"/>
        <v>3840</v>
      </c>
      <c r="M38" s="5" t="s">
        <v>89</v>
      </c>
      <c r="N38" s="67" t="s">
        <v>116</v>
      </c>
      <c r="O38" s="71">
        <v>180</v>
      </c>
      <c r="P38" s="56">
        <v>64</v>
      </c>
      <c r="Q38" s="64">
        <f t="shared" si="3"/>
        <v>11520</v>
      </c>
      <c r="S38" s="5" t="s">
        <v>89</v>
      </c>
      <c r="T38" s="67" t="s">
        <v>116</v>
      </c>
      <c r="U38" s="71">
        <v>6</v>
      </c>
      <c r="V38" s="56">
        <v>64</v>
      </c>
      <c r="W38" s="64">
        <f t="shared" si="4"/>
        <v>384</v>
      </c>
    </row>
    <row r="39" spans="1:23" ht="30" customHeight="1">
      <c r="A39" s="5" t="s">
        <v>91</v>
      </c>
      <c r="B39" s="67" t="s">
        <v>118</v>
      </c>
      <c r="C39" s="71">
        <f t="shared" si="0"/>
        <v>248</v>
      </c>
      <c r="D39" s="56">
        <v>50</v>
      </c>
      <c r="E39" s="64">
        <f t="shared" si="1"/>
        <v>12400</v>
      </c>
      <c r="G39" s="5" t="s">
        <v>90</v>
      </c>
      <c r="H39" s="67" t="s">
        <v>118</v>
      </c>
      <c r="I39" s="71">
        <v>60</v>
      </c>
      <c r="J39" s="56">
        <v>50</v>
      </c>
      <c r="K39" s="64">
        <f t="shared" si="2"/>
        <v>3000</v>
      </c>
      <c r="M39" s="5" t="s">
        <v>90</v>
      </c>
      <c r="N39" s="67" t="s">
        <v>118</v>
      </c>
      <c r="O39" s="71">
        <v>182</v>
      </c>
      <c r="P39" s="56">
        <v>50</v>
      </c>
      <c r="Q39" s="64">
        <f t="shared" si="3"/>
        <v>9100</v>
      </c>
      <c r="S39" s="5" t="s">
        <v>90</v>
      </c>
      <c r="T39" s="67" t="s">
        <v>118</v>
      </c>
      <c r="U39" s="71">
        <v>6</v>
      </c>
      <c r="V39" s="56">
        <v>50</v>
      </c>
      <c r="W39" s="64">
        <f t="shared" si="4"/>
        <v>300</v>
      </c>
    </row>
    <row r="40" spans="1:23" ht="35.25" customHeight="1">
      <c r="A40" s="5" t="s">
        <v>92</v>
      </c>
      <c r="B40" s="67" t="s">
        <v>117</v>
      </c>
      <c r="C40" s="71">
        <f t="shared" si="0"/>
        <v>9</v>
      </c>
      <c r="D40" s="56">
        <v>115</v>
      </c>
      <c r="E40" s="64">
        <f t="shared" si="1"/>
        <v>1035</v>
      </c>
      <c r="G40" s="5" t="s">
        <v>91</v>
      </c>
      <c r="H40" s="67" t="s">
        <v>117</v>
      </c>
      <c r="I40" s="71">
        <v>1</v>
      </c>
      <c r="J40" s="56">
        <v>115</v>
      </c>
      <c r="K40" s="64">
        <f t="shared" si="2"/>
        <v>115</v>
      </c>
      <c r="M40" s="5" t="s">
        <v>91</v>
      </c>
      <c r="N40" s="67" t="s">
        <v>117</v>
      </c>
      <c r="O40" s="71">
        <v>8</v>
      </c>
      <c r="P40" s="56">
        <v>115</v>
      </c>
      <c r="Q40" s="64">
        <f t="shared" si="3"/>
        <v>920</v>
      </c>
      <c r="S40" s="5" t="s">
        <v>91</v>
      </c>
      <c r="T40" s="67" t="s">
        <v>117</v>
      </c>
      <c r="U40" s="71">
        <v>0</v>
      </c>
      <c r="V40" s="56">
        <v>115</v>
      </c>
      <c r="W40" s="64">
        <f t="shared" si="4"/>
        <v>0</v>
      </c>
    </row>
    <row r="41" spans="1:23" ht="29.25" customHeight="1">
      <c r="A41" s="5" t="s">
        <v>93</v>
      </c>
      <c r="B41" s="67" t="s">
        <v>120</v>
      </c>
      <c r="C41" s="71">
        <f t="shared" si="0"/>
        <v>200</v>
      </c>
      <c r="D41" s="56">
        <v>385</v>
      </c>
      <c r="E41" s="64">
        <f t="shared" si="1"/>
        <v>77000</v>
      </c>
      <c r="G41" s="5" t="s">
        <v>92</v>
      </c>
      <c r="H41" s="67" t="s">
        <v>120</v>
      </c>
      <c r="I41" s="71">
        <v>31</v>
      </c>
      <c r="J41" s="56">
        <v>385</v>
      </c>
      <c r="K41" s="64">
        <f t="shared" si="2"/>
        <v>11935</v>
      </c>
      <c r="M41" s="5" t="s">
        <v>92</v>
      </c>
      <c r="N41" s="67" t="s">
        <v>120</v>
      </c>
      <c r="O41" s="71">
        <v>165</v>
      </c>
      <c r="P41" s="56">
        <v>385</v>
      </c>
      <c r="Q41" s="64">
        <f t="shared" si="3"/>
        <v>63525</v>
      </c>
      <c r="S41" s="5" t="s">
        <v>92</v>
      </c>
      <c r="T41" s="67" t="s">
        <v>120</v>
      </c>
      <c r="U41" s="71">
        <v>4</v>
      </c>
      <c r="V41" s="56">
        <v>385</v>
      </c>
      <c r="W41" s="64">
        <f t="shared" si="4"/>
        <v>1540</v>
      </c>
    </row>
    <row r="42" spans="1:23" ht="26.25" customHeight="1">
      <c r="A42" s="5" t="s">
        <v>94</v>
      </c>
      <c r="B42" s="67" t="s">
        <v>97</v>
      </c>
      <c r="C42" s="71">
        <f t="shared" si="0"/>
        <v>10</v>
      </c>
      <c r="D42" s="56">
        <v>30</v>
      </c>
      <c r="E42" s="64">
        <f t="shared" si="1"/>
        <v>300</v>
      </c>
      <c r="G42" s="5" t="s">
        <v>93</v>
      </c>
      <c r="H42" s="67" t="s">
        <v>97</v>
      </c>
      <c r="I42" s="71">
        <v>1</v>
      </c>
      <c r="J42" s="56">
        <v>30</v>
      </c>
      <c r="K42" s="64">
        <f t="shared" si="2"/>
        <v>30</v>
      </c>
      <c r="M42" s="5" t="s">
        <v>93</v>
      </c>
      <c r="N42" s="67" t="s">
        <v>97</v>
      </c>
      <c r="O42" s="71">
        <v>2</v>
      </c>
      <c r="P42" s="56">
        <v>30</v>
      </c>
      <c r="Q42" s="64">
        <f t="shared" si="3"/>
        <v>60</v>
      </c>
      <c r="S42" s="5" t="s">
        <v>93</v>
      </c>
      <c r="T42" s="67" t="s">
        <v>97</v>
      </c>
      <c r="U42" s="71">
        <v>7</v>
      </c>
      <c r="V42" s="56">
        <v>30</v>
      </c>
      <c r="W42" s="64">
        <f t="shared" si="4"/>
        <v>210</v>
      </c>
    </row>
    <row r="43" spans="1:23" ht="25.5" customHeight="1">
      <c r="A43" s="5" t="s">
        <v>98</v>
      </c>
      <c r="B43" s="67" t="s">
        <v>68</v>
      </c>
      <c r="C43" s="71">
        <f t="shared" si="0"/>
        <v>1029</v>
      </c>
      <c r="D43" s="56">
        <v>40</v>
      </c>
      <c r="E43" s="64">
        <f t="shared" si="1"/>
        <v>41160</v>
      </c>
      <c r="G43" s="5" t="s">
        <v>94</v>
      </c>
      <c r="H43" s="67" t="s">
        <v>68</v>
      </c>
      <c r="I43" s="71">
        <v>155</v>
      </c>
      <c r="J43" s="56">
        <v>40</v>
      </c>
      <c r="K43" s="64">
        <f t="shared" si="2"/>
        <v>6200</v>
      </c>
      <c r="M43" s="5" t="s">
        <v>94</v>
      </c>
      <c r="N43" s="67" t="s">
        <v>68</v>
      </c>
      <c r="O43" s="71">
        <v>847</v>
      </c>
      <c r="P43" s="56">
        <v>40</v>
      </c>
      <c r="Q43" s="64">
        <f t="shared" si="3"/>
        <v>33880</v>
      </c>
      <c r="S43" s="5" t="s">
        <v>94</v>
      </c>
      <c r="T43" s="67" t="s">
        <v>68</v>
      </c>
      <c r="U43" s="71">
        <v>27</v>
      </c>
      <c r="V43" s="56">
        <v>40</v>
      </c>
      <c r="W43" s="64">
        <f t="shared" si="4"/>
        <v>1080</v>
      </c>
    </row>
    <row r="44" spans="1:23" ht="28.5" customHeight="1">
      <c r="A44" s="5" t="s">
        <v>99</v>
      </c>
      <c r="B44" s="67" t="s">
        <v>69</v>
      </c>
      <c r="C44" s="71">
        <f t="shared" si="0"/>
        <v>192</v>
      </c>
      <c r="D44" s="56">
        <v>40</v>
      </c>
      <c r="E44" s="64">
        <f t="shared" si="1"/>
        <v>7680</v>
      </c>
      <c r="G44" s="5" t="s">
        <v>98</v>
      </c>
      <c r="H44" s="67" t="s">
        <v>69</v>
      </c>
      <c r="I44" s="71">
        <v>49</v>
      </c>
      <c r="J44" s="56">
        <v>40</v>
      </c>
      <c r="K44" s="64">
        <f t="shared" si="2"/>
        <v>1960</v>
      </c>
      <c r="M44" s="5" t="s">
        <v>98</v>
      </c>
      <c r="N44" s="67" t="s">
        <v>69</v>
      </c>
      <c r="O44" s="71">
        <v>139</v>
      </c>
      <c r="P44" s="56">
        <v>40</v>
      </c>
      <c r="Q44" s="64">
        <f t="shared" si="3"/>
        <v>5560</v>
      </c>
      <c r="S44" s="5" t="s">
        <v>98</v>
      </c>
      <c r="T44" s="67" t="s">
        <v>69</v>
      </c>
      <c r="U44" s="71">
        <v>4</v>
      </c>
      <c r="V44" s="56">
        <v>40</v>
      </c>
      <c r="W44" s="64">
        <f t="shared" si="4"/>
        <v>160</v>
      </c>
    </row>
    <row r="45" spans="1:23" ht="32.25" customHeight="1">
      <c r="A45" s="6"/>
      <c r="B45" s="70"/>
      <c r="C45" s="72"/>
      <c r="D45" s="4" t="s">
        <v>70</v>
      </c>
      <c r="E45" s="66">
        <f>SUM(E7:E44)</f>
        <v>466389</v>
      </c>
      <c r="G45" s="6"/>
      <c r="H45" s="70"/>
      <c r="I45" s="72"/>
      <c r="J45" s="4" t="s">
        <v>70</v>
      </c>
      <c r="K45" s="66">
        <f>SUM(K7:K44)</f>
        <v>72462</v>
      </c>
      <c r="M45" s="6"/>
      <c r="N45" s="70"/>
      <c r="O45" s="72"/>
      <c r="P45" s="4" t="s">
        <v>70</v>
      </c>
      <c r="Q45" s="66">
        <f>SUM(Q7:Q44)</f>
        <v>365586</v>
      </c>
      <c r="S45" s="6"/>
      <c r="T45" s="70"/>
      <c r="U45" s="72"/>
      <c r="V45" s="4" t="s">
        <v>70</v>
      </c>
      <c r="W45" s="66">
        <f>SUM(W7:W44)</f>
        <v>14211</v>
      </c>
    </row>
    <row r="46" spans="1:19" ht="12.75">
      <c r="A46" s="1" t="s">
        <v>135</v>
      </c>
      <c r="G46" s="1" t="s">
        <v>135</v>
      </c>
      <c r="M46" s="1" t="s">
        <v>135</v>
      </c>
      <c r="S46" s="1" t="s">
        <v>135</v>
      </c>
    </row>
  </sheetData>
  <sheetProtection/>
  <mergeCells count="24">
    <mergeCell ref="T4:W4"/>
    <mergeCell ref="S5:S6"/>
    <mergeCell ref="T5:T6"/>
    <mergeCell ref="U5:U6"/>
    <mergeCell ref="V5:V6"/>
    <mergeCell ref="W5:W6"/>
    <mergeCell ref="J5:J6"/>
    <mergeCell ref="K5:K6"/>
    <mergeCell ref="N4:Q4"/>
    <mergeCell ref="M5:M6"/>
    <mergeCell ref="N5:N6"/>
    <mergeCell ref="O5:O6"/>
    <mergeCell ref="P5:P6"/>
    <mergeCell ref="Q5:Q6"/>
    <mergeCell ref="H4:K4"/>
    <mergeCell ref="H5:H6"/>
    <mergeCell ref="I5:I6"/>
    <mergeCell ref="G5:G6"/>
    <mergeCell ref="B4:E4"/>
    <mergeCell ref="A5:A6"/>
    <mergeCell ref="B5:B6"/>
    <mergeCell ref="C5:C6"/>
    <mergeCell ref="D5:D6"/>
    <mergeCell ref="E5:E6"/>
  </mergeCells>
  <printOptions/>
  <pageMargins left="0.7874015748031497" right="0" top="0" bottom="0" header="0.5118110236220472" footer="0.5118110236220472"/>
  <pageSetup fitToHeight="3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zoomScale="110" zoomScaleNormal="110" zoomScalePageLayoutView="0" workbookViewId="0" topLeftCell="A31">
      <selection activeCell="B47" sqref="B47"/>
    </sheetView>
  </sheetViews>
  <sheetFormatPr defaultColWidth="9.00390625" defaultRowHeight="12.75"/>
  <cols>
    <col min="1" max="1" width="6.125" style="1" customWidth="1"/>
    <col min="2" max="2" width="36.375" style="0" customWidth="1"/>
    <col min="3" max="3" width="19.125" style="0" customWidth="1"/>
    <col min="4" max="4" width="13.25390625" style="0" customWidth="1"/>
    <col min="5" max="5" width="14.875" style="0" customWidth="1"/>
    <col min="6" max="6" width="13.25390625" style="0" hidden="1" customWidth="1"/>
  </cols>
  <sheetData>
    <row r="1" ht="13.5" thickBot="1"/>
    <row r="2" spans="1:6" ht="63" customHeight="1" thickBot="1">
      <c r="A2" s="77"/>
      <c r="B2" s="129" t="s">
        <v>143</v>
      </c>
      <c r="C2" s="126"/>
      <c r="D2" s="126"/>
      <c r="E2" s="126"/>
      <c r="F2" s="75" t="s">
        <v>131</v>
      </c>
    </row>
    <row r="3" spans="1:6" ht="38.25" customHeight="1" thickBot="1">
      <c r="A3" s="124" t="s">
        <v>14</v>
      </c>
      <c r="B3" s="123" t="s">
        <v>15</v>
      </c>
      <c r="C3" s="123" t="s">
        <v>16</v>
      </c>
      <c r="D3" s="123" t="s">
        <v>17</v>
      </c>
      <c r="E3" s="123" t="s">
        <v>73</v>
      </c>
      <c r="F3" s="127" t="s">
        <v>16</v>
      </c>
    </row>
    <row r="4" spans="1:6" ht="13.5" thickBot="1">
      <c r="A4" s="124"/>
      <c r="B4" s="123"/>
      <c r="C4" s="123"/>
      <c r="D4" s="123"/>
      <c r="E4" s="126"/>
      <c r="F4" s="128"/>
    </row>
    <row r="5" spans="1:6" ht="15" customHeight="1">
      <c r="A5" s="5" t="s">
        <v>18</v>
      </c>
      <c r="B5" s="67" t="s">
        <v>104</v>
      </c>
      <c r="C5" s="103" t="e">
        <f>SUM('Szacowanie kosztów 2017'!C5+#REF!+#REF!)</f>
        <v>#REF!</v>
      </c>
      <c r="D5" s="56">
        <v>8</v>
      </c>
      <c r="E5" s="64" t="e">
        <f aca="true" t="shared" si="0" ref="E5:E42">PRODUCT(C5*D5)</f>
        <v>#REF!</v>
      </c>
      <c r="F5" s="65">
        <v>3010</v>
      </c>
    </row>
    <row r="6" spans="1:6" ht="15" customHeight="1">
      <c r="A6" s="5" t="s">
        <v>19</v>
      </c>
      <c r="B6" s="67" t="s">
        <v>20</v>
      </c>
      <c r="C6" s="103" t="e">
        <f>SUM('Szacowanie kosztów 2017'!C6+#REF!+#REF!)</f>
        <v>#REF!</v>
      </c>
      <c r="D6" s="56">
        <v>4</v>
      </c>
      <c r="E6" s="64" t="e">
        <f t="shared" si="0"/>
        <v>#REF!</v>
      </c>
      <c r="F6" s="65">
        <v>607</v>
      </c>
    </row>
    <row r="7" spans="1:6" ht="15" customHeight="1">
      <c r="A7" s="5" t="s">
        <v>21</v>
      </c>
      <c r="B7" s="67" t="s">
        <v>22</v>
      </c>
      <c r="C7" s="103" t="e">
        <f>SUM('Szacowanie kosztów 2017'!C7+#REF!+#REF!)</f>
        <v>#REF!</v>
      </c>
      <c r="D7" s="56">
        <v>6</v>
      </c>
      <c r="E7" s="64" t="e">
        <f t="shared" si="0"/>
        <v>#REF!</v>
      </c>
      <c r="F7" s="65">
        <v>3010</v>
      </c>
    </row>
    <row r="8" spans="1:6" ht="15" customHeight="1">
      <c r="A8" s="5" t="s">
        <v>23</v>
      </c>
      <c r="B8" s="67" t="s">
        <v>24</v>
      </c>
      <c r="C8" s="103" t="e">
        <f>SUM('Szacowanie kosztów 2017'!C8+#REF!+#REF!)</f>
        <v>#REF!</v>
      </c>
      <c r="D8" s="56">
        <v>5</v>
      </c>
      <c r="E8" s="64" t="e">
        <f t="shared" si="0"/>
        <v>#REF!</v>
      </c>
      <c r="F8" s="65">
        <v>3010</v>
      </c>
    </row>
    <row r="9" spans="1:6" ht="15" customHeight="1">
      <c r="A9" s="5" t="s">
        <v>25</v>
      </c>
      <c r="B9" s="67" t="s">
        <v>26</v>
      </c>
      <c r="C9" s="103" t="e">
        <f>SUM('Szacowanie kosztów 2017'!C9+#REF!+#REF!)</f>
        <v>#REF!</v>
      </c>
      <c r="D9" s="56">
        <v>6</v>
      </c>
      <c r="E9" s="64" t="e">
        <f t="shared" si="0"/>
        <v>#REF!</v>
      </c>
      <c r="F9" s="65">
        <v>320</v>
      </c>
    </row>
    <row r="10" spans="1:6" ht="15" customHeight="1">
      <c r="A10" s="5" t="s">
        <v>27</v>
      </c>
      <c r="B10" s="67" t="s">
        <v>30</v>
      </c>
      <c r="C10" s="103" t="e">
        <f>SUM('Szacowanie kosztów 2017'!C10+#REF!+#REF!)</f>
        <v>#REF!</v>
      </c>
      <c r="D10" s="56">
        <v>5</v>
      </c>
      <c r="E10" s="64" t="e">
        <f t="shared" si="0"/>
        <v>#REF!</v>
      </c>
      <c r="F10" s="65">
        <v>2058</v>
      </c>
    </row>
    <row r="11" spans="1:6" ht="15" customHeight="1">
      <c r="A11" s="5" t="s">
        <v>28</v>
      </c>
      <c r="B11" s="67" t="s">
        <v>32</v>
      </c>
      <c r="C11" s="103" t="e">
        <f>SUM('Szacowanie kosztów 2017'!C11+#REF!+#REF!)</f>
        <v>#REF!</v>
      </c>
      <c r="D11" s="56">
        <v>5</v>
      </c>
      <c r="E11" s="64" t="e">
        <f t="shared" si="0"/>
        <v>#REF!</v>
      </c>
      <c r="F11" s="65">
        <v>2058</v>
      </c>
    </row>
    <row r="12" spans="1:6" ht="15" customHeight="1">
      <c r="A12" s="5" t="s">
        <v>29</v>
      </c>
      <c r="B12" s="67" t="s">
        <v>34</v>
      </c>
      <c r="C12" s="103" t="e">
        <f>SUM('Szacowanie kosztów 2017'!C12+#REF!+#REF!)</f>
        <v>#REF!</v>
      </c>
      <c r="D12" s="56">
        <v>5</v>
      </c>
      <c r="E12" s="64" t="e">
        <f t="shared" si="0"/>
        <v>#REF!</v>
      </c>
      <c r="F12" s="65">
        <v>2463</v>
      </c>
    </row>
    <row r="13" spans="1:6" ht="15" customHeight="1">
      <c r="A13" s="5" t="s">
        <v>31</v>
      </c>
      <c r="B13" s="67" t="s">
        <v>140</v>
      </c>
      <c r="C13" s="103" t="e">
        <f>SUM('Szacowanie kosztów 2017'!C13+#REF!+#REF!)</f>
        <v>#REF!</v>
      </c>
      <c r="D13" s="78">
        <v>16</v>
      </c>
      <c r="E13" s="64" t="e">
        <f t="shared" si="0"/>
        <v>#REF!</v>
      </c>
      <c r="F13" s="65"/>
    </row>
    <row r="14" spans="1:6" ht="15" customHeight="1">
      <c r="A14" s="5" t="s">
        <v>33</v>
      </c>
      <c r="B14" s="67" t="s">
        <v>38</v>
      </c>
      <c r="C14" s="103" t="e">
        <f>SUM('Szacowanie kosztów 2017'!C14+#REF!+#REF!)</f>
        <v>#REF!</v>
      </c>
      <c r="D14" s="56">
        <v>5</v>
      </c>
      <c r="E14" s="64" t="e">
        <f t="shared" si="0"/>
        <v>#REF!</v>
      </c>
      <c r="F14" s="65">
        <v>2463</v>
      </c>
    </row>
    <row r="15" spans="1:6" ht="15" customHeight="1">
      <c r="A15" s="5" t="s">
        <v>35</v>
      </c>
      <c r="B15" s="67" t="s">
        <v>119</v>
      </c>
      <c r="C15" s="103" t="e">
        <f>SUM('Szacowanie kosztów 2017'!C15+#REF!+#REF!)</f>
        <v>#REF!</v>
      </c>
      <c r="D15" s="56">
        <v>69</v>
      </c>
      <c r="E15" s="64" t="e">
        <f t="shared" si="0"/>
        <v>#REF!</v>
      </c>
      <c r="F15" s="65">
        <v>26</v>
      </c>
    </row>
    <row r="16" spans="1:6" ht="15" customHeight="1">
      <c r="A16" s="5" t="s">
        <v>37</v>
      </c>
      <c r="B16" s="67" t="s">
        <v>96</v>
      </c>
      <c r="C16" s="103" t="e">
        <f>SUM('Szacowanie kosztów 2017'!C16+#REF!+#REF!)</f>
        <v>#REF!</v>
      </c>
      <c r="D16" s="56">
        <v>58</v>
      </c>
      <c r="E16" s="64" t="e">
        <f t="shared" si="0"/>
        <v>#REF!</v>
      </c>
      <c r="F16" s="65">
        <v>26</v>
      </c>
    </row>
    <row r="17" spans="1:6" ht="15" customHeight="1">
      <c r="A17" s="5" t="s">
        <v>39</v>
      </c>
      <c r="B17" s="67" t="s">
        <v>95</v>
      </c>
      <c r="C17" s="103" t="e">
        <f>SUM('Szacowanie kosztów 2017'!C17+#REF!+#REF!)</f>
        <v>#REF!</v>
      </c>
      <c r="D17" s="56">
        <v>9</v>
      </c>
      <c r="E17" s="64" t="e">
        <f t="shared" si="0"/>
        <v>#REF!</v>
      </c>
      <c r="F17" s="65">
        <v>42</v>
      </c>
    </row>
    <row r="18" spans="1:6" ht="15" customHeight="1">
      <c r="A18" s="5" t="s">
        <v>84</v>
      </c>
      <c r="B18" s="67" t="s">
        <v>40</v>
      </c>
      <c r="C18" s="103" t="e">
        <f>SUM('Szacowanie kosztów 2017'!C18+#REF!+#REF!)</f>
        <v>#REF!</v>
      </c>
      <c r="D18" s="56">
        <v>19</v>
      </c>
      <c r="E18" s="64" t="e">
        <f t="shared" si="0"/>
        <v>#REF!</v>
      </c>
      <c r="F18" s="65">
        <v>20</v>
      </c>
    </row>
    <row r="19" spans="1:6" ht="15" customHeight="1">
      <c r="A19" s="5" t="s">
        <v>41</v>
      </c>
      <c r="B19" s="67" t="s">
        <v>42</v>
      </c>
      <c r="C19" s="103" t="e">
        <f>SUM('Szacowanie kosztów 2017'!C19+#REF!+#REF!)</f>
        <v>#REF!</v>
      </c>
      <c r="D19" s="56">
        <v>35</v>
      </c>
      <c r="E19" s="64" t="e">
        <f t="shared" si="0"/>
        <v>#REF!</v>
      </c>
      <c r="F19" s="65">
        <v>1998</v>
      </c>
    </row>
    <row r="20" spans="1:6" ht="15" customHeight="1">
      <c r="A20" s="5" t="s">
        <v>43</v>
      </c>
      <c r="B20" s="67" t="s">
        <v>71</v>
      </c>
      <c r="C20" s="103" t="e">
        <f>SUM('Szacowanie kosztów 2017'!C20+#REF!+#REF!)</f>
        <v>#REF!</v>
      </c>
      <c r="D20" s="56">
        <v>30</v>
      </c>
      <c r="E20" s="64" t="e">
        <f t="shared" si="0"/>
        <v>#REF!</v>
      </c>
      <c r="F20" s="65">
        <v>1998</v>
      </c>
    </row>
    <row r="21" spans="1:6" ht="15" customHeight="1">
      <c r="A21" s="5" t="s">
        <v>45</v>
      </c>
      <c r="B21" s="67" t="s">
        <v>72</v>
      </c>
      <c r="C21" s="103" t="e">
        <f>SUM('Szacowanie kosztów 2017'!C21+#REF!+#REF!)</f>
        <v>#REF!</v>
      </c>
      <c r="D21" s="56">
        <v>7</v>
      </c>
      <c r="E21" s="64" t="e">
        <f t="shared" si="0"/>
        <v>#REF!</v>
      </c>
      <c r="F21" s="65">
        <v>12</v>
      </c>
    </row>
    <row r="22" spans="1:6" ht="15" customHeight="1">
      <c r="A22" s="5" t="s">
        <v>47</v>
      </c>
      <c r="B22" s="67" t="s">
        <v>44</v>
      </c>
      <c r="C22" s="103" t="e">
        <f>SUM('Szacowanie kosztów 2017'!C22+#REF!+#REF!)</f>
        <v>#REF!</v>
      </c>
      <c r="D22" s="56">
        <v>10</v>
      </c>
      <c r="E22" s="64" t="e">
        <f t="shared" si="0"/>
        <v>#REF!</v>
      </c>
      <c r="F22" s="65">
        <v>10</v>
      </c>
    </row>
    <row r="23" spans="1:6" ht="15" customHeight="1">
      <c r="A23" s="5" t="s">
        <v>49</v>
      </c>
      <c r="B23" s="67" t="s">
        <v>46</v>
      </c>
      <c r="C23" s="103" t="e">
        <f>SUM('Szacowanie kosztów 2017'!C23+#REF!+#REF!)</f>
        <v>#REF!</v>
      </c>
      <c r="D23" s="56">
        <v>40</v>
      </c>
      <c r="E23" s="64" t="e">
        <f t="shared" si="0"/>
        <v>#REF!</v>
      </c>
      <c r="F23" s="65">
        <v>1924</v>
      </c>
    </row>
    <row r="24" spans="1:6" ht="15" customHeight="1">
      <c r="A24" s="5" t="s">
        <v>51</v>
      </c>
      <c r="B24" s="67" t="s">
        <v>48</v>
      </c>
      <c r="C24" s="103" t="e">
        <f>SUM('Szacowanie kosztów 2017'!C24+#REF!+#REF!)</f>
        <v>#REF!</v>
      </c>
      <c r="D24" s="56">
        <v>15</v>
      </c>
      <c r="E24" s="64" t="e">
        <f t="shared" si="0"/>
        <v>#REF!</v>
      </c>
      <c r="F24" s="65">
        <v>2924</v>
      </c>
    </row>
    <row r="25" spans="1:6" ht="15" customHeight="1">
      <c r="A25" s="5" t="s">
        <v>53</v>
      </c>
      <c r="B25" s="67" t="s">
        <v>50</v>
      </c>
      <c r="C25" s="103" t="e">
        <f>SUM('Szacowanie kosztów 2017'!C25+#REF!+#REF!)</f>
        <v>#REF!</v>
      </c>
      <c r="D25" s="56">
        <v>19</v>
      </c>
      <c r="E25" s="64" t="e">
        <f t="shared" si="0"/>
        <v>#REF!</v>
      </c>
      <c r="F25" s="65">
        <v>2348</v>
      </c>
    </row>
    <row r="26" spans="1:6" ht="15" customHeight="1">
      <c r="A26" s="5" t="s">
        <v>55</v>
      </c>
      <c r="B26" s="67" t="s">
        <v>52</v>
      </c>
      <c r="C26" s="103" t="e">
        <f>SUM('Szacowanie kosztów 2017'!C26+#REF!+#REF!)</f>
        <v>#REF!</v>
      </c>
      <c r="D26" s="56">
        <v>20</v>
      </c>
      <c r="E26" s="64" t="e">
        <f t="shared" si="0"/>
        <v>#REF!</v>
      </c>
      <c r="F26" s="65">
        <v>2058</v>
      </c>
    </row>
    <row r="27" spans="1:6" ht="15" customHeight="1">
      <c r="A27" s="5" t="s">
        <v>57</v>
      </c>
      <c r="B27" s="67" t="s">
        <v>54</v>
      </c>
      <c r="C27" s="103" t="e">
        <f>SUM('Szacowanie kosztów 2017'!C27+#REF!+#REF!)</f>
        <v>#REF!</v>
      </c>
      <c r="D27" s="56">
        <v>38</v>
      </c>
      <c r="E27" s="64" t="e">
        <f t="shared" si="0"/>
        <v>#REF!</v>
      </c>
      <c r="F27" s="65">
        <v>2463</v>
      </c>
    </row>
    <row r="28" spans="1:6" ht="15" customHeight="1">
      <c r="A28" s="5" t="s">
        <v>59</v>
      </c>
      <c r="B28" s="67" t="s">
        <v>56</v>
      </c>
      <c r="C28" s="103" t="e">
        <f>SUM('Szacowanie kosztów 2017'!C28+#REF!+#REF!)</f>
        <v>#REF!</v>
      </c>
      <c r="D28" s="56">
        <v>38</v>
      </c>
      <c r="E28" s="64" t="e">
        <f t="shared" si="0"/>
        <v>#REF!</v>
      </c>
      <c r="F28" s="65">
        <v>2348</v>
      </c>
    </row>
    <row r="29" spans="1:6" ht="15" customHeight="1">
      <c r="A29" s="5" t="s">
        <v>61</v>
      </c>
      <c r="B29" s="67" t="s">
        <v>58</v>
      </c>
      <c r="C29" s="103" t="e">
        <f>SUM('Szacowanie kosztów 2017'!C29+#REF!+#REF!)</f>
        <v>#REF!</v>
      </c>
      <c r="D29" s="56">
        <v>35</v>
      </c>
      <c r="E29" s="64" t="e">
        <f t="shared" si="0"/>
        <v>#REF!</v>
      </c>
      <c r="F29" s="65">
        <v>2058</v>
      </c>
    </row>
    <row r="30" spans="1:6" ht="15" customHeight="1">
      <c r="A30" s="5" t="s">
        <v>63</v>
      </c>
      <c r="B30" s="67" t="s">
        <v>60</v>
      </c>
      <c r="C30" s="103" t="e">
        <f>SUM('Szacowanie kosztów 2017'!C30+#REF!+#REF!)</f>
        <v>#REF!</v>
      </c>
      <c r="D30" s="56">
        <v>60</v>
      </c>
      <c r="E30" s="64" t="e">
        <f t="shared" si="0"/>
        <v>#REF!</v>
      </c>
      <c r="F30" s="65">
        <v>42</v>
      </c>
    </row>
    <row r="31" spans="1:6" ht="15" customHeight="1">
      <c r="A31" s="5" t="s">
        <v>85</v>
      </c>
      <c r="B31" s="67" t="s">
        <v>62</v>
      </c>
      <c r="C31" s="103" t="e">
        <f>SUM('Szacowanie kosztów 2017'!C31+#REF!+#REF!)</f>
        <v>#REF!</v>
      </c>
      <c r="D31" s="56">
        <v>70</v>
      </c>
      <c r="E31" s="64" t="e">
        <f t="shared" si="0"/>
        <v>#REF!</v>
      </c>
      <c r="F31" s="65">
        <v>672</v>
      </c>
    </row>
    <row r="32" spans="1:6" ht="15" customHeight="1">
      <c r="A32" s="5" t="s">
        <v>86</v>
      </c>
      <c r="B32" s="67" t="s">
        <v>64</v>
      </c>
      <c r="C32" s="103" t="e">
        <f>SUM('Szacowanie kosztów 2017'!C32+#REF!+#REF!)</f>
        <v>#REF!</v>
      </c>
      <c r="D32" s="57">
        <v>70</v>
      </c>
      <c r="E32" s="64" t="e">
        <f t="shared" si="0"/>
        <v>#REF!</v>
      </c>
      <c r="F32" s="65">
        <v>1956</v>
      </c>
    </row>
    <row r="33" spans="1:6" ht="15" customHeight="1">
      <c r="A33" s="5" t="s">
        <v>87</v>
      </c>
      <c r="B33" s="67" t="s">
        <v>65</v>
      </c>
      <c r="C33" s="103" t="e">
        <f>SUM('Szacowanie kosztów 2017'!C33+#REF!+#REF!)</f>
        <v>#REF!</v>
      </c>
      <c r="D33" s="58">
        <v>75</v>
      </c>
      <c r="E33" s="64" t="e">
        <f t="shared" si="0"/>
        <v>#REF!</v>
      </c>
      <c r="F33" s="65">
        <v>30</v>
      </c>
    </row>
    <row r="34" spans="1:6" ht="15" customHeight="1">
      <c r="A34" s="5" t="s">
        <v>88</v>
      </c>
      <c r="B34" s="67" t="s">
        <v>66</v>
      </c>
      <c r="C34" s="103" t="e">
        <f>SUM('Szacowanie kosztów 2017'!C34+#REF!+#REF!)</f>
        <v>#REF!</v>
      </c>
      <c r="D34" s="56">
        <v>75</v>
      </c>
      <c r="E34" s="64" t="e">
        <f t="shared" si="0"/>
        <v>#REF!</v>
      </c>
      <c r="F34" s="65">
        <v>25</v>
      </c>
    </row>
    <row r="35" spans="1:6" ht="27" customHeight="1">
      <c r="A35" s="5" t="s">
        <v>89</v>
      </c>
      <c r="B35" s="69" t="s">
        <v>67</v>
      </c>
      <c r="C35" s="103" t="e">
        <f>SUM('Szacowanie kosztów 2017'!C35+#REF!+#REF!)</f>
        <v>#REF!</v>
      </c>
      <c r="D35" s="56">
        <v>35</v>
      </c>
      <c r="E35" s="64" t="e">
        <f t="shared" si="0"/>
        <v>#REF!</v>
      </c>
      <c r="F35" s="65">
        <v>77</v>
      </c>
    </row>
    <row r="36" spans="1:6" ht="25.5" customHeight="1">
      <c r="A36" s="5" t="s">
        <v>90</v>
      </c>
      <c r="B36" s="67" t="s">
        <v>116</v>
      </c>
      <c r="C36" s="103" t="e">
        <f>SUM('Szacowanie kosztów 2017'!C36+#REF!+#REF!)</f>
        <v>#REF!</v>
      </c>
      <c r="D36" s="56">
        <v>64</v>
      </c>
      <c r="E36" s="64" t="e">
        <f t="shared" si="0"/>
        <v>#REF!</v>
      </c>
      <c r="F36" s="65">
        <v>654</v>
      </c>
    </row>
    <row r="37" spans="1:6" ht="24.75" customHeight="1">
      <c r="A37" s="5" t="s">
        <v>91</v>
      </c>
      <c r="B37" s="67" t="s">
        <v>118</v>
      </c>
      <c r="C37" s="103" t="e">
        <f>SUM('Szacowanie kosztów 2017'!C37+#REF!+#REF!)</f>
        <v>#REF!</v>
      </c>
      <c r="D37" s="56">
        <v>50</v>
      </c>
      <c r="E37" s="64" t="e">
        <f t="shared" si="0"/>
        <v>#REF!</v>
      </c>
      <c r="F37" s="65">
        <v>662</v>
      </c>
    </row>
    <row r="38" spans="1:6" ht="51" customHeight="1">
      <c r="A38" s="5" t="s">
        <v>92</v>
      </c>
      <c r="B38" s="67" t="s">
        <v>117</v>
      </c>
      <c r="C38" s="103" t="e">
        <f>SUM('Szacowanie kosztów 2017'!C38+#REF!+#REF!)</f>
        <v>#REF!</v>
      </c>
      <c r="D38" s="56">
        <v>115</v>
      </c>
      <c r="E38" s="64" t="e">
        <f t="shared" si="0"/>
        <v>#REF!</v>
      </c>
      <c r="F38" s="65">
        <v>9</v>
      </c>
    </row>
    <row r="39" spans="1:6" ht="41.25" customHeight="1">
      <c r="A39" s="5" t="s">
        <v>93</v>
      </c>
      <c r="B39" s="67" t="s">
        <v>120</v>
      </c>
      <c r="C39" s="103" t="e">
        <f>SUM('Szacowanie kosztów 2017'!C39+#REF!+#REF!)</f>
        <v>#REF!</v>
      </c>
      <c r="D39" s="56">
        <v>385</v>
      </c>
      <c r="E39" s="64" t="e">
        <f t="shared" si="0"/>
        <v>#REF!</v>
      </c>
      <c r="F39" s="65">
        <v>578</v>
      </c>
    </row>
    <row r="40" spans="1:6" ht="24.75" customHeight="1">
      <c r="A40" s="5" t="s">
        <v>94</v>
      </c>
      <c r="B40" s="67" t="s">
        <v>97</v>
      </c>
      <c r="C40" s="103" t="e">
        <f>SUM('Szacowanie kosztów 2017'!C40+#REF!+#REF!)</f>
        <v>#REF!</v>
      </c>
      <c r="D40" s="56">
        <v>30</v>
      </c>
      <c r="E40" s="64" t="e">
        <f t="shared" si="0"/>
        <v>#REF!</v>
      </c>
      <c r="F40" s="65">
        <v>32</v>
      </c>
    </row>
    <row r="41" spans="1:6" ht="24.75" customHeight="1">
      <c r="A41" s="5" t="s">
        <v>98</v>
      </c>
      <c r="B41" s="67" t="s">
        <v>68</v>
      </c>
      <c r="C41" s="103" t="e">
        <f>SUM('Szacowanie kosztów 2017'!C41+#REF!+#REF!)</f>
        <v>#REF!</v>
      </c>
      <c r="D41" s="56">
        <v>40</v>
      </c>
      <c r="E41" s="64" t="e">
        <f t="shared" si="0"/>
        <v>#REF!</v>
      </c>
      <c r="F41" s="65">
        <v>3010</v>
      </c>
    </row>
    <row r="42" spans="1:6" ht="24.75" customHeight="1">
      <c r="A42" s="5" t="s">
        <v>99</v>
      </c>
      <c r="B42" s="67" t="s">
        <v>69</v>
      </c>
      <c r="C42" s="103" t="e">
        <f>SUM('Szacowanie kosztów 2017'!C42+#REF!+#REF!)</f>
        <v>#REF!</v>
      </c>
      <c r="D42" s="56">
        <v>40</v>
      </c>
      <c r="E42" s="64" t="e">
        <f t="shared" si="0"/>
        <v>#REF!</v>
      </c>
      <c r="F42" s="65">
        <v>574</v>
      </c>
    </row>
    <row r="43" spans="1:6" ht="33" customHeight="1">
      <c r="A43" s="6"/>
      <c r="B43" s="70"/>
      <c r="C43" s="71"/>
      <c r="D43" s="4" t="s">
        <v>70</v>
      </c>
      <c r="E43" s="66" t="e">
        <f>SUM(E5:E42)</f>
        <v>#REF!</v>
      </c>
      <c r="F43" s="68"/>
    </row>
    <row r="44" spans="1:6" ht="14.25">
      <c r="A44" s="1" t="s">
        <v>135</v>
      </c>
      <c r="F44" s="7"/>
    </row>
    <row r="45" ht="14.25">
      <c r="F45" s="7"/>
    </row>
  </sheetData>
  <sheetProtection/>
  <mergeCells count="7">
    <mergeCell ref="F3:F4"/>
    <mergeCell ref="B2:E2"/>
    <mergeCell ref="A3:A4"/>
    <mergeCell ref="B3:B4"/>
    <mergeCell ref="C3:C4"/>
    <mergeCell ref="D3:D4"/>
    <mergeCell ref="E3:E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5"/>
  <sheetViews>
    <sheetView zoomScale="110" zoomScaleNormal="110" zoomScalePageLayoutView="0" workbookViewId="0" topLeftCell="A1">
      <selection activeCell="B2" sqref="B2:E2"/>
    </sheetView>
  </sheetViews>
  <sheetFormatPr defaultColWidth="9.00390625" defaultRowHeight="12.75"/>
  <cols>
    <col min="1" max="1" width="6.125" style="1" customWidth="1"/>
    <col min="2" max="2" width="36.375" style="0" customWidth="1"/>
    <col min="3" max="3" width="19.125" style="0" customWidth="1"/>
    <col min="4" max="4" width="13.25390625" style="0" customWidth="1"/>
    <col min="5" max="5" width="14.875" style="0" customWidth="1"/>
    <col min="6" max="6" width="13.25390625" style="0" hidden="1" customWidth="1"/>
    <col min="8" max="8" width="10.25390625" style="0" bestFit="1" customWidth="1"/>
  </cols>
  <sheetData>
    <row r="1" ht="13.5" thickBot="1"/>
    <row r="2" spans="1:6" ht="63" customHeight="1" thickBot="1">
      <c r="A2" s="77"/>
      <c r="B2" s="129" t="s">
        <v>144</v>
      </c>
      <c r="C2" s="126"/>
      <c r="D2" s="126"/>
      <c r="E2" s="126"/>
      <c r="F2" s="75" t="s">
        <v>131</v>
      </c>
    </row>
    <row r="3" spans="1:6" ht="38.25" customHeight="1" thickBot="1">
      <c r="A3" s="124" t="s">
        <v>14</v>
      </c>
      <c r="B3" s="123" t="s">
        <v>15</v>
      </c>
      <c r="C3" s="123" t="s">
        <v>16</v>
      </c>
      <c r="D3" s="123" t="s">
        <v>17</v>
      </c>
      <c r="E3" s="123" t="s">
        <v>73</v>
      </c>
      <c r="F3" s="127" t="s">
        <v>16</v>
      </c>
    </row>
    <row r="4" spans="1:6" ht="13.5" thickBot="1">
      <c r="A4" s="124"/>
      <c r="B4" s="123"/>
      <c r="C4" s="123"/>
      <c r="D4" s="123"/>
      <c r="E4" s="126"/>
      <c r="F4" s="128"/>
    </row>
    <row r="5" spans="1:6" ht="15" customHeight="1">
      <c r="A5" s="5" t="s">
        <v>18</v>
      </c>
      <c r="B5" s="67" t="s">
        <v>104</v>
      </c>
      <c r="C5" s="71">
        <v>1029</v>
      </c>
      <c r="D5" s="56">
        <v>8</v>
      </c>
      <c r="E5" s="64">
        <f aca="true" t="shared" si="0" ref="E5:E42">PRODUCT(C5*D5)</f>
        <v>8232</v>
      </c>
      <c r="F5" s="65">
        <v>3010</v>
      </c>
    </row>
    <row r="6" spans="1:6" ht="15" customHeight="1">
      <c r="A6" s="5" t="s">
        <v>19</v>
      </c>
      <c r="B6" s="67" t="s">
        <v>20</v>
      </c>
      <c r="C6" s="71">
        <v>180</v>
      </c>
      <c r="D6" s="56">
        <v>4</v>
      </c>
      <c r="E6" s="64">
        <f t="shared" si="0"/>
        <v>720</v>
      </c>
      <c r="F6" s="65">
        <v>607</v>
      </c>
    </row>
    <row r="7" spans="1:6" ht="15" customHeight="1">
      <c r="A7" s="5" t="s">
        <v>21</v>
      </c>
      <c r="B7" s="67" t="s">
        <v>22</v>
      </c>
      <c r="C7" s="71">
        <v>1029</v>
      </c>
      <c r="D7" s="56">
        <v>6</v>
      </c>
      <c r="E7" s="64">
        <f t="shared" si="0"/>
        <v>6174</v>
      </c>
      <c r="F7" s="65">
        <v>3010</v>
      </c>
    </row>
    <row r="8" spans="1:6" ht="15" customHeight="1">
      <c r="A8" s="5" t="s">
        <v>23</v>
      </c>
      <c r="B8" s="67" t="s">
        <v>24</v>
      </c>
      <c r="C8" s="71">
        <v>1029</v>
      </c>
      <c r="D8" s="56">
        <v>5</v>
      </c>
      <c r="E8" s="64">
        <f t="shared" si="0"/>
        <v>5145</v>
      </c>
      <c r="F8" s="65">
        <v>3010</v>
      </c>
    </row>
    <row r="9" spans="1:6" ht="15" customHeight="1">
      <c r="A9" s="5" t="s">
        <v>25</v>
      </c>
      <c r="B9" s="67" t="s">
        <v>26</v>
      </c>
      <c r="C9" s="71">
        <v>427</v>
      </c>
      <c r="D9" s="56">
        <v>6</v>
      </c>
      <c r="E9" s="64">
        <f t="shared" si="0"/>
        <v>2562</v>
      </c>
      <c r="F9" s="65">
        <v>320</v>
      </c>
    </row>
    <row r="10" spans="1:6" ht="15" customHeight="1">
      <c r="A10" s="5" t="s">
        <v>27</v>
      </c>
      <c r="B10" s="67" t="s">
        <v>30</v>
      </c>
      <c r="C10" s="71">
        <v>685</v>
      </c>
      <c r="D10" s="56">
        <v>5</v>
      </c>
      <c r="E10" s="64">
        <f t="shared" si="0"/>
        <v>3425</v>
      </c>
      <c r="F10" s="65">
        <v>2058</v>
      </c>
    </row>
    <row r="11" spans="1:6" ht="15" customHeight="1">
      <c r="A11" s="5" t="s">
        <v>28</v>
      </c>
      <c r="B11" s="67" t="s">
        <v>32</v>
      </c>
      <c r="C11" s="71">
        <v>685</v>
      </c>
      <c r="D11" s="56">
        <v>5</v>
      </c>
      <c r="E11" s="64">
        <f t="shared" si="0"/>
        <v>3425</v>
      </c>
      <c r="F11" s="65">
        <v>2058</v>
      </c>
    </row>
    <row r="12" spans="1:6" ht="15" customHeight="1">
      <c r="A12" s="5" t="s">
        <v>29</v>
      </c>
      <c r="B12" s="67" t="s">
        <v>34</v>
      </c>
      <c r="C12" s="71">
        <v>935</v>
      </c>
      <c r="D12" s="56">
        <v>5</v>
      </c>
      <c r="E12" s="64">
        <f t="shared" si="0"/>
        <v>4675</v>
      </c>
      <c r="F12" s="65">
        <v>2463</v>
      </c>
    </row>
    <row r="13" spans="1:6" ht="15" customHeight="1">
      <c r="A13" s="5" t="s">
        <v>31</v>
      </c>
      <c r="B13" s="67" t="s">
        <v>140</v>
      </c>
      <c r="C13" s="71">
        <v>45</v>
      </c>
      <c r="D13" s="56">
        <v>16</v>
      </c>
      <c r="E13" s="64">
        <f t="shared" si="0"/>
        <v>720</v>
      </c>
      <c r="F13" s="65"/>
    </row>
    <row r="14" spans="1:6" ht="15" customHeight="1">
      <c r="A14" s="5" t="s">
        <v>33</v>
      </c>
      <c r="B14" s="67" t="s">
        <v>38</v>
      </c>
      <c r="C14" s="71">
        <v>935</v>
      </c>
      <c r="D14" s="56">
        <v>5</v>
      </c>
      <c r="E14" s="64">
        <f t="shared" si="0"/>
        <v>4675</v>
      </c>
      <c r="F14" s="65">
        <v>2463</v>
      </c>
    </row>
    <row r="15" spans="1:6" ht="15" customHeight="1">
      <c r="A15" s="5" t="s">
        <v>35</v>
      </c>
      <c r="B15" s="67" t="s">
        <v>119</v>
      </c>
      <c r="C15" s="71">
        <v>9</v>
      </c>
      <c r="D15" s="56">
        <v>69</v>
      </c>
      <c r="E15" s="64">
        <f t="shared" si="0"/>
        <v>621</v>
      </c>
      <c r="F15" s="65">
        <v>26</v>
      </c>
    </row>
    <row r="16" spans="1:6" ht="15" customHeight="1">
      <c r="A16" s="5" t="s">
        <v>37</v>
      </c>
      <c r="B16" s="67" t="s">
        <v>96</v>
      </c>
      <c r="C16" s="71">
        <v>9</v>
      </c>
      <c r="D16" s="56">
        <v>58</v>
      </c>
      <c r="E16" s="64">
        <f t="shared" si="0"/>
        <v>522</v>
      </c>
      <c r="F16" s="65">
        <v>26</v>
      </c>
    </row>
    <row r="17" spans="1:6" ht="15" customHeight="1">
      <c r="A17" s="5" t="s">
        <v>39</v>
      </c>
      <c r="B17" s="67" t="s">
        <v>95</v>
      </c>
      <c r="C17" s="71">
        <v>12</v>
      </c>
      <c r="D17" s="56">
        <v>9</v>
      </c>
      <c r="E17" s="64">
        <f t="shared" si="0"/>
        <v>108</v>
      </c>
      <c r="F17" s="65">
        <v>42</v>
      </c>
    </row>
    <row r="18" spans="1:6" ht="15" customHeight="1">
      <c r="A18" s="5" t="s">
        <v>84</v>
      </c>
      <c r="B18" s="67" t="s">
        <v>40</v>
      </c>
      <c r="C18" s="71">
        <v>8</v>
      </c>
      <c r="D18" s="56">
        <v>19</v>
      </c>
      <c r="E18" s="64">
        <f t="shared" si="0"/>
        <v>152</v>
      </c>
      <c r="F18" s="65">
        <v>20</v>
      </c>
    </row>
    <row r="19" spans="1:6" ht="15" customHeight="1">
      <c r="A19" s="5" t="s">
        <v>41</v>
      </c>
      <c r="B19" s="67" t="s">
        <v>42</v>
      </c>
      <c r="C19" s="71">
        <v>654</v>
      </c>
      <c r="D19" s="56">
        <v>35</v>
      </c>
      <c r="E19" s="64">
        <f t="shared" si="0"/>
        <v>22890</v>
      </c>
      <c r="F19" s="65">
        <v>1998</v>
      </c>
    </row>
    <row r="20" spans="1:6" ht="15" customHeight="1">
      <c r="A20" s="5" t="s">
        <v>43</v>
      </c>
      <c r="B20" s="67" t="s">
        <v>71</v>
      </c>
      <c r="C20" s="71">
        <v>654</v>
      </c>
      <c r="D20" s="56">
        <v>30</v>
      </c>
      <c r="E20" s="64">
        <f t="shared" si="0"/>
        <v>19620</v>
      </c>
      <c r="F20" s="65">
        <v>1998</v>
      </c>
    </row>
    <row r="21" spans="1:6" ht="15" customHeight="1">
      <c r="A21" s="5" t="s">
        <v>45</v>
      </c>
      <c r="B21" s="67" t="s">
        <v>72</v>
      </c>
      <c r="C21" s="71">
        <v>10</v>
      </c>
      <c r="D21" s="56">
        <v>7</v>
      </c>
      <c r="E21" s="64">
        <f t="shared" si="0"/>
        <v>70</v>
      </c>
      <c r="F21" s="65">
        <v>12</v>
      </c>
    </row>
    <row r="22" spans="1:6" ht="15" customHeight="1">
      <c r="A22" s="5" t="s">
        <v>47</v>
      </c>
      <c r="B22" s="67" t="s">
        <v>44</v>
      </c>
      <c r="C22" s="71">
        <v>7</v>
      </c>
      <c r="D22" s="56">
        <v>10</v>
      </c>
      <c r="E22" s="64">
        <f t="shared" si="0"/>
        <v>70</v>
      </c>
      <c r="F22" s="65">
        <v>10</v>
      </c>
    </row>
    <row r="23" spans="1:6" ht="15" customHeight="1">
      <c r="A23" s="5" t="s">
        <v>49</v>
      </c>
      <c r="B23" s="67" t="s">
        <v>46</v>
      </c>
      <c r="C23" s="71">
        <v>750</v>
      </c>
      <c r="D23" s="56">
        <v>40</v>
      </c>
      <c r="E23" s="64">
        <f t="shared" si="0"/>
        <v>30000</v>
      </c>
      <c r="F23" s="65">
        <v>1924</v>
      </c>
    </row>
    <row r="24" spans="1:6" ht="15" customHeight="1">
      <c r="A24" s="5" t="s">
        <v>51</v>
      </c>
      <c r="B24" s="67" t="s">
        <v>48</v>
      </c>
      <c r="C24" s="71">
        <v>944</v>
      </c>
      <c r="D24" s="56">
        <v>15</v>
      </c>
      <c r="E24" s="64">
        <f t="shared" si="0"/>
        <v>14160</v>
      </c>
      <c r="F24" s="65">
        <v>2924</v>
      </c>
    </row>
    <row r="25" spans="1:6" ht="15" customHeight="1">
      <c r="A25" s="5" t="s">
        <v>53</v>
      </c>
      <c r="B25" s="67" t="s">
        <v>50</v>
      </c>
      <c r="C25" s="71">
        <v>790</v>
      </c>
      <c r="D25" s="56">
        <v>19</v>
      </c>
      <c r="E25" s="64">
        <f t="shared" si="0"/>
        <v>15010</v>
      </c>
      <c r="F25" s="65">
        <v>2348</v>
      </c>
    </row>
    <row r="26" spans="1:6" ht="15" customHeight="1">
      <c r="A26" s="5" t="s">
        <v>55</v>
      </c>
      <c r="B26" s="67" t="s">
        <v>52</v>
      </c>
      <c r="C26" s="71">
        <v>690</v>
      </c>
      <c r="D26" s="56">
        <v>20</v>
      </c>
      <c r="E26" s="64">
        <f t="shared" si="0"/>
        <v>13800</v>
      </c>
      <c r="F26" s="65">
        <v>2058</v>
      </c>
    </row>
    <row r="27" spans="1:6" ht="15" customHeight="1">
      <c r="A27" s="5" t="s">
        <v>57</v>
      </c>
      <c r="B27" s="67" t="s">
        <v>54</v>
      </c>
      <c r="C27" s="71">
        <v>939</v>
      </c>
      <c r="D27" s="56">
        <v>38</v>
      </c>
      <c r="E27" s="64">
        <f t="shared" si="0"/>
        <v>35682</v>
      </c>
      <c r="F27" s="65">
        <v>2463</v>
      </c>
    </row>
    <row r="28" spans="1:6" ht="15" customHeight="1">
      <c r="A28" s="5" t="s">
        <v>59</v>
      </c>
      <c r="B28" s="67" t="s">
        <v>56</v>
      </c>
      <c r="C28" s="71">
        <v>754</v>
      </c>
      <c r="D28" s="56">
        <v>38</v>
      </c>
      <c r="E28" s="64">
        <f t="shared" si="0"/>
        <v>28652</v>
      </c>
      <c r="F28" s="65">
        <v>2348</v>
      </c>
    </row>
    <row r="29" spans="1:6" ht="15" customHeight="1">
      <c r="A29" s="5" t="s">
        <v>61</v>
      </c>
      <c r="B29" s="67" t="s">
        <v>58</v>
      </c>
      <c r="C29" s="71">
        <v>694</v>
      </c>
      <c r="D29" s="56">
        <v>35</v>
      </c>
      <c r="E29" s="64">
        <f t="shared" si="0"/>
        <v>24290</v>
      </c>
      <c r="F29" s="65">
        <v>2058</v>
      </c>
    </row>
    <row r="30" spans="1:6" ht="15" customHeight="1">
      <c r="A30" s="5" t="s">
        <v>63</v>
      </c>
      <c r="B30" s="67" t="s">
        <v>60</v>
      </c>
      <c r="C30" s="71">
        <v>12</v>
      </c>
      <c r="D30" s="56">
        <v>60</v>
      </c>
      <c r="E30" s="64">
        <f t="shared" si="0"/>
        <v>720</v>
      </c>
      <c r="F30" s="65">
        <v>42</v>
      </c>
    </row>
    <row r="31" spans="1:6" ht="15" customHeight="1">
      <c r="A31" s="5" t="s">
        <v>85</v>
      </c>
      <c r="B31" s="67" t="s">
        <v>62</v>
      </c>
      <c r="C31" s="71">
        <v>232</v>
      </c>
      <c r="D31" s="56">
        <v>70</v>
      </c>
      <c r="E31" s="64">
        <f t="shared" si="0"/>
        <v>16240</v>
      </c>
      <c r="F31" s="65">
        <v>672</v>
      </c>
    </row>
    <row r="32" spans="1:6" ht="15" customHeight="1">
      <c r="A32" s="5" t="s">
        <v>86</v>
      </c>
      <c r="B32" s="67" t="s">
        <v>64</v>
      </c>
      <c r="C32" s="71">
        <v>660</v>
      </c>
      <c r="D32" s="57">
        <v>70</v>
      </c>
      <c r="E32" s="64">
        <f t="shared" si="0"/>
        <v>46200</v>
      </c>
      <c r="F32" s="65">
        <v>1956</v>
      </c>
    </row>
    <row r="33" spans="1:6" ht="15" customHeight="1">
      <c r="A33" s="5" t="s">
        <v>87</v>
      </c>
      <c r="B33" s="67" t="s">
        <v>65</v>
      </c>
      <c r="C33" s="71">
        <v>9</v>
      </c>
      <c r="D33" s="58">
        <v>75</v>
      </c>
      <c r="E33" s="64">
        <f t="shared" si="0"/>
        <v>675</v>
      </c>
      <c r="F33" s="65">
        <v>30</v>
      </c>
    </row>
    <row r="34" spans="1:6" ht="15" customHeight="1">
      <c r="A34" s="5" t="s">
        <v>88</v>
      </c>
      <c r="B34" s="67" t="s">
        <v>66</v>
      </c>
      <c r="C34" s="71">
        <v>10</v>
      </c>
      <c r="D34" s="56">
        <v>75</v>
      </c>
      <c r="E34" s="64">
        <f t="shared" si="0"/>
        <v>750</v>
      </c>
      <c r="F34" s="65">
        <v>25</v>
      </c>
    </row>
    <row r="35" spans="1:6" ht="27" customHeight="1">
      <c r="A35" s="5" t="s">
        <v>89</v>
      </c>
      <c r="B35" s="69" t="s">
        <v>67</v>
      </c>
      <c r="C35" s="71">
        <v>31</v>
      </c>
      <c r="D35" s="56">
        <v>35</v>
      </c>
      <c r="E35" s="64">
        <f t="shared" si="0"/>
        <v>1085</v>
      </c>
      <c r="F35" s="65">
        <v>77</v>
      </c>
    </row>
    <row r="36" spans="1:6" ht="25.5" customHeight="1">
      <c r="A36" s="5" t="s">
        <v>90</v>
      </c>
      <c r="B36" s="67" t="s">
        <v>116</v>
      </c>
      <c r="C36" s="71">
        <v>246</v>
      </c>
      <c r="D36" s="56">
        <v>64</v>
      </c>
      <c r="E36" s="64">
        <f t="shared" si="0"/>
        <v>15744</v>
      </c>
      <c r="F36" s="65">
        <v>654</v>
      </c>
    </row>
    <row r="37" spans="1:6" ht="24.75" customHeight="1">
      <c r="A37" s="5" t="s">
        <v>91</v>
      </c>
      <c r="B37" s="67" t="s">
        <v>118</v>
      </c>
      <c r="C37" s="71">
        <v>248</v>
      </c>
      <c r="D37" s="56">
        <v>50</v>
      </c>
      <c r="E37" s="64">
        <f t="shared" si="0"/>
        <v>12400</v>
      </c>
      <c r="F37" s="65">
        <v>662</v>
      </c>
    </row>
    <row r="38" spans="1:6" ht="51" customHeight="1">
      <c r="A38" s="5" t="s">
        <v>92</v>
      </c>
      <c r="B38" s="67" t="s">
        <v>117</v>
      </c>
      <c r="C38" s="71">
        <v>9</v>
      </c>
      <c r="D38" s="56">
        <v>115</v>
      </c>
      <c r="E38" s="64">
        <f t="shared" si="0"/>
        <v>1035</v>
      </c>
      <c r="F38" s="65">
        <v>9</v>
      </c>
    </row>
    <row r="39" spans="1:6" ht="41.25" customHeight="1">
      <c r="A39" s="5" t="s">
        <v>93</v>
      </c>
      <c r="B39" s="67" t="s">
        <v>120</v>
      </c>
      <c r="C39" s="71">
        <v>200</v>
      </c>
      <c r="D39" s="56">
        <v>385</v>
      </c>
      <c r="E39" s="64">
        <f t="shared" si="0"/>
        <v>77000</v>
      </c>
      <c r="F39" s="65">
        <v>578</v>
      </c>
    </row>
    <row r="40" spans="1:6" ht="24.75" customHeight="1">
      <c r="A40" s="5" t="s">
        <v>94</v>
      </c>
      <c r="B40" s="67" t="s">
        <v>97</v>
      </c>
      <c r="C40" s="71">
        <v>10</v>
      </c>
      <c r="D40" s="56">
        <v>30</v>
      </c>
      <c r="E40" s="64">
        <f t="shared" si="0"/>
        <v>300</v>
      </c>
      <c r="F40" s="65">
        <v>32</v>
      </c>
    </row>
    <row r="41" spans="1:6" ht="24.75" customHeight="1">
      <c r="A41" s="5" t="s">
        <v>98</v>
      </c>
      <c r="B41" s="67" t="s">
        <v>68</v>
      </c>
      <c r="C41" s="71">
        <v>1029</v>
      </c>
      <c r="D41" s="56">
        <v>40</v>
      </c>
      <c r="E41" s="64">
        <f t="shared" si="0"/>
        <v>41160</v>
      </c>
      <c r="F41" s="65">
        <v>3010</v>
      </c>
    </row>
    <row r="42" spans="1:6" ht="24.75" customHeight="1">
      <c r="A42" s="5" t="s">
        <v>99</v>
      </c>
      <c r="B42" s="67" t="s">
        <v>69</v>
      </c>
      <c r="C42" s="71">
        <v>192</v>
      </c>
      <c r="D42" s="56">
        <v>40</v>
      </c>
      <c r="E42" s="64">
        <f t="shared" si="0"/>
        <v>7680</v>
      </c>
      <c r="F42" s="65">
        <v>574</v>
      </c>
    </row>
    <row r="43" spans="1:8" ht="33" customHeight="1">
      <c r="A43" s="6"/>
      <c r="B43" s="70"/>
      <c r="C43" s="72"/>
      <c r="D43" s="4" t="s">
        <v>70</v>
      </c>
      <c r="E43" s="66">
        <f>SUM(E5:E42)</f>
        <v>466389</v>
      </c>
      <c r="F43" s="68"/>
      <c r="H43" s="79"/>
    </row>
    <row r="44" spans="1:6" ht="14.25">
      <c r="A44" s="1" t="s">
        <v>135</v>
      </c>
      <c r="F44" s="7"/>
    </row>
    <row r="45" ht="14.25">
      <c r="F45" s="7"/>
    </row>
  </sheetData>
  <sheetProtection/>
  <mergeCells count="7">
    <mergeCell ref="F3:F4"/>
    <mergeCell ref="B2:E2"/>
    <mergeCell ref="A3:A4"/>
    <mergeCell ref="B3:B4"/>
    <mergeCell ref="C3:C4"/>
    <mergeCell ref="D3:D4"/>
    <mergeCell ref="E3:E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0"/>
  <sheetViews>
    <sheetView tabSelected="1" zoomScalePageLayoutView="0" workbookViewId="0" topLeftCell="A28">
      <selection activeCell="G40" sqref="F39:G40"/>
    </sheetView>
  </sheetViews>
  <sheetFormatPr defaultColWidth="9.00390625" defaultRowHeight="12.75"/>
  <cols>
    <col min="1" max="1" width="10.00390625" style="1" customWidth="1"/>
    <col min="2" max="2" width="47.75390625" style="0" customWidth="1"/>
    <col min="3" max="3" width="30.25390625" style="0" customWidth="1"/>
  </cols>
  <sheetData>
    <row r="2" ht="21" customHeight="1">
      <c r="C2" s="112" t="s">
        <v>156</v>
      </c>
    </row>
    <row r="3" ht="13.5" thickBot="1"/>
    <row r="4" spans="1:3" ht="60.75" customHeight="1" thickBot="1">
      <c r="A4" s="107" t="s">
        <v>14</v>
      </c>
      <c r="B4" s="108" t="s">
        <v>15</v>
      </c>
      <c r="C4" s="107" t="s">
        <v>150</v>
      </c>
    </row>
    <row r="5" spans="1:3" ht="24.75" customHeight="1">
      <c r="A5" s="105">
        <v>1</v>
      </c>
      <c r="B5" s="109" t="s">
        <v>104</v>
      </c>
      <c r="C5" s="111"/>
    </row>
    <row r="6" spans="1:3" ht="24.75" customHeight="1">
      <c r="A6" s="106">
        <v>2</v>
      </c>
      <c r="B6" s="110" t="s">
        <v>20</v>
      </c>
      <c r="C6" s="111"/>
    </row>
    <row r="7" spans="1:3" ht="24.75" customHeight="1">
      <c r="A7" s="106">
        <v>3</v>
      </c>
      <c r="B7" s="110" t="s">
        <v>22</v>
      </c>
      <c r="C7" s="111"/>
    </row>
    <row r="8" spans="1:3" ht="24.75" customHeight="1">
      <c r="A8" s="105">
        <v>4</v>
      </c>
      <c r="B8" s="110" t="s">
        <v>24</v>
      </c>
      <c r="C8" s="111"/>
    </row>
    <row r="9" spans="1:3" ht="24.75" customHeight="1">
      <c r="A9" s="106">
        <v>5</v>
      </c>
      <c r="B9" s="110" t="s">
        <v>26</v>
      </c>
      <c r="C9" s="111"/>
    </row>
    <row r="10" spans="1:3" ht="24.75" customHeight="1">
      <c r="A10" s="106">
        <v>6</v>
      </c>
      <c r="B10" s="110" t="s">
        <v>30</v>
      </c>
      <c r="C10" s="111"/>
    </row>
    <row r="11" spans="1:3" ht="24.75" customHeight="1">
      <c r="A11" s="105">
        <v>7</v>
      </c>
      <c r="B11" s="110" t="s">
        <v>32</v>
      </c>
      <c r="C11" s="111"/>
    </row>
    <row r="12" spans="1:3" ht="24.75" customHeight="1">
      <c r="A12" s="106">
        <v>8</v>
      </c>
      <c r="B12" s="110" t="s">
        <v>34</v>
      </c>
      <c r="C12" s="111"/>
    </row>
    <row r="13" spans="1:3" ht="40.5">
      <c r="A13" s="106">
        <v>9</v>
      </c>
      <c r="B13" s="110" t="s">
        <v>151</v>
      </c>
      <c r="C13" s="111"/>
    </row>
    <row r="14" spans="1:3" ht="24.75" customHeight="1">
      <c r="A14" s="105">
        <v>10</v>
      </c>
      <c r="B14" s="110" t="s">
        <v>38</v>
      </c>
      <c r="C14" s="111"/>
    </row>
    <row r="15" spans="1:3" ht="24.75" customHeight="1">
      <c r="A15" s="106">
        <v>11</v>
      </c>
      <c r="B15" s="110" t="s">
        <v>119</v>
      </c>
      <c r="C15" s="111"/>
    </row>
    <row r="16" spans="1:3" ht="24.75" customHeight="1">
      <c r="A16" s="106">
        <v>12</v>
      </c>
      <c r="B16" s="110" t="s">
        <v>96</v>
      </c>
      <c r="C16" s="111"/>
    </row>
    <row r="17" spans="1:3" ht="24.75" customHeight="1">
      <c r="A17" s="105">
        <v>13</v>
      </c>
      <c r="B17" s="110" t="s">
        <v>95</v>
      </c>
      <c r="C17" s="111"/>
    </row>
    <row r="18" spans="1:3" ht="24.75" customHeight="1">
      <c r="A18" s="106">
        <v>14</v>
      </c>
      <c r="B18" s="110" t="s">
        <v>40</v>
      </c>
      <c r="C18" s="111"/>
    </row>
    <row r="19" spans="1:3" ht="24.75" customHeight="1">
      <c r="A19" s="106">
        <v>15</v>
      </c>
      <c r="B19" s="110" t="s">
        <v>42</v>
      </c>
      <c r="C19" s="111"/>
    </row>
    <row r="20" spans="1:3" ht="24.75" customHeight="1">
      <c r="A20" s="105">
        <v>16</v>
      </c>
      <c r="B20" s="110" t="s">
        <v>71</v>
      </c>
      <c r="C20" s="111"/>
    </row>
    <row r="21" spans="1:3" ht="24.75" customHeight="1">
      <c r="A21" s="106">
        <v>17</v>
      </c>
      <c r="B21" s="110" t="s">
        <v>72</v>
      </c>
      <c r="C21" s="111"/>
    </row>
    <row r="22" spans="1:3" ht="24.75" customHeight="1">
      <c r="A22" s="106">
        <v>18</v>
      </c>
      <c r="B22" s="110" t="s">
        <v>44</v>
      </c>
      <c r="C22" s="111"/>
    </row>
    <row r="23" spans="1:3" ht="24.75" customHeight="1">
      <c r="A23" s="105">
        <v>19</v>
      </c>
      <c r="B23" s="110" t="s">
        <v>152</v>
      </c>
      <c r="C23" s="111"/>
    </row>
    <row r="24" spans="1:3" ht="24.75" customHeight="1">
      <c r="A24" s="106">
        <v>20</v>
      </c>
      <c r="B24" s="110" t="s">
        <v>153</v>
      </c>
      <c r="C24" s="111"/>
    </row>
    <row r="25" spans="1:3" ht="24.75" customHeight="1">
      <c r="A25" s="106">
        <v>21</v>
      </c>
      <c r="B25" s="110" t="s">
        <v>154</v>
      </c>
      <c r="C25" s="111"/>
    </row>
    <row r="26" spans="1:3" ht="24.75" customHeight="1">
      <c r="A26" s="105">
        <v>22</v>
      </c>
      <c r="B26" s="110" t="s">
        <v>46</v>
      </c>
      <c r="C26" s="111"/>
    </row>
    <row r="27" spans="1:3" ht="24.75" customHeight="1">
      <c r="A27" s="106">
        <v>23</v>
      </c>
      <c r="B27" s="110" t="s">
        <v>48</v>
      </c>
      <c r="C27" s="111"/>
    </row>
    <row r="28" spans="1:3" ht="24.75" customHeight="1">
      <c r="A28" s="106">
        <v>24</v>
      </c>
      <c r="B28" s="110" t="s">
        <v>50</v>
      </c>
      <c r="C28" s="111"/>
    </row>
    <row r="29" spans="1:3" ht="24.75" customHeight="1">
      <c r="A29" s="105">
        <v>25</v>
      </c>
      <c r="B29" s="110" t="s">
        <v>52</v>
      </c>
      <c r="C29" s="111"/>
    </row>
    <row r="30" spans="1:3" ht="24.75" customHeight="1">
      <c r="A30" s="106">
        <v>26</v>
      </c>
      <c r="B30" s="110" t="s">
        <v>155</v>
      </c>
      <c r="C30" s="111"/>
    </row>
    <row r="31" spans="1:3" ht="24.75" customHeight="1">
      <c r="A31" s="106">
        <v>27</v>
      </c>
      <c r="B31" s="110" t="s">
        <v>54</v>
      </c>
      <c r="C31" s="111"/>
    </row>
    <row r="32" spans="1:3" ht="24.75" customHeight="1">
      <c r="A32" s="105">
        <v>28</v>
      </c>
      <c r="B32" s="110" t="s">
        <v>56</v>
      </c>
      <c r="C32" s="111"/>
    </row>
    <row r="33" spans="1:3" ht="24.75" customHeight="1">
      <c r="A33" s="106">
        <v>29</v>
      </c>
      <c r="B33" s="110" t="s">
        <v>58</v>
      </c>
      <c r="C33" s="111"/>
    </row>
    <row r="34" spans="1:3" ht="24.75" customHeight="1">
      <c r="A34" s="106">
        <v>30</v>
      </c>
      <c r="B34" s="110" t="s">
        <v>60</v>
      </c>
      <c r="C34" s="111"/>
    </row>
    <row r="35" spans="1:3" ht="24.75" customHeight="1">
      <c r="A35" s="105">
        <v>31</v>
      </c>
      <c r="B35" s="110" t="s">
        <v>62</v>
      </c>
      <c r="C35" s="111"/>
    </row>
    <row r="36" spans="1:3" ht="24.75" customHeight="1">
      <c r="A36" s="106">
        <v>32</v>
      </c>
      <c r="B36" s="110" t="s">
        <v>64</v>
      </c>
      <c r="C36" s="111"/>
    </row>
    <row r="37" spans="1:3" ht="24.75" customHeight="1">
      <c r="A37" s="106">
        <v>33</v>
      </c>
      <c r="B37" s="110" t="s">
        <v>65</v>
      </c>
      <c r="C37" s="111"/>
    </row>
    <row r="38" spans="1:3" ht="63.75" customHeight="1">
      <c r="A38" s="105">
        <v>34</v>
      </c>
      <c r="B38" s="113" t="s">
        <v>66</v>
      </c>
      <c r="C38" s="114"/>
    </row>
    <row r="39" spans="1:3" ht="42" customHeight="1">
      <c r="A39" s="106">
        <v>35</v>
      </c>
      <c r="B39" s="115" t="s">
        <v>97</v>
      </c>
      <c r="C39" s="116"/>
    </row>
    <row r="40" spans="1:3" ht="144" customHeight="1">
      <c r="A40" s="106">
        <v>36</v>
      </c>
      <c r="B40" s="130" t="s">
        <v>157</v>
      </c>
      <c r="C40" s="117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Paluch Małgorzata</cp:lastModifiedBy>
  <cp:lastPrinted>2021-07-30T09:37:09Z</cp:lastPrinted>
  <dcterms:created xsi:type="dcterms:W3CDTF">1997-02-26T13:46:56Z</dcterms:created>
  <dcterms:modified xsi:type="dcterms:W3CDTF">2024-02-29T11:13:24Z</dcterms:modified>
  <cp:category/>
  <cp:version/>
  <cp:contentType/>
  <cp:contentStatus/>
</cp:coreProperties>
</file>