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unijne\2023\osir redzikowo\"/>
    </mc:Choice>
  </mc:AlternateContent>
  <xr:revisionPtr revIDLastSave="0" documentId="13_ncr:1_{31D7D0C7-230C-41A4-A380-9538438AFA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Arkusz1!$A$2:$AS$2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7" i="1" l="1"/>
  <c r="AE17" i="1"/>
  <c r="AF17" i="1"/>
  <c r="AG17" i="1"/>
  <c r="AH17" i="1"/>
  <c r="AI17" i="1"/>
  <c r="AJ17" i="1"/>
  <c r="AK17" i="1"/>
  <c r="AL17" i="1"/>
  <c r="AM17" i="1"/>
  <c r="AN17" i="1"/>
  <c r="AC17" i="1"/>
  <c r="AD16" i="1"/>
  <c r="AE16" i="1"/>
  <c r="AF16" i="1"/>
  <c r="AG16" i="1"/>
  <c r="AH16" i="1"/>
  <c r="AI16" i="1"/>
  <c r="AJ16" i="1"/>
  <c r="AK16" i="1"/>
  <c r="AL16" i="1"/>
  <c r="AM16" i="1"/>
  <c r="AN16" i="1"/>
  <c r="AC16" i="1"/>
  <c r="AD12" i="1"/>
  <c r="AE12" i="1"/>
  <c r="AF12" i="1"/>
  <c r="AG12" i="1"/>
  <c r="AH12" i="1"/>
  <c r="AI12" i="1"/>
  <c r="AJ12" i="1"/>
  <c r="AK12" i="1"/>
  <c r="AL12" i="1"/>
  <c r="AM12" i="1"/>
  <c r="AN12" i="1"/>
  <c r="AC12" i="1"/>
  <c r="AD11" i="1"/>
  <c r="AE11" i="1"/>
  <c r="AF11" i="1"/>
  <c r="AG11" i="1"/>
  <c r="AH11" i="1"/>
  <c r="AI11" i="1"/>
  <c r="AJ11" i="1"/>
  <c r="AK11" i="1"/>
  <c r="AL11" i="1"/>
  <c r="AM11" i="1"/>
  <c r="AN11" i="1"/>
  <c r="AC11" i="1"/>
  <c r="AO4" i="1"/>
  <c r="AO3" i="1"/>
</calcChain>
</file>

<file path=xl/sharedStrings.xml><?xml version="1.0" encoding="utf-8"?>
<sst xmlns="http://schemas.openxmlformats.org/spreadsheetml/2006/main" count="108" uniqueCount="61">
  <si>
    <t>DANE NABYWCY</t>
  </si>
  <si>
    <t>DANE ODBIORCY
- podmiot otrzymujący fakturę</t>
  </si>
  <si>
    <t>AKCYZA (przeznaczenie paliwa gazowego)</t>
  </si>
  <si>
    <t>AKTUALNA UMOWA/ ANEKSY</t>
  </si>
  <si>
    <t>NIP</t>
  </si>
  <si>
    <t>Miejscowość</t>
  </si>
  <si>
    <t>Poczta</t>
  </si>
  <si>
    <t>Ulica</t>
  </si>
  <si>
    <t>Numer</t>
  </si>
  <si>
    <t>Moc umowna [kWh/h]</t>
  </si>
  <si>
    <t>Operator Systemu Dystrybucyjnego (wraz z oddziałem)</t>
  </si>
  <si>
    <t>bez akcyzy, z zerową stawką akcyzy lub zwolnienie od akcyzy</t>
  </si>
  <si>
    <t>na cele opałowe</t>
  </si>
  <si>
    <t xml:space="preserve">Termin obowiązywania umowy </t>
  </si>
  <si>
    <t>Okres wypowiedzenia</t>
  </si>
  <si>
    <t>UWAGI</t>
  </si>
  <si>
    <t>-</t>
  </si>
  <si>
    <t>Termin rozpoczęcia dostawy</t>
  </si>
  <si>
    <t>Ośrodek Sportu i Rekreacji Gminy Słupsk Sp. z o.o.</t>
  </si>
  <si>
    <t>Redzikowo</t>
  </si>
  <si>
    <t>76-200</t>
  </si>
  <si>
    <t>Słupsk</t>
  </si>
  <si>
    <t>16B</t>
  </si>
  <si>
    <t>Ośrodek Sportu i Rekreacji Gminy Słupsk</t>
  </si>
  <si>
    <t>8018590365500018996154</t>
  </si>
  <si>
    <t>Polska Spółka Gazownictwa Sp. z o.o./obszar taryfowy gdański</t>
  </si>
  <si>
    <t>PGNiG Obrót Detaliczny Sp. z o.o.</t>
  </si>
  <si>
    <t>Razem</t>
  </si>
  <si>
    <t>1.</t>
  </si>
  <si>
    <t>2.</t>
  </si>
  <si>
    <t>Lp.</t>
  </si>
  <si>
    <t>DANE PUNKTU POBORU PALIWA GAZOWEGO</t>
  </si>
  <si>
    <t>Nazwa punktu poboru paliwa gazowego</t>
  </si>
  <si>
    <t>Obecny Sprzedawca</t>
  </si>
  <si>
    <t>Kod pocztowy</t>
  </si>
  <si>
    <t>Nazwa</t>
  </si>
  <si>
    <t>Numer punktu poboru / Numer OSD</t>
  </si>
  <si>
    <t xml:space="preserve">Podmiot </t>
  </si>
  <si>
    <t>8018590365500028784765</t>
  </si>
  <si>
    <t>styczeń 2023 r.</t>
  </si>
  <si>
    <t>luty 2023 r.</t>
  </si>
  <si>
    <t>marzec 2024 r.</t>
  </si>
  <si>
    <t>kwiecień 2023 r.</t>
  </si>
  <si>
    <t>maj 2023 r.</t>
  </si>
  <si>
    <t>czerwiec 2023 r.</t>
  </si>
  <si>
    <t>lipiec 2023 r.</t>
  </si>
  <si>
    <t>sierpień 2023 r.</t>
  </si>
  <si>
    <t>wrzesień 2023 r.</t>
  </si>
  <si>
    <t>październik 2023 r.</t>
  </si>
  <si>
    <t>listopad 2023 r.</t>
  </si>
  <si>
    <t>grudzień 2023 r.</t>
  </si>
  <si>
    <t>na czas określony</t>
  </si>
  <si>
    <t>Czy punkt w 2023 będzie korzystał z ochrony taryfowej TAK/NIE</t>
  </si>
  <si>
    <t>% szacunkowego zużycia  podlegającego ochronie taryfowej</t>
  </si>
  <si>
    <t>TAK</t>
  </si>
  <si>
    <t>16A</t>
  </si>
  <si>
    <t>dz. 1/22</t>
  </si>
  <si>
    <t>Grupa taryfowa OSD</t>
  </si>
  <si>
    <t>W-6A.1</t>
  </si>
  <si>
    <t>W-5.1</t>
  </si>
  <si>
    <t>01.01.2023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</si>
</sst>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76">
    <xf numFmtId="0" fontId="0" fillId="0" borderId="0" xfId="0"/>
    <xf numFmtId="0" fontId="2" fillId="0" borderId="0" xfId="0" applyFont="1"/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Alignment="1">
      <alignment vertical="center"/>
    </xf>
    <xf numFmtId="17" fontId="6" fillId="6" borderId="1" xfId="0" applyNumberFormat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7" fontId="6" fillId="4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2" borderId="8" xfId="0" applyFont="1" applyFill="1" applyBorder="1" applyAlignment="1">
      <alignment horizontal="center" vertical="center"/>
    </xf>
    <xf numFmtId="49" fontId="0" fillId="0" borderId="0" xfId="0" applyNumberFormat="1"/>
    <xf numFmtId="0" fontId="6" fillId="5" borderId="17" xfId="0" applyFont="1" applyFill="1" applyBorder="1" applyAlignment="1">
      <alignment horizontal="center" vertical="center" wrapText="1"/>
    </xf>
    <xf numFmtId="17" fontId="6" fillId="6" borderId="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5" fillId="0" borderId="6" xfId="1" applyFont="1" applyBorder="1" applyAlignment="1">
      <alignment horizontal="center" vertical="center"/>
    </xf>
    <xf numFmtId="9" fontId="5" fillId="0" borderId="4" xfId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9" fontId="5" fillId="0" borderId="11" xfId="1" applyFont="1" applyBorder="1" applyAlignment="1">
      <alignment horizontal="center" vertical="center"/>
    </xf>
    <xf numFmtId="9" fontId="5" fillId="0" borderId="13" xfId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49" fontId="6" fillId="7" borderId="6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17" fontId="6" fillId="7" borderId="21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2" fillId="9" borderId="4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22"/>
  <sheetViews>
    <sheetView tabSelected="1" topLeftCell="AA1" zoomScale="60" zoomScaleNormal="60" workbookViewId="0">
      <selection activeCell="AC21" sqref="AC21:AN22"/>
    </sheetView>
  </sheetViews>
  <sheetFormatPr defaultRowHeight="14.4" x14ac:dyDescent="0.3"/>
  <cols>
    <col min="1" max="1" width="12.6640625" customWidth="1"/>
    <col min="2" max="2" width="33.6640625" customWidth="1"/>
    <col min="3" max="3" width="32.44140625" bestFit="1" customWidth="1"/>
    <col min="4" max="4" width="17.33203125" customWidth="1"/>
    <col min="5" max="5" width="18.33203125" customWidth="1"/>
    <col min="6" max="6" width="12.33203125" customWidth="1"/>
    <col min="7" max="7" width="17" bestFit="1" customWidth="1"/>
    <col min="8" max="8" width="15.109375" customWidth="1"/>
    <col min="9" max="9" width="15.88671875" bestFit="1" customWidth="1"/>
    <col min="10" max="10" width="53.77734375" customWidth="1"/>
    <col min="11" max="11" width="25.44140625" bestFit="1" customWidth="1"/>
    <col min="12" max="12" width="12.33203125" customWidth="1"/>
    <col min="13" max="13" width="17" bestFit="1" customWidth="1"/>
    <col min="14" max="14" width="15.109375" bestFit="1" customWidth="1"/>
    <col min="15" max="15" width="16.88671875" bestFit="1" customWidth="1"/>
    <col min="16" max="16" width="21.109375" bestFit="1" customWidth="1"/>
    <col min="17" max="17" width="25.44140625" bestFit="1" customWidth="1"/>
    <col min="18" max="18" width="12.33203125" customWidth="1"/>
    <col min="19" max="19" width="17" bestFit="1" customWidth="1"/>
    <col min="20" max="20" width="15.109375" bestFit="1" customWidth="1"/>
    <col min="21" max="21" width="16.88671875" bestFit="1" customWidth="1"/>
    <col min="22" max="22" width="45.109375" style="19" bestFit="1" customWidth="1"/>
    <col min="23" max="23" width="22.88671875" bestFit="1" customWidth="1"/>
    <col min="24" max="24" width="19.109375" bestFit="1" customWidth="1"/>
    <col min="25" max="25" width="36.6640625" customWidth="1"/>
    <col min="26" max="26" width="28.88671875" bestFit="1" customWidth="1"/>
    <col min="27" max="27" width="27.33203125" bestFit="1" customWidth="1"/>
    <col min="28" max="28" width="19.109375" bestFit="1" customWidth="1"/>
    <col min="29" max="30" width="13.88671875" customWidth="1"/>
    <col min="31" max="31" width="9.44140625" customWidth="1"/>
    <col min="32" max="32" width="13.88671875" customWidth="1"/>
    <col min="33" max="33" width="11.21875" customWidth="1"/>
    <col min="34" max="35" width="13.88671875" customWidth="1"/>
    <col min="36" max="36" width="15.33203125" customWidth="1"/>
    <col min="37" max="40" width="13.88671875" customWidth="1"/>
    <col min="41" max="41" width="17.6640625" bestFit="1" customWidth="1"/>
    <col min="42" max="42" width="17.6640625" customWidth="1"/>
    <col min="43" max="43" width="30.109375" customWidth="1"/>
    <col min="44" max="44" width="30.88671875" customWidth="1"/>
    <col min="45" max="45" width="27.33203125" bestFit="1" customWidth="1"/>
    <col min="46" max="46" width="19.77734375" bestFit="1" customWidth="1"/>
  </cols>
  <sheetData>
    <row r="1" spans="1:46" s="1" customFormat="1" ht="30" customHeight="1" x14ac:dyDescent="0.3">
      <c r="A1" s="22"/>
      <c r="B1" s="18"/>
      <c r="C1" s="62" t="s">
        <v>0</v>
      </c>
      <c r="D1" s="63"/>
      <c r="E1" s="63"/>
      <c r="F1" s="63"/>
      <c r="G1" s="63"/>
      <c r="H1" s="63"/>
      <c r="I1" s="64"/>
      <c r="J1" s="65" t="s">
        <v>1</v>
      </c>
      <c r="K1" s="63"/>
      <c r="L1" s="63"/>
      <c r="M1" s="63"/>
      <c r="N1" s="63"/>
      <c r="O1" s="64"/>
      <c r="P1" s="66" t="s">
        <v>31</v>
      </c>
      <c r="Q1" s="67"/>
      <c r="R1" s="67"/>
      <c r="S1" s="67"/>
      <c r="T1" s="67"/>
      <c r="U1" s="67"/>
      <c r="V1" s="67"/>
      <c r="W1" s="67"/>
      <c r="X1" s="68"/>
      <c r="Y1" s="69"/>
      <c r="Z1" s="70"/>
      <c r="AA1" s="71" t="s">
        <v>2</v>
      </c>
      <c r="AB1" s="72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4"/>
      <c r="AQ1" s="60" t="s">
        <v>3</v>
      </c>
      <c r="AR1" s="61"/>
      <c r="AS1" s="58" t="s">
        <v>15</v>
      </c>
      <c r="AT1" s="59"/>
    </row>
    <row r="2" spans="1:46" s="1" customFormat="1" ht="90" customHeight="1" x14ac:dyDescent="0.3">
      <c r="A2" s="16" t="s">
        <v>30</v>
      </c>
      <c r="B2" s="14" t="s">
        <v>37</v>
      </c>
      <c r="C2" s="15" t="s">
        <v>35</v>
      </c>
      <c r="D2" s="12" t="s">
        <v>4</v>
      </c>
      <c r="E2" s="13" t="s">
        <v>5</v>
      </c>
      <c r="F2" s="13" t="s">
        <v>34</v>
      </c>
      <c r="G2" s="13" t="s">
        <v>6</v>
      </c>
      <c r="H2" s="13" t="s">
        <v>7</v>
      </c>
      <c r="I2" s="14" t="s">
        <v>8</v>
      </c>
      <c r="J2" s="15" t="s">
        <v>35</v>
      </c>
      <c r="K2" s="13" t="s">
        <v>5</v>
      </c>
      <c r="L2" s="13" t="s">
        <v>34</v>
      </c>
      <c r="M2" s="13" t="s">
        <v>6</v>
      </c>
      <c r="N2" s="13" t="s">
        <v>7</v>
      </c>
      <c r="O2" s="14" t="s">
        <v>8</v>
      </c>
      <c r="P2" s="11" t="s">
        <v>32</v>
      </c>
      <c r="Q2" s="2" t="s">
        <v>5</v>
      </c>
      <c r="R2" s="2" t="s">
        <v>34</v>
      </c>
      <c r="S2" s="2" t="s">
        <v>6</v>
      </c>
      <c r="T2" s="2" t="s">
        <v>7</v>
      </c>
      <c r="U2" s="2" t="s">
        <v>8</v>
      </c>
      <c r="V2" s="3" t="s">
        <v>36</v>
      </c>
      <c r="W2" s="2" t="s">
        <v>57</v>
      </c>
      <c r="X2" s="10" t="s">
        <v>9</v>
      </c>
      <c r="Y2" s="8" t="s">
        <v>10</v>
      </c>
      <c r="Z2" s="9" t="s">
        <v>33</v>
      </c>
      <c r="AA2" s="7" t="s">
        <v>11</v>
      </c>
      <c r="AB2" s="20" t="s">
        <v>12</v>
      </c>
      <c r="AC2" s="6" t="s">
        <v>41</v>
      </c>
      <c r="AD2" s="6" t="s">
        <v>42</v>
      </c>
      <c r="AE2" s="6" t="s">
        <v>43</v>
      </c>
      <c r="AF2" s="6" t="s">
        <v>44</v>
      </c>
      <c r="AG2" s="6" t="s">
        <v>45</v>
      </c>
      <c r="AH2" s="6" t="s">
        <v>46</v>
      </c>
      <c r="AI2" s="6" t="s">
        <v>47</v>
      </c>
      <c r="AJ2" s="6" t="s">
        <v>48</v>
      </c>
      <c r="AK2" s="6" t="s">
        <v>49</v>
      </c>
      <c r="AL2" s="6" t="s">
        <v>50</v>
      </c>
      <c r="AM2" s="6" t="s">
        <v>39</v>
      </c>
      <c r="AN2" s="6" t="s">
        <v>40</v>
      </c>
      <c r="AO2" s="6" t="s">
        <v>27</v>
      </c>
      <c r="AP2" s="21" t="s">
        <v>17</v>
      </c>
      <c r="AQ2" s="48" t="s">
        <v>13</v>
      </c>
      <c r="AR2" s="51" t="s">
        <v>14</v>
      </c>
      <c r="AS2" s="54" t="s">
        <v>52</v>
      </c>
      <c r="AT2" s="57" t="s">
        <v>53</v>
      </c>
    </row>
    <row r="3" spans="1:46" s="5" customFormat="1" ht="45" customHeight="1" x14ac:dyDescent="0.3">
      <c r="A3" s="23" t="s">
        <v>28</v>
      </c>
      <c r="B3" s="24" t="s">
        <v>18</v>
      </c>
      <c r="C3" s="25" t="s">
        <v>18</v>
      </c>
      <c r="D3" s="26">
        <v>8393054846</v>
      </c>
      <c r="E3" s="26" t="s">
        <v>19</v>
      </c>
      <c r="F3" s="26" t="s">
        <v>20</v>
      </c>
      <c r="G3" s="26" t="s">
        <v>21</v>
      </c>
      <c r="H3" s="26" t="s">
        <v>16</v>
      </c>
      <c r="I3" s="27" t="s">
        <v>22</v>
      </c>
      <c r="J3" s="25" t="s">
        <v>23</v>
      </c>
      <c r="K3" s="26" t="s">
        <v>19</v>
      </c>
      <c r="L3" s="26" t="s">
        <v>20</v>
      </c>
      <c r="M3" s="26" t="s">
        <v>21</v>
      </c>
      <c r="N3" s="26" t="s">
        <v>16</v>
      </c>
      <c r="O3" s="27" t="s">
        <v>22</v>
      </c>
      <c r="P3" s="25" t="s">
        <v>18</v>
      </c>
      <c r="Q3" s="26" t="s">
        <v>19</v>
      </c>
      <c r="R3" s="26" t="s">
        <v>20</v>
      </c>
      <c r="S3" s="26" t="s">
        <v>21</v>
      </c>
      <c r="T3" s="28" t="s">
        <v>16</v>
      </c>
      <c r="U3" s="26" t="s">
        <v>56</v>
      </c>
      <c r="V3" s="29" t="s">
        <v>24</v>
      </c>
      <c r="W3" s="26" t="s">
        <v>58</v>
      </c>
      <c r="X3" s="27">
        <v>1100</v>
      </c>
      <c r="Y3" s="30" t="s">
        <v>25</v>
      </c>
      <c r="Z3" s="24" t="s">
        <v>26</v>
      </c>
      <c r="AA3" s="31">
        <v>1</v>
      </c>
      <c r="AB3" s="32">
        <v>0</v>
      </c>
      <c r="AC3" s="33">
        <v>157.71600000000001</v>
      </c>
      <c r="AD3" s="33">
        <v>137.244</v>
      </c>
      <c r="AE3" s="33">
        <v>169.66</v>
      </c>
      <c r="AF3" s="33">
        <v>118.28700000000001</v>
      </c>
      <c r="AG3" s="33">
        <v>127.203</v>
      </c>
      <c r="AH3" s="33">
        <v>109.128</v>
      </c>
      <c r="AI3" s="33">
        <v>206.57499999999999</v>
      </c>
      <c r="AJ3" s="33">
        <v>276.49</v>
      </c>
      <c r="AK3" s="33">
        <v>307.99099999999999</v>
      </c>
      <c r="AL3" s="33">
        <v>324.964</v>
      </c>
      <c r="AM3" s="33">
        <v>302.17099999999999</v>
      </c>
      <c r="AN3" s="33">
        <v>142.209</v>
      </c>
      <c r="AO3" s="34">
        <f>SUM(AC3:AN3)</f>
        <v>2379.6379999999999</v>
      </c>
      <c r="AP3" s="35" t="s">
        <v>60</v>
      </c>
      <c r="AQ3" s="49" t="s">
        <v>51</v>
      </c>
      <c r="AR3" s="52" t="s">
        <v>16</v>
      </c>
      <c r="AS3" s="23" t="s">
        <v>54</v>
      </c>
      <c r="AT3" s="55">
        <v>23</v>
      </c>
    </row>
    <row r="4" spans="1:46" s="5" customFormat="1" ht="45" customHeight="1" thickBot="1" x14ac:dyDescent="0.35">
      <c r="A4" s="36" t="s">
        <v>29</v>
      </c>
      <c r="B4" s="37" t="s">
        <v>18</v>
      </c>
      <c r="C4" s="38" t="s">
        <v>18</v>
      </c>
      <c r="D4" s="39">
        <v>8393054846</v>
      </c>
      <c r="E4" s="39" t="s">
        <v>19</v>
      </c>
      <c r="F4" s="39" t="s">
        <v>20</v>
      </c>
      <c r="G4" s="39" t="s">
        <v>21</v>
      </c>
      <c r="H4" s="39" t="s">
        <v>16</v>
      </c>
      <c r="I4" s="40" t="s">
        <v>22</v>
      </c>
      <c r="J4" s="38" t="s">
        <v>23</v>
      </c>
      <c r="K4" s="39" t="s">
        <v>19</v>
      </c>
      <c r="L4" s="39" t="s">
        <v>20</v>
      </c>
      <c r="M4" s="39" t="s">
        <v>21</v>
      </c>
      <c r="N4" s="39" t="s">
        <v>16</v>
      </c>
      <c r="O4" s="40" t="s">
        <v>22</v>
      </c>
      <c r="P4" s="38" t="s">
        <v>18</v>
      </c>
      <c r="Q4" s="39" t="s">
        <v>19</v>
      </c>
      <c r="R4" s="39" t="s">
        <v>20</v>
      </c>
      <c r="S4" s="39" t="s">
        <v>21</v>
      </c>
      <c r="T4" s="41" t="s">
        <v>16</v>
      </c>
      <c r="U4" s="39" t="s">
        <v>55</v>
      </c>
      <c r="V4" s="42" t="s">
        <v>38</v>
      </c>
      <c r="W4" s="39" t="s">
        <v>59</v>
      </c>
      <c r="X4" s="40">
        <v>630</v>
      </c>
      <c r="Y4" s="43" t="s">
        <v>25</v>
      </c>
      <c r="Z4" s="37" t="s">
        <v>26</v>
      </c>
      <c r="AA4" s="44">
        <v>0</v>
      </c>
      <c r="AB4" s="45">
        <v>1</v>
      </c>
      <c r="AC4" s="46">
        <v>236.57499999999999</v>
      </c>
      <c r="AD4" s="46">
        <v>320.23599999999999</v>
      </c>
      <c r="AE4" s="46">
        <v>395.87400000000002</v>
      </c>
      <c r="AF4" s="46">
        <v>276.00400000000002</v>
      </c>
      <c r="AG4" s="46">
        <v>296.80700000000002</v>
      </c>
      <c r="AH4" s="46">
        <v>254.63200000000001</v>
      </c>
      <c r="AI4" s="46">
        <v>309.86200000000002</v>
      </c>
      <c r="AJ4" s="46">
        <v>414.73599999999999</v>
      </c>
      <c r="AK4" s="46">
        <v>461.98700000000002</v>
      </c>
      <c r="AL4" s="46">
        <v>487.44600000000003</v>
      </c>
      <c r="AM4" s="46">
        <v>453.25700000000001</v>
      </c>
      <c r="AN4" s="46">
        <v>213.31399999999999</v>
      </c>
      <c r="AO4" s="34">
        <f>SUM(AC4:AN4)</f>
        <v>4120.7299999999996</v>
      </c>
      <c r="AP4" s="47" t="s">
        <v>60</v>
      </c>
      <c r="AQ4" s="50" t="s">
        <v>51</v>
      </c>
      <c r="AR4" s="53" t="s">
        <v>16</v>
      </c>
      <c r="AS4" s="36" t="s">
        <v>54</v>
      </c>
      <c r="AT4" s="56">
        <v>23</v>
      </c>
    </row>
    <row r="5" spans="1:46" x14ac:dyDescent="0.3">
      <c r="R5" s="4"/>
    </row>
    <row r="11" spans="1:46" x14ac:dyDescent="0.3">
      <c r="AC11">
        <f>AC3/$AO$3</f>
        <v>6.6277307724956491E-2</v>
      </c>
      <c r="AD11">
        <f t="shared" ref="AD11:AN11" si="0">AD3/$AO$3</f>
        <v>5.7674318530801745E-2</v>
      </c>
      <c r="AE11">
        <f t="shared" si="0"/>
        <v>7.1296558552183142E-2</v>
      </c>
      <c r="AF11">
        <f t="shared" si="0"/>
        <v>4.9707980793717368E-2</v>
      </c>
      <c r="AG11">
        <f t="shared" si="0"/>
        <v>5.3454769170773034E-2</v>
      </c>
      <c r="AH11">
        <f t="shared" si="0"/>
        <v>4.5859076044339517E-2</v>
      </c>
      <c r="AI11">
        <f t="shared" si="0"/>
        <v>8.680942227347184E-2</v>
      </c>
      <c r="AJ11">
        <f t="shared" si="0"/>
        <v>0.11618994149530308</v>
      </c>
      <c r="AK11">
        <f t="shared" si="0"/>
        <v>0.12942766925053306</v>
      </c>
      <c r="AL11">
        <f t="shared" si="0"/>
        <v>0.13656026672964544</v>
      </c>
      <c r="AM11">
        <f t="shared" si="0"/>
        <v>0.12698191909861919</v>
      </c>
      <c r="AN11">
        <f t="shared" si="0"/>
        <v>5.9760770335656098E-2</v>
      </c>
    </row>
    <row r="12" spans="1:46" x14ac:dyDescent="0.3">
      <c r="AC12">
        <f>AC4/$AO$4</f>
        <v>5.7410944177366634E-2</v>
      </c>
      <c r="AD12">
        <f t="shared" ref="AD12:AN12" si="1">AD4/$AO$4</f>
        <v>7.7713414856105598E-2</v>
      </c>
      <c r="AE12">
        <f t="shared" si="1"/>
        <v>9.6068900413276301E-2</v>
      </c>
      <c r="AF12">
        <f t="shared" si="1"/>
        <v>6.697939442768637E-2</v>
      </c>
      <c r="AG12">
        <f t="shared" si="1"/>
        <v>7.2027771778301428E-2</v>
      </c>
      <c r="AH12">
        <f t="shared" si="1"/>
        <v>6.1792934746998721E-2</v>
      </c>
      <c r="AI12">
        <f t="shared" si="1"/>
        <v>7.5195899755625836E-2</v>
      </c>
      <c r="AJ12">
        <f t="shared" si="1"/>
        <v>0.10064624471877556</v>
      </c>
      <c r="AK12">
        <f t="shared" si="1"/>
        <v>0.11211290232555884</v>
      </c>
      <c r="AL12">
        <f t="shared" si="1"/>
        <v>0.11829117656337593</v>
      </c>
      <c r="AM12">
        <f t="shared" si="1"/>
        <v>0.10999434566205504</v>
      </c>
      <c r="AN12">
        <f t="shared" si="1"/>
        <v>5.1766070574873875E-2</v>
      </c>
    </row>
    <row r="14" spans="1:46" x14ac:dyDescent="0.3"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</row>
    <row r="15" spans="1:46" x14ac:dyDescent="0.3"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</row>
    <row r="16" spans="1:46" x14ac:dyDescent="0.3">
      <c r="AC16" s="17">
        <f>AC11*$AO$16</f>
        <v>66.277307724956486</v>
      </c>
      <c r="AD16" s="17">
        <f t="shared" ref="AD16:AN16" si="2">AD11*$AO$16</f>
        <v>57.674318530801742</v>
      </c>
      <c r="AE16" s="17">
        <f t="shared" si="2"/>
        <v>71.296558552183143</v>
      </c>
      <c r="AF16" s="17">
        <f t="shared" si="2"/>
        <v>49.707980793717368</v>
      </c>
      <c r="AG16" s="17">
        <f t="shared" si="2"/>
        <v>53.454769170773034</v>
      </c>
      <c r="AH16" s="17">
        <f t="shared" si="2"/>
        <v>45.859076044339517</v>
      </c>
      <c r="AI16" s="17">
        <f t="shared" si="2"/>
        <v>86.809422273471839</v>
      </c>
      <c r="AJ16" s="17">
        <f t="shared" si="2"/>
        <v>116.18994149530307</v>
      </c>
      <c r="AK16" s="17">
        <f t="shared" si="2"/>
        <v>129.42766925053306</v>
      </c>
      <c r="AL16" s="17">
        <f t="shared" si="2"/>
        <v>136.56026672964543</v>
      </c>
      <c r="AM16" s="17">
        <f t="shared" si="2"/>
        <v>126.9819190986192</v>
      </c>
      <c r="AN16" s="17">
        <f t="shared" si="2"/>
        <v>59.760770335656098</v>
      </c>
      <c r="AO16">
        <v>1000</v>
      </c>
    </row>
    <row r="17" spans="29:41" x14ac:dyDescent="0.3">
      <c r="AC17" s="17">
        <f>AC12*$AO$17</f>
        <v>229.64377670946652</v>
      </c>
      <c r="AD17" s="17">
        <f t="shared" ref="AD17:AN17" si="3">AD12*$AO$17</f>
        <v>310.8536594244224</v>
      </c>
      <c r="AE17" s="17">
        <f t="shared" si="3"/>
        <v>384.27560165310518</v>
      </c>
      <c r="AF17" s="17">
        <f t="shared" si="3"/>
        <v>267.91757771074549</v>
      </c>
      <c r="AG17" s="17">
        <f t="shared" si="3"/>
        <v>288.11108711320571</v>
      </c>
      <c r="AH17" s="17">
        <f t="shared" si="3"/>
        <v>247.17173898799487</v>
      </c>
      <c r="AI17" s="17">
        <f t="shared" si="3"/>
        <v>300.78359902250332</v>
      </c>
      <c r="AJ17" s="17">
        <f t="shared" si="3"/>
        <v>402.58497887510225</v>
      </c>
      <c r="AK17" s="17">
        <f t="shared" si="3"/>
        <v>448.4516093022354</v>
      </c>
      <c r="AL17" s="17">
        <f t="shared" si="3"/>
        <v>473.16470625350371</v>
      </c>
      <c r="AM17" s="17">
        <f t="shared" si="3"/>
        <v>439.97738264822016</v>
      </c>
      <c r="AN17" s="17">
        <f t="shared" si="3"/>
        <v>207.06428229949549</v>
      </c>
      <c r="AO17">
        <v>4000</v>
      </c>
    </row>
    <row r="21" spans="29:41" x14ac:dyDescent="0.3">
      <c r="AC21" s="75">
        <v>66.277000000000001</v>
      </c>
      <c r="AD21" s="75">
        <v>57.673999999999999</v>
      </c>
      <c r="AE21" s="75">
        <v>71.296999999999997</v>
      </c>
      <c r="AF21" s="75">
        <v>49.707999999999998</v>
      </c>
      <c r="AG21" s="75">
        <v>53.454999999999998</v>
      </c>
      <c r="AH21" s="75">
        <v>45.859000000000002</v>
      </c>
      <c r="AI21" s="75">
        <v>86.808999999999997</v>
      </c>
      <c r="AJ21" s="75">
        <v>116.19</v>
      </c>
      <c r="AK21" s="75">
        <v>129.428</v>
      </c>
      <c r="AL21" s="75">
        <v>136.56</v>
      </c>
      <c r="AM21" s="75">
        <v>126.982</v>
      </c>
      <c r="AN21" s="75">
        <v>59.761000000000003</v>
      </c>
    </row>
    <row r="22" spans="29:41" x14ac:dyDescent="0.3">
      <c r="AC22" s="75">
        <v>229.64400000000001</v>
      </c>
      <c r="AD22" s="75">
        <v>310.85399999999998</v>
      </c>
      <c r="AE22" s="75">
        <v>384.27600000000001</v>
      </c>
      <c r="AF22" s="75">
        <v>267.91800000000001</v>
      </c>
      <c r="AG22" s="75">
        <v>288.11099999999999</v>
      </c>
      <c r="AH22" s="75">
        <v>247.172</v>
      </c>
      <c r="AI22" s="75">
        <v>300.78399999999999</v>
      </c>
      <c r="AJ22" s="75">
        <v>402.58499999999998</v>
      </c>
      <c r="AK22" s="75">
        <v>448.452</v>
      </c>
      <c r="AL22" s="75">
        <v>473.16500000000002</v>
      </c>
      <c r="AM22" s="75">
        <v>439.97699999999998</v>
      </c>
      <c r="AN22" s="75">
        <v>207.06399999999999</v>
      </c>
    </row>
  </sheetData>
  <autoFilter ref="A2:AS2" xr:uid="{00000000-0009-0000-0000-000000000000}"/>
  <mergeCells count="8">
    <mergeCell ref="AS1:AT1"/>
    <mergeCell ref="AQ1:AR1"/>
    <mergeCell ref="C1:I1"/>
    <mergeCell ref="J1:O1"/>
    <mergeCell ref="P1:X1"/>
    <mergeCell ref="Y1:Z1"/>
    <mergeCell ref="AA1:AB1"/>
    <mergeCell ref="AC1:AP1"/>
  </mergeCells>
  <pageMargins left="0.70866141732283472" right="0.70866141732283472" top="0.74803149606299213" bottom="0.74803149606299213" header="0.31496062992125984" footer="0.31496062992125984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Mariusz Sarosiek</cp:lastModifiedBy>
  <dcterms:created xsi:type="dcterms:W3CDTF">2017-07-07T11:30:25Z</dcterms:created>
  <dcterms:modified xsi:type="dcterms:W3CDTF">2023-01-12T08:00:04Z</dcterms:modified>
</cp:coreProperties>
</file>