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en_skoroszyt" defaultThemeVersion="166925"/>
  <mc:AlternateContent xmlns:mc="http://schemas.openxmlformats.org/markup-compatibility/2006">
    <mc:Choice Requires="x15">
      <x15ac:absPath xmlns:x15ac="http://schemas.microsoft.com/office/spreadsheetml/2010/11/ac" url="https://hascolek.sharepoint.com/sites/PMO/STRYK/Shared Documents/4. Przetargi/1.2 Dokumentacja do przetargów/1.2.2 Dokumentacja finalna - Zatwierdzona - Opublikowane/1.2.2.2 Systemy IT/1.2.1.2.1 WMS/1.2.1.2.1.2 Zapytanie Ofertowe/Zapytanie Ofertowe II/"/>
    </mc:Choice>
  </mc:AlternateContent>
  <xr:revisionPtr revIDLastSave="344" documentId="8_{771F0EAB-92EF-4284-8443-82B2376ED767}" xr6:coauthVersionLast="47" xr6:coauthVersionMax="47" xr10:uidLastSave="{F423CCDB-B7E9-4768-8483-77B0FD67171D}"/>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4"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ogólne'!$A$2:$E$66</definedName>
    <definedName name="_xlnm._FilterDatabase" localSheetId="1" hidden="1">'1.2.Wymagania szczegółowe'!$C$1:$C$182</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szczegółowe'!$C$165</definedName>
    <definedName name="_xlnm.Print_Area" localSheetId="0">'1.1.Wymagania ogólne'!$A$2:$E$73</definedName>
    <definedName name="_xlnm.Print_Area" localSheetId="1">'1.2.Wymagania szczegółowe'!$A$2:$E$182</definedName>
    <definedName name="_xlnm.Print_Area" localSheetId="3">'1.4.Integracja'!$A$2:$E$34</definedName>
    <definedName name="_xlnm.Print_Area" localSheetId="5">'1.6.Prawo'!$A$2:$E$28</definedName>
    <definedName name="_xlnm.Print_Area" localSheetId="6">'1.7.Gwarancja jakości'!$A$2:$E$49</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8" l="1"/>
  <c r="I53" i="8"/>
  <c r="I52" i="8"/>
  <c r="I51" i="8"/>
  <c r="I50" i="8"/>
  <c r="I49" i="8"/>
  <c r="I48" i="8"/>
  <c r="H54" i="8"/>
  <c r="H53" i="8"/>
  <c r="H52" i="8"/>
  <c r="H51" i="8"/>
  <c r="H50" i="8"/>
  <c r="H49" i="8"/>
  <c r="H48" i="8"/>
  <c r="G54" i="8"/>
  <c r="G53" i="8"/>
  <c r="G52" i="8"/>
  <c r="G51" i="8"/>
  <c r="G50" i="8"/>
  <c r="G49" i="8"/>
  <c r="G48" i="8"/>
  <c r="F54" i="8"/>
  <c r="F53" i="8"/>
  <c r="F52" i="8"/>
  <c r="F51" i="8"/>
  <c r="F50" i="8"/>
  <c r="F49" i="8"/>
  <c r="F48" i="8"/>
  <c r="E54" i="8"/>
  <c r="E53" i="8"/>
  <c r="E52" i="8"/>
  <c r="E51" i="8"/>
  <c r="E50" i="8"/>
  <c r="E49" i="8"/>
  <c r="E48" i="8"/>
  <c r="D54" i="8"/>
  <c r="D53" i="8"/>
  <c r="D52" i="8"/>
  <c r="D51" i="8"/>
  <c r="D50" i="8"/>
  <c r="D49" i="8"/>
  <c r="D48" i="8"/>
  <c r="D37" i="8"/>
  <c r="G55" i="8" l="1"/>
  <c r="F55" i="8"/>
  <c r="E55" i="8"/>
  <c r="H55" i="8"/>
  <c r="I55" i="8"/>
  <c r="D55" i="8"/>
  <c r="D43" i="8" l="1"/>
  <c r="D42" i="8"/>
  <c r="D41" i="8"/>
  <c r="D40" i="8"/>
  <c r="D39" i="8"/>
  <c r="D38" i="8"/>
  <c r="D68" i="1" l="1"/>
  <c r="D49" i="5"/>
  <c r="D48" i="5"/>
  <c r="D47" i="5"/>
  <c r="D46" i="5"/>
  <c r="D45" i="5"/>
  <c r="D44" i="5"/>
  <c r="D28" i="7"/>
  <c r="D27" i="7"/>
  <c r="D26" i="7"/>
  <c r="D25" i="7"/>
  <c r="D24" i="7"/>
  <c r="D23" i="7"/>
  <c r="D65" i="4"/>
  <c r="D64" i="4"/>
  <c r="D63" i="4"/>
  <c r="D62" i="4"/>
  <c r="D61" i="4"/>
  <c r="D60" i="4"/>
  <c r="D34" i="3"/>
  <c r="D33" i="3"/>
  <c r="D32" i="3"/>
  <c r="D31" i="3"/>
  <c r="D30" i="3"/>
  <c r="D29" i="3"/>
  <c r="D33" i="11"/>
  <c r="D32" i="11"/>
  <c r="D31" i="11"/>
  <c r="D30" i="11"/>
  <c r="D29" i="11"/>
  <c r="D28" i="11"/>
  <c r="D182" i="2"/>
  <c r="D181" i="2"/>
  <c r="D180" i="2"/>
  <c r="D179" i="2"/>
  <c r="D178" i="2"/>
  <c r="D177" i="2"/>
  <c r="D73" i="1"/>
  <c r="D72" i="1"/>
  <c r="D71" i="1"/>
  <c r="D70" i="1"/>
  <c r="D69" i="1"/>
  <c r="C33" i="11" l="1"/>
  <c r="C32" i="11"/>
  <c r="C31" i="11"/>
  <c r="C30" i="11"/>
  <c r="C29" i="11"/>
  <c r="C28" i="11"/>
  <c r="C182" i="2"/>
  <c r="C181" i="2"/>
  <c r="C180" i="2"/>
  <c r="C179" i="2"/>
  <c r="C178" i="2"/>
  <c r="C177" i="2"/>
  <c r="C49" i="5" l="1"/>
  <c r="C48" i="5"/>
  <c r="C47" i="5"/>
  <c r="C46" i="5"/>
  <c r="C44" i="5"/>
  <c r="C45" i="5"/>
  <c r="C28" i="7"/>
  <c r="C27" i="7"/>
  <c r="E42" i="8" s="1"/>
  <c r="C26" i="7"/>
  <c r="C25" i="7"/>
  <c r="C24" i="7"/>
  <c r="C23" i="7"/>
  <c r="C65" i="4"/>
  <c r="C64" i="4"/>
  <c r="E41" i="8" s="1"/>
  <c r="C63" i="4"/>
  <c r="C62" i="4"/>
  <c r="C61" i="4"/>
  <c r="C60" i="4"/>
  <c r="C34" i="3"/>
  <c r="C31" i="3"/>
  <c r="C30" i="3"/>
  <c r="C29" i="3"/>
  <c r="C33" i="3"/>
  <c r="E40" i="8" s="1"/>
  <c r="C32" i="3"/>
  <c r="E39" i="8"/>
  <c r="E43" i="8" l="1"/>
  <c r="E38" i="8"/>
  <c r="C68" i="1"/>
  <c r="C69" i="1"/>
  <c r="C70" i="1"/>
  <c r="C71" i="1"/>
  <c r="C72" i="1"/>
  <c r="E37" i="8" s="1"/>
  <c r="C73" i="1"/>
  <c r="E44" i="8" l="1"/>
  <c r="D44" i="8"/>
</calcChain>
</file>

<file path=xl/sharedStrings.xml><?xml version="1.0" encoding="utf-8"?>
<sst xmlns="http://schemas.openxmlformats.org/spreadsheetml/2006/main" count="1619" uniqueCount="842">
  <si>
    <t>Załącznik: 1.1.Wymagania ogólne</t>
  </si>
  <si>
    <t>L.p.</t>
  </si>
  <si>
    <t>Opis parametru (wymagania Zamawiającego)</t>
  </si>
  <si>
    <t>Wartość parametru - określona przez Zamawiającego</t>
  </si>
  <si>
    <t>Wartość parametru  - odpowiedź Wykonawcy</t>
  </si>
  <si>
    <t>HASŁO DO ODBLOKOWANIA ZAKRESU KOLUMNY nr 3a: 3a     HASŁO DO ODBLOKOWANIA ZAKRESU KOLUMNY nr 4 : 4</t>
  </si>
  <si>
    <t>3a</t>
  </si>
  <si>
    <t>System informatyczny do zarządzania gospodarka magazynową (ang. Warehouse Management System - WMS)</t>
  </si>
  <si>
    <t>1.1.</t>
  </si>
  <si>
    <t>Podstawowe wymagania ogólne dla systemu WMS.</t>
  </si>
  <si>
    <t>1.1.1</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</si>
  <si>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</si>
  <si>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</si>
  <si>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</si>
  <si>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</si>
  <si>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</si>
  <si>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</si>
  <si>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</si>
  <si>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</si>
  <si>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</si>
  <si>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</si>
  <si>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</si>
  <si>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</si>
  <si>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</si>
  <si>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</si>
  <si>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</si>
  <si>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</si>
  <si>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</si>
  <si>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</si>
  <si>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</si>
  <si>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</si>
  <si>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</si>
  <si>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</si>
  <si>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</si>
  <si>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</si>
  <si>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</si>
  <si>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</si>
  <si>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</si>
  <si>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</si>
  <si>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</si>
  <si>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</si>
  <si>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</si>
  <si>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</si>
  <si>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</si>
  <si>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</si>
  <si>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</si>
  <si>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</si>
  <si>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</si>
  <si>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</si>
  <si>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</si>
  <si>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</si>
  <si>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</si>
  <si>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</si>
  <si>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</si>
  <si>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</si>
  <si>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t>Możliwość wykorzystania bezpiecznego protokołu autentykacji (logowania się) użytkownika. Jeżeli system zapewnia możliwość integracji z Active Directory (rozwiązanie wykorzystywane przez Zamawiającego), to logowanie SSO jest zalecane. W przypadku braku integracji z AD wymagany jest niezależny bezpieczny mechanizm autoryzacji.</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</si>
  <si>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</si>
  <si>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</si>
  <si>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</si>
  <si>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</si>
  <si>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</si>
  <si>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</si>
  <si>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</si>
  <si>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</si>
  <si>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</si>
  <si>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</si>
  <si>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</si>
  <si>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</si>
  <si>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</si>
  <si>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</si>
  <si>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</si>
  <si>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</si>
  <si>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</si>
  <si>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</si>
  <si>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</si>
  <si>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</si>
  <si>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</si>
  <si>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</si>
  <si>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</si>
  <si>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</si>
  <si>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</si>
  <si>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</si>
  <si>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</si>
  <si>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</si>
  <si>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</si>
  <si>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</si>
  <si>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</si>
  <si>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</si>
  <si>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</si>
  <si>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</si>
  <si>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</si>
  <si>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</si>
  <si>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</si>
  <si>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</si>
  <si>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</si>
  <si>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</si>
  <si>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</si>
  <si>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rozwiązanie wykorzystywane przez Zamawiającego ), nie jako aplikacja webowa. </t>
  </si>
  <si>
    <t>1.4.5</t>
  </si>
  <si>
    <t>Aplikacja dla operatora w wersji Desktop powinna działać na stacjach roboczych z systemem operacyjnym Microsoft Windows w wersji 11 lub nowszej (rozwiązanie wykorzystywane przez Zamawiającego).</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</si>
  <si>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</si>
  <si>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</si>
  <si>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</si>
  <si>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</si>
  <si>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</si>
  <si>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</si>
  <si>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</si>
  <si>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</si>
  <si>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</si>
  <si>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</si>
  <si>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</si>
  <si>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</si>
  <si>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</si>
  <si>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 rozwiązanie wykorzystywane przez Zamawiającego).</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</si>
  <si>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</si>
  <si>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</si>
  <si>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</si>
  <si>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</si>
  <si>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</si>
  <si>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</si>
  <si>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</si>
  <si>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</si>
  <si>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</si>
  <si>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</si>
  <si>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</si>
  <si>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</si>
  <si>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</si>
  <si>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</si>
  <si>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</si>
  <si>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</si>
  <si>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</si>
  <si>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</si>
  <si>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</si>
  <si>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</si>
  <si>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</si>
  <si>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</si>
  <si>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</si>
  <si>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</si>
  <si>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</si>
  <si>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</si>
  <si>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</si>
  <si>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</si>
  <si>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</si>
  <si>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</si>
  <si>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</si>
  <si>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</si>
  <si>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</si>
  <si>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</si>
  <si>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</si>
  <si>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</si>
  <si>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</si>
  <si>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</si>
  <si>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</si>
  <si>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</si>
  <si>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</si>
  <si>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</si>
  <si>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</si>
  <si>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</si>
  <si>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</si>
  <si>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</si>
  <si>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</si>
  <si>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</si>
  <si>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</si>
  <si>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</si>
  <si>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</si>
  <si>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</si>
  <si>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</si>
  <si>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</si>
  <si>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</si>
  <si>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</si>
  <si>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</si>
  <si>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</si>
  <si>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</si>
  <si>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</si>
  <si>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</si>
  <si>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</si>
  <si>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</si>
  <si>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</si>
  <si>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</si>
  <si>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</si>
  <si>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</si>
  <si>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</si>
  <si>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</si>
  <si>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</si>
  <si>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</si>
  <si>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</si>
  <si>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</si>
  <si>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</si>
  <si>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</si>
  <si>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</si>
  <si>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</si>
  <si>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</si>
  <si>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</si>
  <si>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</si>
  <si>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</si>
  <si>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</si>
  <si>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</si>
  <si>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</si>
  <si>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</si>
  <si>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</si>
  <si>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</si>
  <si>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</si>
  <si>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</si>
  <si>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</si>
  <si>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</si>
  <si>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</si>
  <si>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</si>
  <si>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</si>
  <si>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</si>
  <si>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</si>
  <si>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</si>
  <si>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</si>
  <si>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</si>
  <si>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</si>
  <si>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</si>
  <si>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</si>
  <si>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</si>
  <si>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</si>
  <si>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</si>
  <si>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</si>
  <si>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</si>
  <si>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</si>
  <si>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</si>
  <si>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</si>
  <si>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</si>
  <si>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</si>
  <si>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</si>
  <si>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</si>
  <si>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</si>
  <si>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</si>
  <si>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</si>
  <si>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</si>
  <si>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</si>
  <si>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</si>
  <si>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</si>
  <si>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</si>
  <si>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</si>
  <si>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</si>
  <si>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</si>
  <si>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</si>
  <si>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</si>
  <si>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</si>
  <si>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</si>
  <si>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</si>
  <si>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</si>
  <si>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</si>
  <si>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</si>
  <si>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</si>
  <si>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</si>
  <si>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</si>
  <si>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</si>
  <si>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</si>
  <si>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</si>
  <si>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</si>
  <si>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</si>
  <si>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</si>
  <si>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</si>
  <si>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</si>
  <si>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</si>
  <si>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</si>
  <si>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</si>
  <si>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</si>
  <si>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</si>
  <si>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</si>
  <si>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</si>
  <si>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</si>
  <si>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</si>
  <si>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</si>
  <si>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</si>
  <si>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</si>
  <si>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</si>
  <si>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</si>
  <si>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</si>
  <si>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</si>
  <si>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</si>
  <si>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</si>
  <si>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</si>
  <si>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</si>
  <si>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</si>
  <si>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</si>
  <si>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</si>
  <si>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</si>
  <si>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</si>
  <si>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</si>
  <si>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</si>
  <si>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</si>
  <si>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</si>
  <si>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</si>
  <si>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</si>
  <si>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</si>
  <si>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</si>
  <si>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</si>
  <si>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</si>
  <si>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</si>
  <si>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</si>
  <si>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</si>
  <si>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</si>
  <si>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</si>
  <si>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</si>
  <si>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</si>
  <si>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</si>
  <si>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</si>
  <si>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</si>
  <si>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</si>
  <si>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</si>
  <si>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</si>
  <si>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</si>
  <si>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</si>
  <si>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</si>
  <si>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</si>
  <si>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</si>
  <si>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</si>
  <si>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</si>
  <si>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</si>
  <si>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</si>
  <si>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</si>
  <si>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</si>
  <si>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</si>
  <si>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</si>
  <si>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</si>
  <si>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</si>
  <si>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</si>
  <si>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</si>
  <si>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</si>
  <si>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</si>
  <si>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</si>
  <si>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</si>
  <si>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</si>
  <si>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</si>
  <si>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</si>
  <si>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</si>
  <si>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</si>
  <si>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2.11.2</t>
  </si>
  <si>
    <t>2.11.3</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</si>
  <si>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</si>
  <si>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</si>
  <si>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</si>
  <si>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</si>
  <si>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</si>
  <si>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</si>
  <si>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</si>
  <si>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</si>
  <si>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</si>
  <si>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</si>
  <si>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</si>
  <si>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</si>
  <si>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</si>
  <si>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</si>
  <si>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</si>
  <si>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</si>
  <si>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</si>
  <si>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</si>
  <si>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</si>
  <si>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</si>
  <si>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</si>
  <si>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</si>
  <si>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</si>
  <si>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</si>
  <si>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</si>
  <si>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</si>
  <si>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</si>
  <si>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</si>
  <si>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</si>
  <si>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</si>
  <si>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</si>
  <si>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</si>
  <si>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</si>
  <si>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</si>
  <si>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</si>
  <si>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</si>
  <si>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</si>
  <si>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</si>
  <si>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</si>
  <si>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</si>
  <si>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</si>
  <si>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</si>
  <si>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</si>
  <si>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</si>
  <si>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</si>
  <si>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</si>
  <si>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</si>
  <si>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</si>
  <si>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</si>
  <si>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</si>
  <si>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</si>
  <si>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</si>
  <si>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</si>
  <si>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</si>
  <si>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</si>
  <si>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</si>
  <si>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</si>
  <si>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</si>
  <si>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</si>
  <si>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</si>
  <si>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</si>
  <si>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</si>
  <si>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</si>
  <si>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</si>
  <si>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</si>
  <si>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</si>
  <si>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</si>
  <si>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</si>
  <si>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</si>
  <si>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</si>
  <si>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</si>
  <si>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</si>
  <si>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</si>
  <si>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</si>
  <si>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</si>
  <si>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</si>
  <si>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</si>
  <si>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</si>
  <si>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</si>
  <si>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</si>
  <si>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</si>
  <si>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</si>
  <si>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</si>
  <si>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</si>
  <si>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</si>
  <si>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</si>
  <si>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</si>
  <si>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</si>
  <si>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</si>
  <si>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</si>
  <si>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</si>
  <si>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</si>
  <si>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</si>
  <si>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</si>
  <si>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</si>
  <si>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</si>
  <si>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</si>
  <si>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</si>
  <si>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</si>
  <si>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</si>
  <si>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</si>
  <si>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</si>
  <si>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</si>
  <si>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</si>
  <si>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</si>
  <si>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</si>
  <si>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</si>
  <si>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</si>
  <si>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</si>
  <si>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</si>
  <si>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</si>
  <si>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</si>
  <si>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</si>
  <si>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</si>
  <si>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</si>
  <si>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</si>
  <si>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</si>
  <si>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</si>
  <si>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</si>
  <si>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</si>
  <si>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</si>
  <si>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</si>
  <si>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</si>
  <si>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</si>
  <si>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</si>
  <si>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</si>
  <si>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</si>
  <si>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</si>
  <si>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</si>
  <si>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</si>
  <si>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</si>
  <si>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</si>
  <si>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</si>
  <si>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</si>
  <si>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</si>
  <si>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</si>
  <si>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</si>
  <si>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</si>
  <si>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</si>
  <si>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</si>
  <si>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</si>
  <si>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</si>
  <si>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</si>
  <si>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</si>
  <si>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</si>
  <si>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</si>
  <si>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</si>
  <si>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</si>
  <si>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</si>
  <si>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</si>
  <si>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</si>
  <si>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</si>
  <si>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</si>
  <si>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</si>
  <si>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</si>
  <si>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</si>
  <si>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</si>
  <si>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(rozwiązanie wykorzystywane przez Zamawiającego);
- należy przyjąć serwery bazodanowe jako fizyczne i serwery aplikacji/WWW jako zwirtualizowane.</t>
  </si>
  <si>
    <t>3.1.4</t>
  </si>
  <si>
    <t>3.1.4.1</t>
  </si>
  <si>
    <t>3.1.5</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</si>
  <si>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</si>
  <si>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</si>
  <si>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</si>
  <si>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</si>
  <si>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</si>
  <si>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</si>
  <si>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</si>
  <si>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</si>
  <si>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</si>
  <si>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</si>
  <si>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</si>
  <si>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</si>
  <si>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</si>
  <si>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</si>
  <si>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</si>
  <si>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</si>
  <si>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</si>
  <si>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</si>
  <si>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</si>
  <si>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t>3.2.7</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</si>
  <si>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</si>
  <si>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</si>
  <si>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</si>
  <si>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</si>
  <si>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</si>
  <si>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</si>
  <si>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</si>
  <si>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</si>
  <si>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</si>
  <si>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</si>
  <si>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</si>
  <si>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</si>
  <si>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</si>
  <si>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</si>
  <si>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</si>
  <si>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</si>
  <si>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</si>
  <si>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</si>
  <si>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</si>
  <si>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</si>
  <si>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</si>
  <si>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</si>
  <si>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 - rozwiązanie wykorzystywane przez Zamawiającego).</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</si>
  <si>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</si>
  <si>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</si>
  <si>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</si>
  <si>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</si>
  <si>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</si>
  <si>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</si>
  <si>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</si>
  <si>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</si>
  <si>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</si>
  <si>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4.2.4.</t>
  </si>
  <si>
    <t>System posiada możliwość integracji z platformami e-commerce - min. Idosell ( rozwiązanie wykorzystywane przez Zamawiającego).</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</si>
  <si>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</si>
  <si>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</si>
  <si>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</si>
  <si>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</si>
  <si>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</si>
  <si>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</si>
  <si>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</si>
  <si>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</si>
  <si>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</si>
  <si>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</si>
  <si>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</si>
  <si>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</si>
  <si>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</si>
  <si>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</si>
  <si>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</si>
  <si>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</si>
  <si>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</si>
  <si>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</si>
  <si>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</si>
  <si>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</si>
  <si>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</si>
  <si>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</si>
  <si>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</si>
  <si>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</si>
  <si>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</si>
  <si>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</si>
  <si>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</si>
  <si>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</si>
  <si>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</si>
  <si>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</si>
  <si>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</si>
  <si>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</si>
  <si>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</si>
  <si>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</si>
  <si>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</si>
  <si>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</si>
  <si>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</si>
  <si>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</si>
  <si>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</si>
  <si>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</si>
  <si>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</si>
  <si>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</si>
  <si>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</si>
  <si>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</si>
  <si>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</si>
  <si>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</si>
  <si>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</si>
  <si>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</si>
  <si>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</si>
  <si>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</si>
  <si>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</si>
  <si>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</si>
  <si>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</si>
  <si>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</si>
  <si>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</si>
  <si>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</si>
  <si>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</si>
  <si>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</si>
  <si>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</si>
  <si>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</si>
  <si>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</si>
  <si>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</si>
  <si>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</si>
  <si>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</si>
  <si>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</si>
  <si>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</si>
  <si>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</si>
  <si>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</si>
  <si>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</si>
  <si>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</si>
  <si>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</si>
  <si>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</si>
  <si>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</si>
  <si>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</si>
  <si>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</si>
  <si>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</si>
  <si>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</si>
  <si>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</si>
  <si>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</si>
  <si>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</si>
  <si>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</si>
  <si>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</si>
  <si>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</si>
  <si>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</si>
  <si>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</si>
  <si>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</si>
  <si>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</si>
  <si>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</si>
  <si>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</si>
  <si>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</si>
  <si>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</si>
  <si>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</si>
  <si>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</si>
  <si>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</si>
  <si>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</si>
  <si>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</si>
  <si>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</si>
  <si>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</si>
  <si>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</si>
  <si>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</si>
  <si>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</si>
  <si>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</si>
  <si>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</si>
  <si>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</si>
  <si>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</si>
  <si>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</si>
  <si>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</si>
  <si>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</si>
  <si>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</si>
  <si>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</si>
  <si>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</si>
  <si>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</si>
  <si>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</si>
  <si>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</si>
  <si>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</si>
  <si>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</si>
  <si>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</si>
  <si>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</si>
  <si>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</si>
  <si>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</si>
  <si>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</si>
  <si>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</si>
  <si>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</si>
  <si>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</si>
  <si>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</si>
  <si>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</si>
  <si>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</si>
  <si>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</si>
  <si>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</si>
  <si>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</si>
  <si>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</si>
  <si>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</si>
  <si>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</si>
  <si>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</si>
  <si>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</si>
  <si>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</si>
  <si>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</si>
  <si>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</si>
  <si>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</si>
  <si>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</si>
  <si>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</si>
  <si>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</si>
  <si>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</si>
  <si>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</si>
  <si>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</si>
  <si>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</si>
  <si>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</si>
  <si>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</si>
  <si>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</si>
  <si>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</si>
  <si>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</si>
  <si>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</si>
  <si>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</si>
  <si>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</si>
  <si>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</si>
  <si>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</si>
  <si>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</si>
  <si>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</si>
  <si>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</si>
  <si>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</si>
  <si>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7.1.3</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</si>
  <si>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</si>
  <si>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</si>
  <si>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</si>
  <si>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7.1.6</t>
  </si>
  <si>
    <t>7.1.7</t>
  </si>
  <si>
    <t>Czas reakcji dostawcy na Incydent zwykły: 6 dni roboczych.</t>
  </si>
  <si>
    <t>7.1.8</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</si>
  <si>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</si>
  <si>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</si>
  <si>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</si>
  <si>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</si>
  <si>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</si>
  <si>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</si>
  <si>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</si>
  <si>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</si>
  <si>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</si>
  <si>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</si>
  <si>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</si>
  <si>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</si>
  <si>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</si>
  <si>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</si>
  <si>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</si>
  <si>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</si>
  <si>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</si>
  <si>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7.2.3</t>
  </si>
  <si>
    <t>7.2.4</t>
  </si>
  <si>
    <t>7.2.5</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</si>
  <si>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</si>
  <si>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</si>
  <si>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</si>
  <si>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</si>
  <si>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</si>
  <si>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</si>
  <si>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</si>
  <si>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</si>
  <si>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</si>
  <si>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</si>
  <si>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</si>
  <si>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</si>
  <si>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</si>
  <si>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</si>
  <si>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</si>
  <si>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</si>
  <si>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</si>
  <si>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</si>
  <si>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</si>
  <si>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</si>
  <si>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 </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</si>
  <si>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</si>
  <si>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</si>
  <si>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</si>
  <si>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</si>
  <si>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7.2.18</t>
  </si>
  <si>
    <t>7.2.19</t>
  </si>
  <si>
    <t>7.2.20</t>
  </si>
  <si>
    <t>7.2.21</t>
  </si>
  <si>
    <t>7.2.22</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</si>
  <si>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</si>
  <si>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</si>
  <si>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</si>
  <si>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</si>
  <si>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</si>
  <si>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</si>
  <si>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</si>
  <si>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</si>
  <si>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Opis poszczególnych wartości parametrów:</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</si>
  <si>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</si>
  <si>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</si>
  <si>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</si>
  <si>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</si>
  <si>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</si>
  <si>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</si>
  <si>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</si>
  <si>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</si>
  <si>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</si>
  <si>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</si>
  <si>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</si>
  <si>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</si>
  <si>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</si>
  <si>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</si>
  <si>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</si>
  <si>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</si>
  <si>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</si>
  <si>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</si>
  <si>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</si>
  <si>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</si>
  <si>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</si>
  <si>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 xml:space="preserve"> - w przypadku parametrów granicznych (Warunków granicznych): "TAK" albo "NIE";</t>
  </si>
  <si>
    <t xml:space="preserve"> - w przypadku parametrów opcjonalnych (Opcji): "Nie ma" albo "Jest".</t>
  </si>
  <si>
    <t>Pozostawienie w kolumnie nr 3a (czyli D), w odniesieniu do parametrów granicznych, pustej (niewypełnionej) komórki, adnotacji "Warunek graniczny" lub jakiejkolwiek innej treści różnej od "TAK" spowoduje odrzucenie Oferty jako niespełniającej wymagań minimalnych.</t>
  </si>
  <si>
    <t xml:space="preserve">2. Uzupełnienie w każdym z arkuszy kolumny nr 4 (czyli E): </t>
  </si>
  <si>
    <t xml:space="preserve"> - opcjonalnie  pól dla pozostałych wymagań.</t>
  </si>
  <si>
    <t>Dla parametrów granicznych:</t>
  </si>
  <si>
    <r>
      <t>Dla parametrów opcjonalnych, które mogą być spełnione albo nie</t>
    </r>
    <r>
      <rPr>
        <sz val="10"/>
        <color rgb="FF000000"/>
        <rFont val="Arial"/>
        <family val="2"/>
        <charset val="238"/>
      </rPr>
      <t>:</t>
    </r>
  </si>
  <si>
    <r>
      <rPr>
        <sz val="10"/>
        <color rgb="FFFF0000"/>
        <rFont val="Arial"/>
        <family val="2"/>
        <charset val="238"/>
      </rPr>
      <t>DO OPISANIA:</t>
    </r>
    <r>
      <rPr>
        <sz val="10"/>
        <color theme="1"/>
        <rFont val="Arial"/>
        <family val="2"/>
        <charset val="238"/>
      </rPr>
      <t xml:space="preserve"> Autonomiczny system, nie będący elementem większego systemu - dedykowany do obsługi procesów związanych z zarządzaniem gospodarką magazynową .
Wykonawca podaje producenta, nazwę i wersję systemu.</t>
    </r>
  </si>
  <si>
    <t xml:space="preserve">Dla systemu WMS dostarczana jest licencja na czas nieokreślony, per lokalizacja. </t>
  </si>
  <si>
    <t>Możliwość zdefiniowania minimum kilkunastu cech dla produktu (min. właściciel, data ważności, seria, numer rezerwacji, numer dostawy, główny magazyn logiczny, pomocniczy magazyn logiczny).</t>
  </si>
  <si>
    <t>Obsługa wydania z magazynu na podstawie zleceń.
Przygotowywanie i obróbka zleceń wydania na potrzeby kompletacji wysyłek: 
- sprawdzanie dostępności towarów i ewentualna rezerwacja w magazynie towarów dla danego zlecenia wydania.</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</si>
  <si>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</si>
  <si>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 xml:space="preserve">Obsługa wydania z magazynu na podstawie zleceń.
Przygotowywanie i obróbka zleceń wydania na potrzeby kompletacji wysyłek: 
- planowanie jednostek kompletacyjnych/wysyłkowych (warunek dane stałe o wymiarach i ciężarze produktów).
</t>
  </si>
  <si>
    <r>
      <rPr>
        <sz val="10"/>
        <color rgb="FFFF0000"/>
        <rFont val="Arial"/>
        <family val="2"/>
        <charset val="238"/>
      </rPr>
      <t>DO OPISANIA:</t>
    </r>
    <r>
      <rPr>
        <sz val="10"/>
        <rFont val="Arial"/>
        <family val="2"/>
        <charset val="238"/>
      </rPr>
      <t xml:space="preserve"> 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</si>
  <si>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r>
      <rPr>
        <sz val="10"/>
        <color rgb="FFFF0000"/>
        <rFont val="Arial"/>
        <family val="2"/>
        <charset val="238"/>
      </rPr>
      <t xml:space="preserve">DO OPISANIA: </t>
    </r>
    <r>
      <rPr>
        <sz val="10"/>
        <rFont val="Arial"/>
        <family val="2"/>
        <charset val="238"/>
      </rPr>
      <t>Dla oprogramowania dostarczana jest licencja na okres minimum 1 roku, liczony analogicznie jak okres opisany w wymaganiu numer 1.1.9. Dostawca podaje zasady (w tym okres) licencjonowania w dedykowanym polu w kolumnie nr  4 (czyli E).</t>
    </r>
  </si>
  <si>
    <r>
      <rPr>
        <sz val="10"/>
        <color rgb="FFFF0000"/>
        <rFont val="Arial"/>
        <family val="2"/>
        <charset val="238"/>
      </rPr>
      <t xml:space="preserve">DO OPISANIA: </t>
    </r>
    <r>
      <rPr>
        <sz val="10"/>
        <color theme="1"/>
        <rFont val="Arial"/>
        <family val="2"/>
        <charset val="238"/>
      </rPr>
      <t>Dostawca dostarcza oprogramowanie bazodanowe wymagane do pracy systemu WMS, na standardowych warunkach producenta tego oprogramowania. Dostawca podaje nazwę i wersję oprogramowania bazodanowego w dedykowanym polu w kolumnie nr  4 (czyli E).</t>
    </r>
  </si>
  <si>
    <t>Pojedynczy procesor fizyczny szesnasto-rdzeniowy  o bazowym taktowaniu 2,4 GHz i 3,4 GHz w trybie turbo. Pamięć cache 24 MB, TDP 135W. Procesor ma obsługiwać technologie HT. Możliwość instalacji drugiego procesora na płycie głównej.</t>
  </si>
  <si>
    <t>Oprogramowanie bazodanowe licencjonowane na procesor, zapewniające możliwość budowy klastra niezawodnościowego z 2 serwerów min. w technologii aktywny - pasywny bez automatycznego przełączania.</t>
  </si>
  <si>
    <r>
      <rPr>
        <sz val="10"/>
        <color rgb="FFFF0000"/>
        <rFont val="Arial"/>
        <family val="2"/>
        <charset val="238"/>
      </rPr>
      <t>DO OPISANIA:</t>
    </r>
    <r>
      <rPr>
        <sz val="10"/>
        <rFont val="Arial"/>
        <family val="2"/>
        <charset val="238"/>
      </rPr>
      <t xml:space="preserve"> Dla oprogramowania dostarczana jest licencja na okres minimum 1 roku ( z uwzględnieniem zapisów wymagania nr 3.2.6), liczony analogicznie jak okres opisany w wymaganiu numer 1.1.9. Dostawca podaje zasady (w tym okres) licencjonowania w dedykowanym polu w kolumnie nr  4 (czyli E).</t>
    </r>
  </si>
  <si>
    <t>System posiada możliwość integracji  z systemami zewnętrznych firm kurierskich dedykowanych do obsługi dystrybucji farmaceutycznej, minimum: POLTRAF, Pharmalink ( rozwiązanie wykorzystywane przez Zamawiającego). Powinna być możliwość dołączania kolejnych systemów firm kurierskich.</t>
  </si>
  <si>
    <r>
      <rPr>
        <sz val="10"/>
        <color rgb="FFFF0000"/>
        <rFont val="Arial"/>
        <family val="2"/>
        <charset val="238"/>
      </rPr>
      <t>DO OPISANIA:</t>
    </r>
    <r>
      <rPr>
        <sz val="10"/>
        <color rgb="FF000000"/>
        <rFont val="Arial"/>
        <family val="2"/>
        <charset val="238"/>
      </rPr>
      <t xml:space="preserve"> Dostawca zapewni gotowość serwisową w dni powszednie minimum 8 godzin w ciągu dnia w przedziale od 07:00 do 17:00 (proszę podać przedział godzinowy).</t>
    </r>
  </si>
  <si>
    <r>
      <rPr>
        <sz val="10"/>
        <color rgb="FFFF0000"/>
        <rFont val="Arial"/>
        <family val="2"/>
        <charset val="238"/>
      </rPr>
      <t>DO OPISANIA:</t>
    </r>
    <r>
      <rPr>
        <sz val="10"/>
        <rFont val="Arial"/>
        <family val="2"/>
        <charset val="238"/>
      </rPr>
      <t xml:space="preserve"> 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 Proszę opisać zasady zgłaszania incydentów.</t>
    </r>
  </si>
  <si>
    <t>Czas reakcji dostawcy na Incydent krytyczny to 2 h robocze. Czas przywrócenia dla incydentów krytycznych, których  przyczyna tkwi w Systemie : 8 godzin roboczych.</t>
  </si>
  <si>
    <t>Czas reakcji dostawcy na Incydent uciążliwy to 3 dni robocze. Czas przywrócenia  dla incydentów uciążliwych, których  przyczyna tkwi w Systemie: 5 dni roboczych.</t>
  </si>
  <si>
    <r>
      <rPr>
        <sz val="10"/>
        <color rgb="FFFF0000"/>
        <rFont val="Arial"/>
        <family val="2"/>
        <charset val="238"/>
      </rPr>
      <t xml:space="preserve">DO OPISANIA: </t>
    </r>
    <r>
      <rPr>
        <sz val="10"/>
        <rFont val="Arial"/>
        <family val="2"/>
        <charset val="238"/>
      </rPr>
      <t>Dostawca zapewnia wsparcie  w procesie implementacji systemu w czasie minimum 8 godzin w ciągu dnia w Dni Robocze w przedziale od 07:00 do 17:00 (proszę podać przedział godzinowy):</t>
    </r>
  </si>
  <si>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Uciążliwy i Incydent Zwykły.</t>
  </si>
  <si>
    <t>Dotyczy wymagań nr: 1.1.1 ; 2.13.3 ; 3.1.4 ;3.1.4.1 ; 3.1.5 ; 3.1.5.1 ; 3.2.7;  7.1.2 ; 7.1.3 ; 7.1.8.</t>
  </si>
  <si>
    <r>
      <rPr>
        <sz val="10"/>
        <color rgb="FFFF0000"/>
        <rFont val="Arial"/>
        <family val="2"/>
        <charset val="238"/>
      </rPr>
      <t>DO OPISANIA:</t>
    </r>
    <r>
      <rPr>
        <sz val="10"/>
        <rFont val="Arial"/>
        <family val="2"/>
        <charset val="238"/>
      </rPr>
      <t xml:space="preserve"> Serwer domyślnie pracujący w trybie ACTIVE powinien być objęty gwarancją producenta z czasem reakcji maksymalnie 4 godziny na okres minimum 60 miesięcy. Serwer domyślnie pracujący w trybie StandBy powinien być objęty gwarancją producenta z czasem reakcji następny dzień roboczy na okres minimum 60 miesięcy. Gwarancja na dyski powinna uwzględniać możliwość wymiany bez konieczności zwrotu uszkodzonego dysku. Proszę wyspecyfikować dokładny oferowany okres gwarancji producenta.</t>
    </r>
  </si>
  <si>
    <r>
      <t xml:space="preserve"> - obowiązkowo pól oznaczonych żółtym kolorem wypełnienia (dodatkowo opisanych w kolumnie nr 2 (czyli B) frazą "</t>
    </r>
    <r>
      <rPr>
        <sz val="10"/>
        <color rgb="FFFF0000"/>
        <rFont val="Arial"/>
        <family val="2"/>
        <charset val="238"/>
      </rPr>
      <t>DO OPISANIA:</t>
    </r>
    <r>
      <rPr>
        <sz val="10"/>
        <color rgb="FF000000"/>
        <rFont val="Arial"/>
        <family val="2"/>
        <charset val="238"/>
      </rPr>
      <t>") poprzez opisanie oferowanego rozwiązania. Dokładna lista wymagań, dla których jest to wymagane - została wymieniona poniżej:</t>
    </r>
  </si>
  <si>
    <r>
      <rPr>
        <sz val="10"/>
        <color rgb="FFFF0000"/>
        <rFont val="Arial"/>
        <family val="2"/>
        <charset val="238"/>
      </rPr>
      <t>DO OPISANIA:</t>
    </r>
    <r>
      <rPr>
        <sz val="10"/>
        <rFont val="Arial"/>
        <family val="2"/>
        <charset val="238"/>
      </rPr>
      <t xml:space="preserve"> Dostawca dostarcza oprogramowanie operacyjne dla dostarczanych serwerów, zgodnie z wymaganiami opisanymi w punkcie 3.1.3.i na standardowych warunkach producenta tego oprogramowania. Dostawca podaje nazwę i wersję oprogramowania operacyjnego w dedykowanym polu w kolumnie nr  4 (czyli E).</t>
    </r>
  </si>
  <si>
    <r>
      <t xml:space="preserve">Opis Wykonawcy w zakresie oferowanego parametru   </t>
    </r>
    <r>
      <rPr>
        <b/>
        <sz val="10"/>
        <color rgb="FFFF0000"/>
        <rFont val="Arial"/>
        <family val="2"/>
        <charset val="238"/>
      </rPr>
      <t xml:space="preserve"> (obowiązkowy dla pól oznaczonych żółtym kolorem wypełnienia)</t>
    </r>
  </si>
  <si>
    <r>
      <t xml:space="preserve">Opis Wykonawcy w zakresie oferowanego parametru   </t>
    </r>
    <r>
      <rPr>
        <b/>
        <sz val="10"/>
        <color rgb="FFFF0000"/>
        <rFont val="Arial"/>
        <family val="2"/>
        <charset val="238"/>
      </rPr>
      <t xml:space="preserve"> </t>
    </r>
  </si>
  <si>
    <t>Incydent Krytyczny – Incydent wywołujący nieprawidłowe działanie Systemu, powodujące całkowity brak możliwości korzystania z Systemu albo ograniczenie korzystania z Systemu uniemożliwiające spełnianie jego podstawowych funkcji.</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</si>
  <si>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</si>
  <si>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</si>
  <si>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Wada Systemu  - rodzaj Incydentu, którego  przyczyna tkwi w Systemie. Wada dzieli się na Wadę Krytyczną, Wadę Uciążliwą i Wadę Zwykłą.</t>
  </si>
  <si>
    <t>Wada Krytyczna - wywołująca nieprawidłowe działanie Systemu, powodujące całkowity brak możliwości korzystania z Systemu albo ograniczenie korzystania z Systemu uniemożliwiające spełnianie jego podstawowych funkcji.</t>
  </si>
  <si>
    <t>Wada Uciążliwa – Wada inna niż Wada Krytyczna, powodująca utratę lub zmniejszenie funkcjonalności Systemu lub działanie niezgodne z jego przeznaczeniem, Umową, Dokumentacją dostarczoną przez Dostawcę, dla której istnieje możliwość zastosowania Obejścia ( przy czym zaproponowane Obejście musi zostać zaakceptowane przez Zamawiającego).</t>
  </si>
  <si>
    <t>Wada Zwykła- Wada inna niż Wada Krytyczna lub Wada Uciążliwa, powodująca utratę lub zmniejszenie funkcjonalności Systemu bądź działanie niezgodne z jego przeznaczeniem, Umową, Dokumentacją dostarczoną przez Dostawcę, dla której istnieje możliwość zastosowania Obejścia ( przy czym zaproponowane Obejście musi zostać zaakceptowane przez Zamawiającego).</t>
  </si>
  <si>
    <t>Usterka – rodzaj Incydentu którego przyczyna nie tkwi  w Systemie.</t>
  </si>
  <si>
    <t>Suma warunków opcjonalnych:</t>
  </si>
  <si>
    <t>Liczba zadeklarowanych spełnionych warunków opcjonalnych:</t>
  </si>
  <si>
    <t>Liczba zadeklarowanych niespełnionych warunków opcjonalnych:</t>
  </si>
  <si>
    <t>Liczba niewypełnionych warunków opcjonalnych:</t>
  </si>
  <si>
    <t>Liczba zadeklarowanych niespełnionych warunków granicznych: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</si>
</sst>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sz val="10"/>
      <color rgb="FF000000"/>
      <name val="Arial"/>
      <family val="2"/>
      <charset val="238"/>
    </font>
    <font>
      <b/>
      <sz val="10"/>
      <color rgb="FF000000"/>
      <name val="Arial"/>
      <family val="2"/>
      <charset val="238"/>
    </font>
    <font>
      <b/>
      <sz val="11"/>
      <color rgb="FF000000"/>
      <name val="Calibri"/>
      <family val="2"/>
      <charset val="238"/>
    </font>
    <font>
      <sz val="12"/>
      <name val="Times New Roman"/>
      <family val="1"/>
      <charset val="1"/>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s>
  <fills count="15">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
      <patternFill patternType="solid">
        <fgColor rgb="FFFFFF00"/>
        <bgColor indexed="26"/>
      </patternFill>
    </fill>
    <fill>
      <patternFill patternType="solid">
        <fgColor rgb="FFFFFF00"/>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64"/>
      </right>
      <top/>
      <bottom style="thin">
        <color rgb="FF000000"/>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337">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0" fillId="0" borderId="0" xfId="1" applyFont="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10" fillId="2" borderId="3" xfId="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0" borderId="3" xfId="1" applyFont="1" applyBorder="1" applyAlignment="1">
      <alignment horizontal="left" vertical="center" wrapText="1"/>
    </xf>
    <xf numFmtId="0" fontId="8" fillId="5" borderId="3" xfId="1" applyFont="1" applyFill="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top"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0" fillId="0" borderId="0" xfId="1" applyFont="1" applyAlignment="1">
      <alignmen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10" fillId="0" borderId="3" xfId="0" applyFont="1" applyBorder="1" applyAlignment="1">
      <alignment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0" fillId="4" borderId="0" xfId="1" applyFont="1" applyFill="1" applyAlignment="1">
      <alignmen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8" fillId="4" borderId="0" xfId="0" applyFont="1" applyFill="1" applyAlignment="1">
      <alignment horizontal="left" vertical="center" wrapText="1"/>
    </xf>
    <xf numFmtId="0" fontId="6" fillId="4" borderId="8"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21" xfId="1" applyFont="1" applyBorder="1" applyAlignment="1">
      <alignment wrapText="1"/>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0" fillId="4" borderId="20" xfId="0" applyFill="1" applyBorder="1" applyAlignment="1">
      <alignment horizontal="left"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11" fillId="2" borderId="3" xfId="1"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1" xfId="1" applyFont="1" applyBorder="1" applyAlignment="1">
      <alignment horizontal="right" vertical="center" wrapText="1"/>
    </xf>
    <xf numFmtId="0" fontId="6" fillId="0" borderId="11" xfId="1" applyFont="1" applyBorder="1" applyAlignment="1">
      <alignment horizontal="right" vertical="center" wrapText="1"/>
    </xf>
    <xf numFmtId="0" fontId="4" fillId="0" borderId="11" xfId="1" applyFont="1" applyBorder="1" applyAlignment="1">
      <alignment horizontal="right" vertical="center" wrapText="1"/>
    </xf>
    <xf numFmtId="0" fontId="3" fillId="0" borderId="11"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22" xfId="0" applyFont="1" applyBorder="1" applyAlignment="1">
      <alignment vertical="center" wrapText="1"/>
    </xf>
    <xf numFmtId="0" fontId="11" fillId="0" borderId="5" xfId="0" applyFont="1" applyBorder="1" applyAlignment="1">
      <alignment vertical="center" wrapText="1"/>
    </xf>
    <xf numFmtId="0" fontId="8" fillId="2" borderId="2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11" fillId="0" borderId="24" xfId="0" applyFont="1" applyBorder="1" applyAlignment="1">
      <alignment vertical="center" wrapText="1"/>
    </xf>
    <xf numFmtId="0" fontId="8" fillId="2" borderId="4" xfId="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1" xfId="1" applyFont="1" applyFill="1" applyBorder="1" applyAlignment="1">
      <alignment horizontal="left" vertical="center" wrapText="1"/>
    </xf>
    <xf numFmtId="0" fontId="6" fillId="6" borderId="10" xfId="1" applyFont="1" applyFill="1" applyBorder="1" applyAlignment="1">
      <alignment horizontal="center" vertical="center" wrapText="1"/>
    </xf>
    <xf numFmtId="0" fontId="8" fillId="6" borderId="9" xfId="1" applyFont="1" applyFill="1" applyBorder="1" applyAlignment="1">
      <alignment horizontal="left" vertical="top" wrapText="1"/>
    </xf>
    <xf numFmtId="0" fontId="8" fillId="6" borderId="7" xfId="1" applyFont="1" applyFill="1" applyBorder="1" applyAlignment="1">
      <alignment horizontal="center" vertical="center" wrapText="1"/>
    </xf>
    <xf numFmtId="0" fontId="8" fillId="6" borderId="6" xfId="1" applyFont="1" applyFill="1" applyBorder="1" applyAlignment="1">
      <alignment horizontal="left" vertical="top" wrapText="1"/>
    </xf>
    <xf numFmtId="49" fontId="6" fillId="6" borderId="3" xfId="1" applyNumberFormat="1" applyFont="1" applyFill="1" applyBorder="1" applyAlignment="1">
      <alignment horizontal="center" vertical="center"/>
    </xf>
    <xf numFmtId="0" fontId="6" fillId="6" borderId="14"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left" vertical="center" wrapText="1"/>
    </xf>
    <xf numFmtId="49" fontId="6" fillId="6" borderId="13"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6" fillId="6" borderId="20"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6"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5" xfId="5" applyNumberFormat="1" applyFont="1" applyFill="1" applyBorder="1" applyAlignment="1">
      <alignment horizontal="center" vertical="center"/>
    </xf>
    <xf numFmtId="0" fontId="0" fillId="0" borderId="3" xfId="0" applyBorder="1" applyAlignment="1">
      <alignment horizontal="left"/>
    </xf>
    <xf numFmtId="0" fontId="4" fillId="4" borderId="22" xfId="1" applyFont="1" applyFill="1" applyBorder="1" applyAlignment="1">
      <alignment horizontal="right" vertical="center" wrapText="1"/>
    </xf>
    <xf numFmtId="0" fontId="4" fillId="4" borderId="22"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22"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0" fontId="8" fillId="0" borderId="0" xfId="1" applyFont="1" applyAlignment="1">
      <alignment horizontal="left" vertical="top" wrapText="1"/>
    </xf>
    <xf numFmtId="0" fontId="8" fillId="0" borderId="0" xfId="1" applyFont="1" applyAlignment="1">
      <alignment vertical="top" wrapText="1"/>
    </xf>
    <xf numFmtId="49" fontId="8" fillId="8" borderId="4" xfId="0" applyNumberFormat="1" applyFont="1" applyFill="1" applyBorder="1" applyAlignment="1">
      <alignment horizontal="left" vertical="center" wrapText="1"/>
    </xf>
    <xf numFmtId="0" fontId="8" fillId="0" borderId="0" xfId="1" applyFont="1" applyAlignment="1">
      <alignment vertical="center" wrapText="1"/>
    </xf>
    <xf numFmtId="0" fontId="8" fillId="0" borderId="0" xfId="1" applyFont="1" applyAlignment="1">
      <alignment horizontal="left" vertical="center" wrapText="1"/>
    </xf>
    <xf numFmtId="0" fontId="8" fillId="0" borderId="3" xfId="0" applyFont="1" applyBorder="1" applyAlignment="1">
      <alignment vertical="center" wrapText="1"/>
    </xf>
    <xf numFmtId="49" fontId="8" fillId="8" borderId="5" xfId="0" applyNumberFormat="1" applyFont="1" applyFill="1" applyBorder="1" applyAlignment="1">
      <alignment horizontal="left" vertical="center" wrapText="1"/>
    </xf>
    <xf numFmtId="49" fontId="8" fillId="8" borderId="19"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0" fontId="8" fillId="2" borderId="22"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49" fontId="2" fillId="0" borderId="26" xfId="0" applyNumberFormat="1" applyFont="1" applyBorder="1" applyAlignment="1">
      <alignment horizontal="center" vertical="center"/>
    </xf>
    <xf numFmtId="49" fontId="2" fillId="0" borderId="22" xfId="1" applyNumberFormat="1" applyFont="1" applyBorder="1" applyAlignment="1">
      <alignment horizontal="center" vertical="center"/>
    </xf>
    <xf numFmtId="0" fontId="0" fillId="0" borderId="22" xfId="1" applyFont="1" applyBorder="1" applyAlignment="1">
      <alignment horizontal="left" vertical="center" wrapText="1"/>
    </xf>
    <xf numFmtId="49" fontId="6" fillId="6" borderId="5" xfId="0" applyNumberFormat="1" applyFont="1" applyFill="1" applyBorder="1" applyAlignment="1">
      <alignment horizontal="center" vertical="center"/>
    </xf>
    <xf numFmtId="0" fontId="18" fillId="0" borderId="22" xfId="1" applyFont="1" applyBorder="1" applyAlignment="1">
      <alignment horizontal="left" vertical="center" wrapText="1"/>
    </xf>
    <xf numFmtId="0" fontId="8" fillId="0" borderId="3" xfId="0" applyFont="1" applyBorder="1" applyAlignment="1">
      <alignment horizontal="left" vertical="center" wrapText="1"/>
    </xf>
    <xf numFmtId="49" fontId="0" fillId="8" borderId="3" xfId="0" applyNumberFormat="1" applyFill="1" applyBorder="1" applyAlignment="1">
      <alignment horizontal="left"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18"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2" xfId="0" applyNumberFormat="1" applyFont="1" applyBorder="1" applyAlignment="1">
      <alignment horizontal="center" vertical="center"/>
    </xf>
    <xf numFmtId="0" fontId="8" fillId="4" borderId="3" xfId="5" applyFont="1" applyFill="1" applyBorder="1" applyAlignment="1">
      <alignment vertical="center" wrapText="1"/>
    </xf>
    <xf numFmtId="0" fontId="8" fillId="0" borderId="13" xfId="1" applyFont="1" applyBorder="1" applyAlignment="1">
      <alignment horizontal="left" vertical="center" wrapText="1"/>
    </xf>
    <xf numFmtId="49" fontId="11" fillId="4" borderId="3" xfId="0" applyNumberFormat="1" applyFont="1" applyFill="1" applyBorder="1" applyAlignment="1">
      <alignment horizontal="left" vertical="center" wrapText="1"/>
    </xf>
    <xf numFmtId="0" fontId="8" fillId="4" borderId="13" xfId="1" applyFont="1" applyFill="1" applyBorder="1" applyAlignment="1">
      <alignment horizontal="left" vertical="center" wrapText="1"/>
    </xf>
    <xf numFmtId="0" fontId="11" fillId="0" borderId="13" xfId="1" applyFont="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0" fontId="18" fillId="0" borderId="3" xfId="0" applyFont="1" applyBorder="1" applyAlignment="1">
      <alignment vertical="center" wrapText="1"/>
    </xf>
    <xf numFmtId="49" fontId="19" fillId="6" borderId="20" xfId="0" applyNumberFormat="1" applyFont="1" applyFill="1" applyBorder="1" applyAlignment="1">
      <alignment horizontal="left" vertical="center" wrapText="1"/>
    </xf>
    <xf numFmtId="49" fontId="8" fillId="8" borderId="21"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11" borderId="0" xfId="1" applyFont="1" applyFill="1" applyAlignment="1">
      <alignment horizontal="center" vertical="center" wrapText="1"/>
    </xf>
    <xf numFmtId="0" fontId="8" fillId="11" borderId="0" xfId="1" applyFont="1" applyFill="1" applyAlignment="1">
      <alignment horizontal="left" vertical="top"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0" borderId="3" xfId="0" applyFont="1" applyBorder="1" applyAlignment="1">
      <alignment horizontal="center"/>
    </xf>
    <xf numFmtId="0" fontId="18" fillId="0" borderId="22" xfId="0" applyFont="1" applyBorder="1"/>
    <xf numFmtId="0" fontId="0" fillId="9" borderId="4" xfId="0" applyFill="1" applyBorder="1" applyAlignment="1">
      <alignment wrapText="1"/>
    </xf>
    <xf numFmtId="49" fontId="22" fillId="8" borderId="3" xfId="0" applyNumberFormat="1" applyFont="1" applyFill="1" applyBorder="1" applyAlignment="1">
      <alignment horizontal="left" vertical="center" wrapText="1"/>
    </xf>
    <xf numFmtId="0" fontId="6" fillId="0" borderId="31" xfId="1" applyFont="1" applyBorder="1" applyAlignment="1">
      <alignment horizontal="center" vertical="center"/>
    </xf>
    <xf numFmtId="0" fontId="6" fillId="6" borderId="15" xfId="0" applyFont="1" applyFill="1" applyBorder="1" applyAlignment="1">
      <alignment horizontal="left" vertical="center" wrapText="1"/>
    </xf>
    <xf numFmtId="0" fontId="6" fillId="6" borderId="13" xfId="0" applyFont="1" applyFill="1" applyBorder="1" applyAlignment="1">
      <alignment horizontal="left" vertical="center" wrapText="1"/>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xf>
    <xf numFmtId="0" fontId="6" fillId="0" borderId="3" xfId="1" applyFont="1" applyBorder="1" applyAlignment="1">
      <alignment horizontal="center" vertical="center"/>
    </xf>
    <xf numFmtId="0" fontId="21" fillId="0" borderId="30" xfId="0" applyFont="1" applyBorder="1" applyAlignment="1">
      <alignment wrapText="1"/>
    </xf>
    <xf numFmtId="0" fontId="0" fillId="0" borderId="25" xfId="0" applyBorder="1" applyAlignment="1">
      <alignment horizontal="left" vertical="center" wrapText="1"/>
    </xf>
    <xf numFmtId="0" fontId="0" fillId="9" borderId="26" xfId="0" applyFill="1" applyBorder="1" applyAlignment="1">
      <alignment horizontal="center" vertical="center" wrapText="1"/>
    </xf>
    <xf numFmtId="0" fontId="23" fillId="0" borderId="0" xfId="1" applyFont="1" applyAlignment="1">
      <alignment wrapText="1"/>
    </xf>
    <xf numFmtId="0" fontId="11" fillId="0" borderId="0" xfId="5" applyFont="1" applyAlignment="1">
      <alignment wrapText="1"/>
    </xf>
    <xf numFmtId="0" fontId="10" fillId="2" borderId="22" xfId="1" applyFont="1" applyFill="1" applyBorder="1"/>
    <xf numFmtId="0" fontId="25"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8"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2" xfId="0" applyNumberFormat="1" applyFont="1" applyBorder="1" applyAlignment="1">
      <alignment vertical="center"/>
    </xf>
    <xf numFmtId="0" fontId="0" fillId="10" borderId="22" xfId="0" applyFill="1" applyBorder="1" applyAlignment="1">
      <alignment wrapText="1"/>
    </xf>
    <xf numFmtId="0" fontId="0" fillId="10" borderId="22" xfId="0" applyFill="1" applyBorder="1" applyAlignment="1">
      <alignment vertical="center" wrapText="1"/>
    </xf>
    <xf numFmtId="0" fontId="5" fillId="0" borderId="0" xfId="1" applyFont="1" applyAlignment="1">
      <alignment horizontal="left" vertical="center"/>
    </xf>
    <xf numFmtId="0" fontId="18" fillId="0" borderId="0" xfId="0" applyFont="1"/>
    <xf numFmtId="0" fontId="18" fillId="0" borderId="0" xfId="0" applyFont="1" applyAlignment="1">
      <alignment wrapText="1"/>
    </xf>
    <xf numFmtId="0" fontId="18" fillId="0" borderId="33"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22"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5" xfId="1" applyFont="1" applyBorder="1" applyAlignment="1">
      <alignment horizontal="center" vertical="center" wrapText="1"/>
    </xf>
    <xf numFmtId="0" fontId="19" fillId="12" borderId="29" xfId="0" applyFont="1" applyFill="1" applyBorder="1" applyAlignment="1">
      <alignment horizontal="left" vertical="center"/>
    </xf>
    <xf numFmtId="0" fontId="8" fillId="0" borderId="5" xfId="1" applyFont="1" applyBorder="1" applyAlignment="1">
      <alignment horizontal="center" vertical="center" wrapText="1"/>
    </xf>
    <xf numFmtId="0" fontId="0" fillId="0" borderId="22" xfId="1" applyFont="1" applyBorder="1" applyAlignment="1">
      <alignment horizontal="center" vertical="center" wrapText="1"/>
    </xf>
    <xf numFmtId="0" fontId="0" fillId="0" borderId="3" xfId="1" applyFont="1" applyBorder="1" applyAlignment="1">
      <alignment horizontal="center" vertical="center" wrapText="1"/>
    </xf>
    <xf numFmtId="49" fontId="27" fillId="8" borderId="3" xfId="0" applyNumberFormat="1" applyFont="1" applyFill="1" applyBorder="1" applyAlignment="1">
      <alignment horizontal="left" vertical="center" wrapText="1"/>
    </xf>
    <xf numFmtId="49" fontId="2" fillId="0" borderId="25" xfId="0" applyNumberFormat="1" applyFont="1" applyBorder="1" applyAlignment="1">
      <alignment horizontal="center" vertical="center"/>
    </xf>
    <xf numFmtId="49" fontId="8" fillId="8" borderId="37" xfId="0" applyNumberFormat="1" applyFont="1" applyFill="1" applyBorder="1" applyAlignment="1">
      <alignment horizontal="left" vertical="center" wrapText="1"/>
    </xf>
    <xf numFmtId="0" fontId="18" fillId="0" borderId="25" xfId="0" applyFont="1" applyBorder="1"/>
    <xf numFmtId="0" fontId="18" fillId="0" borderId="3" xfId="0" applyFont="1" applyBorder="1"/>
    <xf numFmtId="0" fontId="18" fillId="0" borderId="5" xfId="0" applyFont="1" applyBorder="1"/>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0" fontId="6" fillId="6" borderId="3"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5" xfId="1" applyFont="1" applyFill="1" applyBorder="1" applyAlignment="1">
      <alignment horizontal="left" wrapText="1"/>
    </xf>
    <xf numFmtId="0" fontId="6" fillId="6" borderId="14" xfId="1" applyFont="1" applyFill="1" applyBorder="1" applyAlignment="1">
      <alignment horizontal="left" wrapText="1"/>
    </xf>
    <xf numFmtId="49" fontId="2" fillId="0" borderId="1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49" fontId="18" fillId="0" borderId="18"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6" fillId="6" borderId="16" xfId="5" applyFont="1" applyFill="1" applyBorder="1" applyAlignment="1">
      <alignment horizontal="left" vertical="center" wrapText="1"/>
    </xf>
    <xf numFmtId="0" fontId="6" fillId="6" borderId="27" xfId="5" applyFont="1" applyFill="1" applyBorder="1" applyAlignment="1">
      <alignment horizontal="left" vertical="center" wrapText="1"/>
    </xf>
    <xf numFmtId="0" fontId="6" fillId="6" borderId="17"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18" fillId="0" borderId="0" xfId="1" applyFont="1" applyAlignment="1">
      <alignment horizontal="left" vertical="center" wrapText="1"/>
    </xf>
    <xf numFmtId="0" fontId="18" fillId="0" borderId="3" xfId="0" applyFont="1" applyBorder="1" applyAlignment="1">
      <alignment horizontal="left" vertical="center" wrapText="1"/>
    </xf>
    <xf numFmtId="0" fontId="19" fillId="0" borderId="0" xfId="0" applyFont="1"/>
    <xf numFmtId="0" fontId="19" fillId="12" borderId="3" xfId="0" applyFont="1" applyFill="1" applyBorder="1" applyAlignment="1">
      <alignment horizontal="left" vertical="center"/>
    </xf>
    <xf numFmtId="0" fontId="18" fillId="0" borderId="0" xfId="1" applyFont="1" applyAlignment="1">
      <alignment horizontal="left"/>
    </xf>
    <xf numFmtId="0" fontId="0" fillId="0" borderId="0" xfId="1" applyFont="1" applyAlignment="1">
      <alignment horizontal="left"/>
    </xf>
    <xf numFmtId="0" fontId="0" fillId="0" borderId="0" xfId="1" applyFont="1" applyAlignment="1">
      <alignment horizontal="left" vertical="center" wrapText="1"/>
    </xf>
    <xf numFmtId="0" fontId="16" fillId="0" borderId="15" xfId="1" applyFont="1" applyBorder="1" applyAlignment="1">
      <alignment horizontal="left"/>
    </xf>
    <xf numFmtId="0" fontId="16" fillId="0" borderId="14" xfId="1" applyFont="1" applyBorder="1" applyAlignment="1">
      <alignment horizontal="left"/>
    </xf>
    <xf numFmtId="0" fontId="16"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10" fillId="0" borderId="0" xfId="1" applyFont="1" applyAlignment="1">
      <alignment horizontal="left" vertical="center" wrapText="1"/>
    </xf>
    <xf numFmtId="0" fontId="25" fillId="0" borderId="0" xfId="0" applyFont="1" applyAlignment="1">
      <alignment horizontal="left" vertical="center" wrapText="1"/>
    </xf>
    <xf numFmtId="0" fontId="0" fillId="0" borderId="0" xfId="1" applyFont="1" applyAlignment="1">
      <alignment horizontal="left" wrapText="1"/>
    </xf>
    <xf numFmtId="0" fontId="6" fillId="0" borderId="0" xfId="1" applyFont="1" applyAlignment="1">
      <alignment horizontal="left"/>
    </xf>
    <xf numFmtId="0" fontId="10" fillId="13" borderId="3" xfId="1" applyFont="1" applyFill="1" applyBorder="1" applyAlignment="1">
      <alignment horizontal="left" vertical="center" wrapText="1"/>
    </xf>
    <xf numFmtId="0" fontId="10" fillId="0" borderId="3" xfId="0" applyFont="1" applyFill="1" applyBorder="1" applyAlignment="1">
      <alignment vertical="center" wrapText="1"/>
    </xf>
    <xf numFmtId="49" fontId="2" fillId="14" borderId="3" xfId="0" applyNumberFormat="1" applyFont="1" applyFill="1" applyBorder="1" applyAlignment="1">
      <alignment horizontal="center" vertical="center"/>
    </xf>
    <xf numFmtId="49" fontId="0" fillId="8" borderId="3" xfId="0" applyNumberFormat="1" applyFont="1" applyFill="1" applyBorder="1" applyAlignment="1">
      <alignment horizontal="left" vertical="center" wrapText="1"/>
    </xf>
    <xf numFmtId="49" fontId="0" fillId="8" borderId="5" xfId="0" applyNumberFormat="1" applyFont="1" applyFill="1" applyBorder="1" applyAlignment="1">
      <alignment horizontal="left" vertical="center" wrapText="1"/>
    </xf>
    <xf numFmtId="49" fontId="10" fillId="14" borderId="3" xfId="0" applyNumberFormat="1" applyFont="1" applyFill="1" applyBorder="1" applyAlignment="1">
      <alignment horizontal="center" vertical="center"/>
    </xf>
    <xf numFmtId="49" fontId="0" fillId="8" borderId="13" xfId="0" applyNumberFormat="1" applyFont="1" applyFill="1" applyBorder="1" applyAlignment="1">
      <alignment horizontal="left" vertical="center" wrapText="1"/>
    </xf>
    <xf numFmtId="0" fontId="5" fillId="6" borderId="15"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3" xfId="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14" borderId="3" xfId="1" applyFont="1" applyFill="1" applyBorder="1" applyAlignment="1">
      <alignment horizontal="left" vertical="center" wrapText="1"/>
    </xf>
    <xf numFmtId="0" fontId="6" fillId="0" borderId="3" xfId="1" applyFont="1" applyBorder="1" applyAlignment="1">
      <alignment horizontal="left"/>
    </xf>
    <xf numFmtId="0" fontId="2" fillId="0" borderId="0" xfId="1" applyFont="1" applyAlignment="1">
      <alignment horizontal="left"/>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codeName="Arkusz1">
    <tabColor theme="3"/>
    <pageSetUpPr fitToPage="1"/>
  </sheetPr>
  <dimension ref="A1:XFA73"/>
  <sheetViews>
    <sheetView zoomScaleNormal="100" workbookViewId="0">
      <pane xSplit="5" ySplit="3" topLeftCell="F64" activePane="bottomRight" state="frozen"/>
      <selection pane="topRight" activeCell="F1" sqref="F1"/>
      <selection pane="bottomLeft" activeCell="A4" sqref="A4"/>
      <selection pane="bottomRight" activeCell="B64" sqref="B64"/>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1" customWidth="1"/>
    <col min="6" max="6" width="55.88671875" style="1" customWidth="1"/>
    <col min="7" max="16384" width="10" style="1"/>
  </cols>
  <sheetData>
    <row r="1" spans="1:6" ht="12.6" customHeight="1">
      <c r="A1" s="264" t="s">
        <v>0</v>
      </c>
      <c r="B1" s="264"/>
      <c r="C1" s="215"/>
      <c r="D1" s="215"/>
      <c r="E1" s="216"/>
    </row>
    <row r="2" spans="1:6" s="27" customFormat="1" ht="68.400000000000006" customHeight="1">
      <c r="A2" s="123" t="s">
        <v>1</v>
      </c>
      <c r="B2" s="32" t="s">
        <v>2</v>
      </c>
      <c r="C2" s="31" t="s">
        <v>3</v>
      </c>
      <c r="D2" s="31" t="s">
        <v>4</v>
      </c>
      <c r="E2" s="31" t="s">
        <v>827</v>
      </c>
      <c r="F2" s="233" t="s">
        <v>5</v>
      </c>
    </row>
    <row r="3" spans="1:6" s="27" customFormat="1" ht="13.2">
      <c r="A3" s="147">
        <v>1</v>
      </c>
      <c r="B3" s="29">
        <v>2</v>
      </c>
      <c r="C3" s="29">
        <v>3</v>
      </c>
      <c r="D3" s="29" t="s">
        <v>6</v>
      </c>
      <c r="E3" s="28">
        <v>4</v>
      </c>
    </row>
    <row r="4" spans="1:6" ht="26.4">
      <c r="A4" s="142">
        <v>1</v>
      </c>
      <c r="B4" s="129" t="s">
        <v>7</v>
      </c>
      <c r="C4" s="130"/>
      <c r="D4" s="130"/>
      <c r="E4" s="131"/>
    </row>
    <row r="5" spans="1:6" ht="13.2">
      <c r="A5" s="148" t="s">
        <v>8</v>
      </c>
      <c r="B5" s="129" t="s">
        <v>9</v>
      </c>
      <c r="C5" s="132"/>
      <c r="D5" s="132"/>
      <c r="E5" s="133"/>
    </row>
    <row r="6" spans="1:6" s="24" customFormat="1" ht="42" customHeight="1">
      <c r="A6" s="149" t="s">
        <v>10</v>
      </c>
      <c r="B6" s="81" t="s">
        <v>804</v>
      </c>
      <c r="C6" s="250" t="s">
        <v>11</v>
      </c>
      <c r="D6" s="250" t="s">
        <v>11</v>
      </c>
      <c r="E6" s="323"/>
    </row>
    <row r="7" spans="1:6" s="24" customFormat="1" ht="26.4">
      <c r="A7" s="149" t="s">
        <v>12</v>
      </c>
      <c r="B7" s="81" t="s">
        <v>13</v>
      </c>
      <c r="C7" s="251" t="s">
        <v>14</v>
      </c>
      <c r="D7" s="251" t="s">
        <v>14</v>
      </c>
      <c r="E7" s="21"/>
    </row>
    <row r="8" spans="1:6" s="24" customFormat="1" ht="26.4">
      <c r="A8" s="149" t="s">
        <v>15</v>
      </c>
      <c r="B8" s="81" t="s">
        <v>16</v>
      </c>
      <c r="C8" s="250" t="s">
        <v>11</v>
      </c>
      <c r="D8" s="250" t="s">
        <v>11</v>
      </c>
      <c r="E8" s="21"/>
    </row>
    <row r="9" spans="1:6" s="24" customFormat="1" ht="13.2">
      <c r="A9" s="149" t="s">
        <v>17</v>
      </c>
      <c r="B9" s="81" t="s">
        <v>18</v>
      </c>
      <c r="C9" s="251" t="s">
        <v>14</v>
      </c>
      <c r="D9" s="251" t="s">
        <v>14</v>
      </c>
      <c r="E9" s="21"/>
    </row>
    <row r="10" spans="1:6" s="24" customFormat="1" ht="13.2">
      <c r="A10" s="149" t="s">
        <v>19</v>
      </c>
      <c r="B10" s="81" t="s">
        <v>20</v>
      </c>
      <c r="C10" s="251" t="s">
        <v>14</v>
      </c>
      <c r="D10" s="251" t="s">
        <v>14</v>
      </c>
      <c r="E10" s="21"/>
    </row>
    <row r="11" spans="1:6" s="24" customFormat="1" ht="13.2">
      <c r="A11" s="149" t="s">
        <v>21</v>
      </c>
      <c r="B11" s="81" t="s">
        <v>22</v>
      </c>
      <c r="C11" s="251" t="s">
        <v>14</v>
      </c>
      <c r="D11" s="251" t="s">
        <v>14</v>
      </c>
      <c r="E11" s="21"/>
    </row>
    <row r="12" spans="1:6" s="24" customFormat="1" ht="26.4">
      <c r="A12" s="149" t="s">
        <v>23</v>
      </c>
      <c r="B12" s="81" t="s">
        <v>24</v>
      </c>
      <c r="C12" s="250" t="s">
        <v>11</v>
      </c>
      <c r="D12" s="250" t="s">
        <v>11</v>
      </c>
      <c r="E12" s="117"/>
    </row>
    <row r="13" spans="1:6" s="24" customFormat="1" ht="26.4">
      <c r="A13" s="149" t="s">
        <v>25</v>
      </c>
      <c r="B13" s="81" t="s">
        <v>26</v>
      </c>
      <c r="C13" s="250" t="s">
        <v>11</v>
      </c>
      <c r="D13" s="250" t="s">
        <v>11</v>
      </c>
      <c r="E13" s="116"/>
    </row>
    <row r="14" spans="1:6" s="25" customFormat="1" ht="26.4">
      <c r="A14" s="150" t="s">
        <v>27</v>
      </c>
      <c r="B14" s="101" t="s">
        <v>28</v>
      </c>
      <c r="C14" s="250" t="s">
        <v>11</v>
      </c>
      <c r="D14" s="250" t="s">
        <v>11</v>
      </c>
      <c r="E14" s="235"/>
    </row>
    <row r="15" spans="1:6" s="25" customFormat="1" ht="13.2">
      <c r="A15" s="150" t="s">
        <v>29</v>
      </c>
      <c r="B15" s="101" t="s">
        <v>805</v>
      </c>
      <c r="C15" s="251" t="s">
        <v>14</v>
      </c>
      <c r="D15" s="251" t="s">
        <v>14</v>
      </c>
      <c r="E15" s="235"/>
    </row>
    <row r="16" spans="1:6" s="24" customFormat="1" ht="39.6">
      <c r="A16" s="149" t="s">
        <v>30</v>
      </c>
      <c r="B16" s="22" t="s">
        <v>31</v>
      </c>
      <c r="C16" s="251" t="s">
        <v>14</v>
      </c>
      <c r="D16" s="251" t="s">
        <v>14</v>
      </c>
      <c r="E16" s="119"/>
    </row>
    <row r="17" spans="1:5" s="24" customFormat="1" ht="13.2">
      <c r="A17" s="149" t="s">
        <v>32</v>
      </c>
      <c r="B17" s="22" t="s">
        <v>33</v>
      </c>
      <c r="C17" s="251" t="s">
        <v>14</v>
      </c>
      <c r="D17" s="251" t="s">
        <v>14</v>
      </c>
      <c r="E17" s="21"/>
    </row>
    <row r="18" spans="1:5" s="25" customFormat="1" ht="39.6">
      <c r="A18" s="149" t="s">
        <v>34</v>
      </c>
      <c r="B18" s="100" t="s">
        <v>35</v>
      </c>
      <c r="C18" s="250" t="s">
        <v>11</v>
      </c>
      <c r="D18" s="250" t="s">
        <v>11</v>
      </c>
      <c r="E18" s="18"/>
    </row>
    <row r="19" spans="1:5" s="25" customFormat="1" ht="30.75" customHeight="1">
      <c r="A19" s="149" t="s">
        <v>36</v>
      </c>
      <c r="B19" s="100" t="s">
        <v>37</v>
      </c>
      <c r="C19" s="250" t="s">
        <v>11</v>
      </c>
      <c r="D19" s="250" t="s">
        <v>11</v>
      </c>
      <c r="E19" s="18"/>
    </row>
    <row r="20" spans="1:5" s="25" customFormat="1" ht="26.4">
      <c r="A20" s="149" t="s">
        <v>38</v>
      </c>
      <c r="B20" s="100" t="s">
        <v>39</v>
      </c>
      <c r="C20" s="250" t="s">
        <v>11</v>
      </c>
      <c r="D20" s="250" t="s">
        <v>11</v>
      </c>
      <c r="E20" s="18"/>
    </row>
    <row r="21" spans="1:5" s="126" customFormat="1" ht="26.4">
      <c r="A21" s="149" t="s">
        <v>40</v>
      </c>
      <c r="B21" s="125" t="s">
        <v>41</v>
      </c>
      <c r="C21" s="250" t="s">
        <v>11</v>
      </c>
      <c r="D21" s="250" t="s">
        <v>11</v>
      </c>
      <c r="E21" s="103"/>
    </row>
    <row r="22" spans="1:5" s="126" customFormat="1" ht="13.2">
      <c r="A22" s="149" t="s">
        <v>42</v>
      </c>
      <c r="B22" s="221" t="s">
        <v>43</v>
      </c>
      <c r="C22" s="251" t="s">
        <v>14</v>
      </c>
      <c r="D22" s="251" t="s">
        <v>14</v>
      </c>
      <c r="E22" s="103"/>
    </row>
    <row r="23" spans="1:5" s="126" customFormat="1" ht="13.2">
      <c r="A23" s="149" t="s">
        <v>44</v>
      </c>
      <c r="B23" s="221" t="s">
        <v>45</v>
      </c>
      <c r="C23" s="251" t="s">
        <v>14</v>
      </c>
      <c r="D23" s="251" t="s">
        <v>14</v>
      </c>
      <c r="E23" s="103"/>
    </row>
    <row r="24" spans="1:5" s="25" customFormat="1" ht="13.2">
      <c r="A24" s="149" t="s">
        <v>46</v>
      </c>
      <c r="B24" s="101" t="s">
        <v>47</v>
      </c>
      <c r="C24" s="251" t="s">
        <v>14</v>
      </c>
      <c r="D24" s="251" t="s">
        <v>14</v>
      </c>
      <c r="E24" s="18"/>
    </row>
    <row r="25" spans="1:5" s="25" customFormat="1" ht="26.4">
      <c r="A25" s="149" t="s">
        <v>48</v>
      </c>
      <c r="B25" s="101" t="s">
        <v>49</v>
      </c>
      <c r="C25" s="251" t="s">
        <v>14</v>
      </c>
      <c r="D25" s="251" t="s">
        <v>14</v>
      </c>
      <c r="E25" s="18"/>
    </row>
    <row r="26" spans="1:5" s="25" customFormat="1" ht="13.2">
      <c r="A26" s="149" t="s">
        <v>50</v>
      </c>
      <c r="B26" s="101" t="s">
        <v>51</v>
      </c>
      <c r="C26" s="251" t="s">
        <v>14</v>
      </c>
      <c r="D26" s="251" t="s">
        <v>14</v>
      </c>
      <c r="E26" s="18"/>
    </row>
    <row r="27" spans="1:5" s="24" customFormat="1" ht="13.2">
      <c r="A27" s="134" t="s">
        <v>52</v>
      </c>
      <c r="B27" s="266" t="s">
        <v>53</v>
      </c>
      <c r="C27" s="266"/>
      <c r="D27" s="266"/>
      <c r="E27" s="266"/>
    </row>
    <row r="28" spans="1:5" s="24" customFormat="1" ht="52.8">
      <c r="A28" s="149" t="s">
        <v>54</v>
      </c>
      <c r="B28" s="101" t="s">
        <v>55</v>
      </c>
      <c r="C28" s="250" t="s">
        <v>11</v>
      </c>
      <c r="D28" s="250" t="s">
        <v>11</v>
      </c>
      <c r="E28" s="21"/>
    </row>
    <row r="29" spans="1:5" s="24" customFormat="1" ht="26.4">
      <c r="A29" s="149" t="s">
        <v>56</v>
      </c>
      <c r="B29" s="101" t="s">
        <v>57</v>
      </c>
      <c r="C29" s="250" t="s">
        <v>11</v>
      </c>
      <c r="D29" s="250" t="s">
        <v>11</v>
      </c>
      <c r="E29" s="21"/>
    </row>
    <row r="30" spans="1:5" s="24" customFormat="1" ht="26.4">
      <c r="A30" s="149" t="s">
        <v>58</v>
      </c>
      <c r="B30" s="101" t="s">
        <v>59</v>
      </c>
      <c r="C30" s="250" t="s">
        <v>11</v>
      </c>
      <c r="D30" s="250" t="s">
        <v>11</v>
      </c>
      <c r="E30" s="21"/>
    </row>
    <row r="31" spans="1:5" s="24" customFormat="1" ht="26.4">
      <c r="A31" s="149" t="s">
        <v>60</v>
      </c>
      <c r="B31" s="81" t="s">
        <v>61</v>
      </c>
      <c r="C31" s="250" t="s">
        <v>11</v>
      </c>
      <c r="D31" s="250" t="s">
        <v>11</v>
      </c>
      <c r="E31" s="21"/>
    </row>
    <row r="32" spans="1:5" s="24" customFormat="1" ht="26.4">
      <c r="A32" s="149" t="s">
        <v>62</v>
      </c>
      <c r="B32" s="81" t="s">
        <v>63</v>
      </c>
      <c r="C32" s="250" t="s">
        <v>11</v>
      </c>
      <c r="D32" s="250" t="s">
        <v>11</v>
      </c>
      <c r="E32" s="21"/>
    </row>
    <row r="33" spans="1:5" s="24" customFormat="1" ht="52.8">
      <c r="A33" s="149" t="s">
        <v>64</v>
      </c>
      <c r="B33" s="81" t="s">
        <v>65</v>
      </c>
      <c r="C33" s="250" t="s">
        <v>11</v>
      </c>
      <c r="D33" s="250" t="s">
        <v>11</v>
      </c>
      <c r="E33" s="21"/>
    </row>
    <row r="34" spans="1:5" s="24" customFormat="1" ht="26.4">
      <c r="A34" s="149" t="s">
        <v>66</v>
      </c>
      <c r="B34" s="81" t="s">
        <v>67</v>
      </c>
      <c r="C34" s="250" t="s">
        <v>11</v>
      </c>
      <c r="D34" s="250" t="s">
        <v>11</v>
      </c>
      <c r="E34" s="21"/>
    </row>
    <row r="35" spans="1:5" s="24" customFormat="1" ht="39.6">
      <c r="A35" s="168" t="s">
        <v>68</v>
      </c>
      <c r="B35" s="115" t="s">
        <v>69</v>
      </c>
      <c r="C35" s="251" t="s">
        <v>14</v>
      </c>
      <c r="D35" s="251" t="s">
        <v>14</v>
      </c>
      <c r="E35" s="117"/>
    </row>
    <row r="36" spans="1:5" s="24" customFormat="1" ht="35.25" customHeight="1">
      <c r="A36" s="169" t="s">
        <v>70</v>
      </c>
      <c r="B36" s="114" t="s">
        <v>71</v>
      </c>
      <c r="C36" s="251" t="s">
        <v>14</v>
      </c>
      <c r="D36" s="251" t="s">
        <v>14</v>
      </c>
      <c r="E36" s="116"/>
    </row>
    <row r="37" spans="1:5" s="24" customFormat="1" ht="26.4">
      <c r="A37" s="170" t="s">
        <v>72</v>
      </c>
      <c r="B37" s="118" t="s">
        <v>73</v>
      </c>
      <c r="C37" s="250" t="s">
        <v>11</v>
      </c>
      <c r="D37" s="250" t="s">
        <v>11</v>
      </c>
      <c r="E37" s="119"/>
    </row>
    <row r="38" spans="1:5" s="24" customFormat="1" ht="26.4">
      <c r="A38" s="170" t="s">
        <v>74</v>
      </c>
      <c r="B38" s="114" t="s">
        <v>75</v>
      </c>
      <c r="C38" s="250" t="s">
        <v>11</v>
      </c>
      <c r="D38" s="250" t="s">
        <v>11</v>
      </c>
      <c r="E38" s="21"/>
    </row>
    <row r="39" spans="1:5" s="24" customFormat="1" ht="13.2">
      <c r="A39" s="151" t="s">
        <v>76</v>
      </c>
      <c r="B39" s="267" t="s">
        <v>77</v>
      </c>
      <c r="C39" s="266"/>
      <c r="D39" s="266"/>
      <c r="E39" s="266"/>
    </row>
    <row r="40" spans="1:5" s="24" customFormat="1" ht="26.4">
      <c r="A40" s="149" t="s">
        <v>78</v>
      </c>
      <c r="B40" s="22" t="s">
        <v>79</v>
      </c>
      <c r="C40" s="250" t="s">
        <v>11</v>
      </c>
      <c r="D40" s="250" t="s">
        <v>11</v>
      </c>
      <c r="E40" s="21"/>
    </row>
    <row r="41" spans="1:5" s="24" customFormat="1" ht="26.4">
      <c r="A41" s="149" t="s">
        <v>80</v>
      </c>
      <c r="B41" s="101" t="s">
        <v>81</v>
      </c>
      <c r="C41" s="250" t="s">
        <v>11</v>
      </c>
      <c r="D41" s="250" t="s">
        <v>11</v>
      </c>
      <c r="E41" s="21"/>
    </row>
    <row r="42" spans="1:5" s="24" customFormat="1" ht="26.4">
      <c r="A42" s="149" t="s">
        <v>82</v>
      </c>
      <c r="B42" s="101" t="s">
        <v>83</v>
      </c>
      <c r="C42" s="250" t="s">
        <v>11</v>
      </c>
      <c r="D42" s="250" t="s">
        <v>11</v>
      </c>
      <c r="E42" s="21"/>
    </row>
    <row r="43" spans="1:5" s="24" customFormat="1" ht="26.4">
      <c r="A43" s="149" t="s">
        <v>84</v>
      </c>
      <c r="B43" s="101" t="s">
        <v>85</v>
      </c>
      <c r="C43" s="250" t="s">
        <v>11</v>
      </c>
      <c r="D43" s="250" t="s">
        <v>11</v>
      </c>
      <c r="E43" s="21"/>
    </row>
    <row r="44" spans="1:5" s="24" customFormat="1" ht="13.2">
      <c r="A44" s="134" t="s">
        <v>86</v>
      </c>
      <c r="B44" s="266" t="s">
        <v>87</v>
      </c>
      <c r="C44" s="266"/>
      <c r="D44" s="266"/>
      <c r="E44" s="266"/>
    </row>
    <row r="45" spans="1:5" s="24" customFormat="1" ht="13.2">
      <c r="A45" s="149" t="s">
        <v>88</v>
      </c>
      <c r="B45" s="26" t="s">
        <v>89</v>
      </c>
      <c r="C45" s="251" t="s">
        <v>14</v>
      </c>
      <c r="D45" s="251" t="s">
        <v>14</v>
      </c>
      <c r="E45" s="21"/>
    </row>
    <row r="46" spans="1:5" s="24" customFormat="1" ht="26.4">
      <c r="A46" s="149" t="s">
        <v>90</v>
      </c>
      <c r="B46" s="100" t="s">
        <v>91</v>
      </c>
      <c r="C46" s="250" t="s">
        <v>11</v>
      </c>
      <c r="D46" s="250" t="s">
        <v>11</v>
      </c>
      <c r="E46" s="21"/>
    </row>
    <row r="47" spans="1:5" s="24" customFormat="1" ht="26.4">
      <c r="A47" s="149" t="s">
        <v>92</v>
      </c>
      <c r="B47" s="26" t="s">
        <v>93</v>
      </c>
      <c r="C47" s="251" t="s">
        <v>14</v>
      </c>
      <c r="D47" s="251" t="s">
        <v>14</v>
      </c>
      <c r="E47" s="21"/>
    </row>
    <row r="48" spans="1:5" s="24" customFormat="1" ht="39.6">
      <c r="A48" s="149" t="s">
        <v>94</v>
      </c>
      <c r="B48" s="26" t="s">
        <v>95</v>
      </c>
      <c r="C48" s="251" t="s">
        <v>14</v>
      </c>
      <c r="D48" s="251" t="s">
        <v>14</v>
      </c>
      <c r="E48" s="18"/>
    </row>
    <row r="49" spans="1:5" s="24" customFormat="1" ht="26.4">
      <c r="A49" s="149" t="s">
        <v>96</v>
      </c>
      <c r="B49" s="120" t="s">
        <v>97</v>
      </c>
      <c r="C49" s="250" t="s">
        <v>11</v>
      </c>
      <c r="D49" s="250" t="s">
        <v>11</v>
      </c>
      <c r="E49" s="21"/>
    </row>
    <row r="50" spans="1:5" s="24" customFormat="1" ht="26.4">
      <c r="A50" s="149" t="s">
        <v>98</v>
      </c>
      <c r="B50" s="26" t="s">
        <v>99</v>
      </c>
      <c r="C50" s="250" t="s">
        <v>11</v>
      </c>
      <c r="D50" s="250" t="s">
        <v>11</v>
      </c>
      <c r="E50" s="21"/>
    </row>
    <row r="51" spans="1:5" s="24" customFormat="1" ht="13.2">
      <c r="A51" s="134" t="s">
        <v>100</v>
      </c>
      <c r="B51" s="268" t="s">
        <v>101</v>
      </c>
      <c r="C51" s="268"/>
      <c r="D51" s="268"/>
      <c r="E51" s="268"/>
    </row>
    <row r="52" spans="1:5" s="24" customFormat="1" ht="26.4">
      <c r="A52" s="149" t="s">
        <v>102</v>
      </c>
      <c r="B52" s="26" t="s">
        <v>103</v>
      </c>
      <c r="C52" s="251" t="s">
        <v>14</v>
      </c>
      <c r="D52" s="251" t="s">
        <v>14</v>
      </c>
      <c r="E52" s="21"/>
    </row>
    <row r="53" spans="1:5" s="24" customFormat="1" ht="26.4">
      <c r="A53" s="149" t="s">
        <v>104</v>
      </c>
      <c r="B53" s="26" t="s">
        <v>105</v>
      </c>
      <c r="C53" s="251" t="s">
        <v>14</v>
      </c>
      <c r="D53" s="251" t="s">
        <v>14</v>
      </c>
      <c r="E53" s="21"/>
    </row>
    <row r="54" spans="1:5" s="24" customFormat="1" ht="47.25" customHeight="1">
      <c r="A54" s="149" t="s">
        <v>106</v>
      </c>
      <c r="B54" s="26" t="s">
        <v>107</v>
      </c>
      <c r="C54" s="250" t="s">
        <v>11</v>
      </c>
      <c r="D54" s="250" t="s">
        <v>11</v>
      </c>
      <c r="E54" s="21"/>
    </row>
    <row r="55" spans="1:5" s="24" customFormat="1" ht="26.4">
      <c r="A55" s="149" t="s">
        <v>108</v>
      </c>
      <c r="B55" s="26" t="s">
        <v>109</v>
      </c>
      <c r="C55" s="251" t="s">
        <v>14</v>
      </c>
      <c r="D55" s="251" t="s">
        <v>14</v>
      </c>
      <c r="E55" s="21"/>
    </row>
    <row r="56" spans="1:5" s="24" customFormat="1" ht="26.4">
      <c r="A56" s="149" t="s">
        <v>110</v>
      </c>
      <c r="B56" s="100" t="s">
        <v>111</v>
      </c>
      <c r="C56" s="251" t="s">
        <v>14</v>
      </c>
      <c r="D56" s="251" t="s">
        <v>14</v>
      </c>
      <c r="E56" s="21"/>
    </row>
    <row r="57" spans="1:5" s="24" customFormat="1" ht="26.4">
      <c r="A57" s="149" t="s">
        <v>112</v>
      </c>
      <c r="B57" s="100" t="s">
        <v>113</v>
      </c>
      <c r="C57" s="251" t="s">
        <v>14</v>
      </c>
      <c r="D57" s="251" t="s">
        <v>14</v>
      </c>
      <c r="E57" s="21"/>
    </row>
    <row r="58" spans="1:5" s="24" customFormat="1" ht="13.2">
      <c r="A58" s="149" t="s">
        <v>114</v>
      </c>
      <c r="B58" s="100" t="s">
        <v>115</v>
      </c>
      <c r="C58" s="251" t="s">
        <v>14</v>
      </c>
      <c r="D58" s="251" t="s">
        <v>14</v>
      </c>
      <c r="E58" s="21"/>
    </row>
    <row r="59" spans="1:5" s="24" customFormat="1" ht="26.4">
      <c r="A59" s="149" t="s">
        <v>116</v>
      </c>
      <c r="B59" s="100" t="s">
        <v>117</v>
      </c>
      <c r="C59" s="251" t="s">
        <v>14</v>
      </c>
      <c r="D59" s="251" t="s">
        <v>14</v>
      </c>
      <c r="E59" s="21"/>
    </row>
    <row r="60" spans="1:5" s="24" customFormat="1" ht="39.6">
      <c r="A60" s="149" t="s">
        <v>118</v>
      </c>
      <c r="B60" s="102" t="s">
        <v>119</v>
      </c>
      <c r="C60" s="250" t="s">
        <v>11</v>
      </c>
      <c r="D60" s="250" t="s">
        <v>11</v>
      </c>
      <c r="E60" s="23"/>
    </row>
    <row r="61" spans="1:5" s="24" customFormat="1" ht="13.2">
      <c r="A61" s="134" t="s">
        <v>120</v>
      </c>
      <c r="B61" s="268" t="s">
        <v>121</v>
      </c>
      <c r="C61" s="268"/>
      <c r="D61" s="268"/>
      <c r="E61" s="268"/>
    </row>
    <row r="62" spans="1:5" s="24" customFormat="1" ht="39.6">
      <c r="A62" s="149" t="s">
        <v>122</v>
      </c>
      <c r="B62" s="100" t="s">
        <v>123</v>
      </c>
      <c r="C62" s="251" t="s">
        <v>14</v>
      </c>
      <c r="D62" s="251" t="s">
        <v>14</v>
      </c>
      <c r="E62" s="21"/>
    </row>
    <row r="63" spans="1:5" s="24" customFormat="1" ht="39.6">
      <c r="A63" s="149" t="s">
        <v>124</v>
      </c>
      <c r="B63" s="100" t="s">
        <v>125</v>
      </c>
      <c r="C63" s="251" t="s">
        <v>14</v>
      </c>
      <c r="D63" s="251" t="s">
        <v>14</v>
      </c>
      <c r="E63" s="21"/>
    </row>
    <row r="64" spans="1:5" s="24" customFormat="1" ht="79.2">
      <c r="A64" s="149" t="s">
        <v>126</v>
      </c>
      <c r="B64" s="81" t="s">
        <v>127</v>
      </c>
      <c r="C64" s="250" t="s">
        <v>11</v>
      </c>
      <c r="D64" s="250" t="s">
        <v>11</v>
      </c>
      <c r="E64" s="21"/>
    </row>
    <row r="65" spans="1:16381" s="24" customFormat="1" ht="13.2">
      <c r="A65" s="152" t="s">
        <v>128</v>
      </c>
      <c r="B65" s="265" t="s">
        <v>129</v>
      </c>
      <c r="C65" s="265"/>
      <c r="D65" s="265"/>
      <c r="E65" s="265"/>
    </row>
    <row r="66" spans="1:16381" s="24" customFormat="1" ht="50.25" customHeight="1">
      <c r="A66" s="150" t="s">
        <v>130</v>
      </c>
      <c r="B66" s="100" t="s">
        <v>131</v>
      </c>
      <c r="C66" s="250" t="s">
        <v>11</v>
      </c>
      <c r="D66" s="250" t="s">
        <v>11</v>
      </c>
      <c r="E66" s="103"/>
    </row>
    <row r="67" spans="1:16381" ht="13.8">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row>
    <row r="68" spans="1:16381" s="4" customFormat="1" ht="13.8" hidden="1">
      <c r="A68" s="144"/>
      <c r="B68" s="17" t="s">
        <v>132</v>
      </c>
      <c r="C68" s="16">
        <f>COUNTIF(C6:C66,"Warunek graniczny")</f>
        <v>29</v>
      </c>
      <c r="D68" s="16">
        <f>COUNTIF(D6:D66,"Warunek graniczny")</f>
        <v>29</v>
      </c>
      <c r="E68" s="172"/>
    </row>
    <row r="69" spans="1:16381" s="4" customFormat="1" ht="13.8" hidden="1">
      <c r="A69" s="144"/>
      <c r="B69" s="15" t="s">
        <v>133</v>
      </c>
      <c r="C69" s="14">
        <f>COUNTIF(C6:C66,"NIE")</f>
        <v>0</v>
      </c>
      <c r="D69" s="14">
        <f>COUNTIF(D6:D66,"NIE")</f>
        <v>0</v>
      </c>
      <c r="E69" s="172"/>
    </row>
    <row r="70" spans="1:16381" s="4" customFormat="1" ht="13.8" hidden="1">
      <c r="A70" s="144"/>
      <c r="B70" s="13" t="s">
        <v>134</v>
      </c>
      <c r="C70" s="12">
        <f>COUNTIF(C6:C66,"Opcja")+COUNTIF(C6:C66,"Jest")+COUNTIF(C6:C66,"Nie ma")</f>
        <v>26</v>
      </c>
      <c r="D70" s="12">
        <f>COUNTIF(D6:D66,"Opcja")+COUNTIF(D6:D66,"Jest")+COUNTIF(D6:D66,"Nie ma")</f>
        <v>26</v>
      </c>
      <c r="E70" s="172"/>
    </row>
    <row r="71" spans="1:16381" s="4" customFormat="1" ht="13.8" hidden="1">
      <c r="A71" s="144"/>
      <c r="B71" s="11" t="s">
        <v>135</v>
      </c>
      <c r="C71" s="10">
        <f>COUNTIF(C6:C66,"Opcja")</f>
        <v>26</v>
      </c>
      <c r="D71" s="10">
        <f>COUNTIF(D6:D66,"Opcja")</f>
        <v>26</v>
      </c>
      <c r="E71" s="172"/>
    </row>
    <row r="72" spans="1:16381" s="4" customFormat="1" ht="13.8" hidden="1">
      <c r="A72" s="144"/>
      <c r="B72" s="9" t="s">
        <v>136</v>
      </c>
      <c r="C72" s="8">
        <f>COUNTIF(C6:C66,"Jest")</f>
        <v>0</v>
      </c>
      <c r="D72" s="8">
        <f>COUNTIF(D6:D66,"Jest")</f>
        <v>0</v>
      </c>
      <c r="E72" s="172"/>
    </row>
    <row r="73" spans="1:16381" s="4" customFormat="1" ht="13.8" hidden="1">
      <c r="A73" s="144"/>
      <c r="B73" s="7" t="s">
        <v>137</v>
      </c>
      <c r="C73" s="6">
        <f>COUNTIF(C6:C66,"Nie ma")</f>
        <v>0</v>
      </c>
      <c r="D73" s="6">
        <f>COUNTIF(D6:D66,"Nie ma")</f>
        <v>0</v>
      </c>
      <c r="E73" s="17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c r="XEY73" s="1"/>
      <c r="XEZ73" s="1"/>
      <c r="XFA73" s="1"/>
    </row>
  </sheetData>
  <sheetProtection algorithmName="SHA-512" hashValue="3D15C76UYjm+jJUEAl1azwwLJZIhf3obRD6FyQuGCAYlvtZkJtRMYJv35SYqi3HsRqmKvD0ttRMyYwPfGhEw7w==" saltValue="bWrcq7Yi4CPmmQyal6m+XQ==" spinCount="100000" sheet="1" objects="1" scenarios="1" formatCells="0" formatColumns="0"/>
  <protectedRanges>
    <protectedRange algorithmName="SHA-512" hashValue="6XRFkRj485E2HKbV+BlIvWoOaMzNx40vmTl/eHGSLnW9gFaOwT6y33CPsdNMmyryWt282D8Cvwp83c1L6N/uYQ==" saltValue="Ooqs2graBM+HKkop/QdAjw==" spinCount="100000" sqref="E1:E1048576" name="kol4"/>
    <protectedRange algorithmName="SHA-512" hashValue="tGz1CJwCdfqPnoRPz+5x/fVNYJGxK1aHQDoHQW0tSXvJtbOsKoMc+Zg9NAcxrkTMr0LkyGDgh4YrFKDlx+tiBQ==" saltValue="Q1GuLfUHBVT35D91YjNY/g==" spinCount="100000" sqref="D1:D1048576" name="kol3a"/>
  </protectedRanges>
  <mergeCells count="7">
    <mergeCell ref="A1:B1"/>
    <mergeCell ref="B65:E65"/>
    <mergeCell ref="B27:E27"/>
    <mergeCell ref="B39:E39"/>
    <mergeCell ref="B44:E44"/>
    <mergeCell ref="B51:E51"/>
    <mergeCell ref="B61:E61"/>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6:D6 C8:D8 C12:D14 C18:D21 C28:D34 C37:D38 C40:D43 C46:D46 C49:D50 C54:D54 C60:D60 C64:D64 C66:D66" xr:uid="{8319D474-7CBE-4996-BE1A-DE17CD1D7B57}">
      <formula1>"Warunek graniczny,TAK,NIE"</formula1>
    </dataValidation>
    <dataValidation type="list" allowBlank="1" showInputMessage="1" showErrorMessage="1" errorTitle="Błędna wartość" error="Możesz podać jedynie wartości z listy wyboru, tj. Nie ma, Będzie, Jest." sqref="C7:D7 C9:D11 C15:D17 C22:D26 C35:D36 C45:D45 C47:D48 C52:D53 C55:D59 C62:D63"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codeName="Arkusz2">
    <tabColor theme="3"/>
    <pageSetUpPr fitToPage="1"/>
  </sheetPr>
  <dimension ref="A1:F183"/>
  <sheetViews>
    <sheetView showGridLines="0" workbookViewId="0">
      <pane xSplit="5" ySplit="3" topLeftCell="F170" activePane="bottomRight" state="frozen"/>
      <selection pane="topRight" activeCell="F1" sqref="F1"/>
      <selection pane="bottomLeft" activeCell="A4" sqref="A4"/>
      <selection pane="bottomRight" activeCell="A176" sqref="A176:XFD183"/>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5" customWidth="1"/>
    <col min="6" max="6" width="54.5546875" style="1" customWidth="1"/>
    <col min="7" max="16384" width="10" style="1"/>
  </cols>
  <sheetData>
    <row r="1" spans="1:6" ht="12.75" customHeight="1">
      <c r="A1" s="264" t="s">
        <v>138</v>
      </c>
      <c r="B1" s="264"/>
      <c r="C1" s="215"/>
      <c r="D1" s="215"/>
      <c r="E1" s="216"/>
    </row>
    <row r="2" spans="1:6" s="27" customFormat="1" ht="68.400000000000006" customHeight="1">
      <c r="A2" s="123" t="s">
        <v>1</v>
      </c>
      <c r="B2" s="32" t="s">
        <v>2</v>
      </c>
      <c r="C2" s="31" t="s">
        <v>3</v>
      </c>
      <c r="D2" s="31" t="s">
        <v>4</v>
      </c>
      <c r="E2" s="31" t="s">
        <v>827</v>
      </c>
      <c r="F2" s="233" t="s">
        <v>5</v>
      </c>
    </row>
    <row r="3" spans="1:6" s="27" customFormat="1" ht="13.2">
      <c r="A3" s="121">
        <v>1</v>
      </c>
      <c r="B3" s="45">
        <v>2</v>
      </c>
      <c r="C3" s="44">
        <v>3</v>
      </c>
      <c r="D3" s="44" t="s">
        <v>6</v>
      </c>
      <c r="E3" s="29">
        <v>4</v>
      </c>
    </row>
    <row r="4" spans="1:6" s="24" customFormat="1" ht="13.2">
      <c r="A4" s="153" t="s">
        <v>139</v>
      </c>
      <c r="B4" s="270" t="s">
        <v>140</v>
      </c>
      <c r="C4" s="271"/>
      <c r="D4" s="271"/>
      <c r="E4" s="272"/>
    </row>
    <row r="5" spans="1:6" s="42" customFormat="1" ht="13.2">
      <c r="A5" s="153" t="s">
        <v>141</v>
      </c>
      <c r="B5" s="270" t="s">
        <v>142</v>
      </c>
      <c r="C5" s="271"/>
      <c r="D5" s="271"/>
      <c r="E5" s="272"/>
    </row>
    <row r="6" spans="1:6" s="41" customFormat="1" ht="26.4">
      <c r="A6" s="154" t="s">
        <v>143</v>
      </c>
      <c r="B6" s="63" t="s">
        <v>144</v>
      </c>
      <c r="C6" s="252" t="s">
        <v>11</v>
      </c>
      <c r="D6" s="252" t="s">
        <v>11</v>
      </c>
      <c r="E6" s="81"/>
    </row>
    <row r="7" spans="1:6" s="41" customFormat="1" ht="39.6">
      <c r="A7" s="154" t="s">
        <v>145</v>
      </c>
      <c r="B7" s="63" t="s">
        <v>146</v>
      </c>
      <c r="C7" s="252" t="s">
        <v>11</v>
      </c>
      <c r="D7" s="252" t="s">
        <v>11</v>
      </c>
      <c r="E7" s="19"/>
    </row>
    <row r="8" spans="1:6" s="41" customFormat="1" ht="26.4">
      <c r="A8" s="154" t="s">
        <v>147</v>
      </c>
      <c r="B8" s="63" t="s">
        <v>148</v>
      </c>
      <c r="C8" s="252" t="s">
        <v>14</v>
      </c>
      <c r="D8" s="252" t="s">
        <v>14</v>
      </c>
      <c r="E8" s="19"/>
    </row>
    <row r="9" spans="1:6" s="41" customFormat="1" ht="26.4">
      <c r="A9" s="154" t="s">
        <v>149</v>
      </c>
      <c r="B9" s="63" t="s">
        <v>150</v>
      </c>
      <c r="C9" s="252" t="s">
        <v>11</v>
      </c>
      <c r="D9" s="252" t="s">
        <v>11</v>
      </c>
      <c r="E9" s="19"/>
    </row>
    <row r="10" spans="1:6" s="41" customFormat="1" ht="26.4">
      <c r="A10" s="154" t="s">
        <v>151</v>
      </c>
      <c r="B10" s="63" t="s">
        <v>152</v>
      </c>
      <c r="C10" s="252" t="s">
        <v>11</v>
      </c>
      <c r="D10" s="252" t="s">
        <v>11</v>
      </c>
      <c r="E10" s="43"/>
    </row>
    <row r="11" spans="1:6" s="41" customFormat="1" ht="26.4">
      <c r="A11" s="154" t="s">
        <v>153</v>
      </c>
      <c r="B11" s="63" t="s">
        <v>154</v>
      </c>
      <c r="C11" s="252" t="s">
        <v>14</v>
      </c>
      <c r="D11" s="252" t="s">
        <v>14</v>
      </c>
      <c r="E11" s="19"/>
    </row>
    <row r="12" spans="1:6" s="41" customFormat="1" ht="39.6">
      <c r="A12" s="154" t="s">
        <v>155</v>
      </c>
      <c r="B12" s="63" t="s">
        <v>156</v>
      </c>
      <c r="C12" s="252" t="s">
        <v>11</v>
      </c>
      <c r="D12" s="252" t="s">
        <v>11</v>
      </c>
      <c r="E12" s="19"/>
    </row>
    <row r="13" spans="1:6" s="41" customFormat="1" ht="26.4">
      <c r="A13" s="154" t="s">
        <v>157</v>
      </c>
      <c r="B13" s="198" t="s">
        <v>158</v>
      </c>
      <c r="C13" s="252" t="s">
        <v>14</v>
      </c>
      <c r="D13" s="252" t="s">
        <v>14</v>
      </c>
      <c r="E13" s="192"/>
    </row>
    <row r="14" spans="1:6" s="41" customFormat="1" ht="26.4">
      <c r="A14" s="154" t="s">
        <v>159</v>
      </c>
      <c r="B14" s="198" t="s">
        <v>160</v>
      </c>
      <c r="C14" s="252" t="s">
        <v>11</v>
      </c>
      <c r="D14" s="252" t="s">
        <v>11</v>
      </c>
      <c r="E14" s="192"/>
    </row>
    <row r="15" spans="1:6" s="41" customFormat="1" ht="26.4">
      <c r="A15" s="154" t="s">
        <v>161</v>
      </c>
      <c r="B15" s="198" t="s">
        <v>162</v>
      </c>
      <c r="C15" s="252" t="s">
        <v>14</v>
      </c>
      <c r="D15" s="252" t="s">
        <v>14</v>
      </c>
      <c r="E15" s="192"/>
    </row>
    <row r="16" spans="1:6" s="41" customFormat="1" ht="33" customHeight="1">
      <c r="A16" s="154" t="s">
        <v>163</v>
      </c>
      <c r="B16" s="198" t="s">
        <v>164</v>
      </c>
      <c r="C16" s="252" t="s">
        <v>14</v>
      </c>
      <c r="D16" s="252" t="s">
        <v>14</v>
      </c>
      <c r="E16" s="192"/>
    </row>
    <row r="17" spans="1:5" s="41" customFormat="1" ht="63" customHeight="1">
      <c r="A17" s="154" t="s">
        <v>165</v>
      </c>
      <c r="B17" s="63" t="s">
        <v>166</v>
      </c>
      <c r="C17" s="252" t="s">
        <v>11</v>
      </c>
      <c r="D17" s="252" t="s">
        <v>11</v>
      </c>
      <c r="E17" s="192"/>
    </row>
    <row r="18" spans="1:5" s="41" customFormat="1" ht="63" customHeight="1">
      <c r="A18" s="154" t="s">
        <v>167</v>
      </c>
      <c r="B18" s="198" t="s">
        <v>168</v>
      </c>
      <c r="C18" s="252" t="s">
        <v>11</v>
      </c>
      <c r="D18" s="252" t="s">
        <v>11</v>
      </c>
      <c r="E18" s="209"/>
    </row>
    <row r="19" spans="1:5" s="41" customFormat="1" ht="26.4">
      <c r="A19" s="154" t="s">
        <v>169</v>
      </c>
      <c r="B19" s="198" t="s">
        <v>170</v>
      </c>
      <c r="C19" s="252" t="s">
        <v>11</v>
      </c>
      <c r="D19" s="252" t="s">
        <v>11</v>
      </c>
      <c r="E19" s="209"/>
    </row>
    <row r="20" spans="1:5" s="41" customFormat="1" ht="26.4">
      <c r="A20" s="154" t="s">
        <v>171</v>
      </c>
      <c r="B20" s="198" t="s">
        <v>172</v>
      </c>
      <c r="C20" s="252" t="s">
        <v>11</v>
      </c>
      <c r="D20" s="252" t="s">
        <v>11</v>
      </c>
      <c r="E20" s="43"/>
    </row>
    <row r="21" spans="1:5" s="41" customFormat="1" ht="26.4">
      <c r="A21" s="154" t="s">
        <v>173</v>
      </c>
      <c r="B21" s="198" t="s">
        <v>174</v>
      </c>
      <c r="C21" s="252" t="s">
        <v>11</v>
      </c>
      <c r="D21" s="252" t="s">
        <v>11</v>
      </c>
      <c r="E21" s="43"/>
    </row>
    <row r="22" spans="1:5" s="41" customFormat="1" ht="26.4">
      <c r="A22" s="154" t="s">
        <v>175</v>
      </c>
      <c r="B22" s="198" t="s">
        <v>176</v>
      </c>
      <c r="C22" s="252" t="s">
        <v>11</v>
      </c>
      <c r="D22" s="252" t="s">
        <v>11</v>
      </c>
      <c r="E22" s="43"/>
    </row>
    <row r="23" spans="1:5" s="41" customFormat="1" ht="26.4">
      <c r="A23" s="154" t="s">
        <v>177</v>
      </c>
      <c r="B23" s="198" t="s">
        <v>178</v>
      </c>
      <c r="C23" s="252" t="s">
        <v>11</v>
      </c>
      <c r="D23" s="252" t="s">
        <v>11</v>
      </c>
      <c r="E23" s="43"/>
    </row>
    <row r="24" spans="1:5" s="41" customFormat="1" ht="13.2">
      <c r="A24" s="153" t="s">
        <v>179</v>
      </c>
      <c r="B24" s="273" t="s">
        <v>180</v>
      </c>
      <c r="C24" s="273"/>
      <c r="D24" s="273"/>
      <c r="E24" s="273"/>
    </row>
    <row r="25" spans="1:5" s="41" customFormat="1" ht="26.4">
      <c r="A25" s="154" t="s">
        <v>181</v>
      </c>
      <c r="B25" s="63" t="s">
        <v>806</v>
      </c>
      <c r="C25" s="252" t="s">
        <v>11</v>
      </c>
      <c r="D25" s="252" t="s">
        <v>11</v>
      </c>
      <c r="E25" s="43"/>
    </row>
    <row r="26" spans="1:5" s="41" customFormat="1" ht="26.4">
      <c r="A26" s="154" t="s">
        <v>182</v>
      </c>
      <c r="B26" s="63" t="s">
        <v>183</v>
      </c>
      <c r="C26" s="252" t="s">
        <v>14</v>
      </c>
      <c r="D26" s="252" t="s">
        <v>14</v>
      </c>
      <c r="E26" s="43"/>
    </row>
    <row r="27" spans="1:5" s="41" customFormat="1" ht="26.4">
      <c r="A27" s="154" t="s">
        <v>184</v>
      </c>
      <c r="B27" s="63" t="s">
        <v>185</v>
      </c>
      <c r="C27" s="252" t="s">
        <v>11</v>
      </c>
      <c r="D27" s="252" t="s">
        <v>11</v>
      </c>
      <c r="E27" s="43"/>
    </row>
    <row r="28" spans="1:5" s="41" customFormat="1" ht="26.4">
      <c r="A28" s="154" t="s">
        <v>186</v>
      </c>
      <c r="B28" s="63" t="s">
        <v>187</v>
      </c>
      <c r="C28" s="252" t="s">
        <v>11</v>
      </c>
      <c r="D28" s="252" t="s">
        <v>11</v>
      </c>
      <c r="E28" s="43"/>
    </row>
    <row r="29" spans="1:5" s="41" customFormat="1" ht="26.4">
      <c r="A29" s="154" t="s">
        <v>188</v>
      </c>
      <c r="B29" s="63" t="s">
        <v>189</v>
      </c>
      <c r="C29" s="252" t="s">
        <v>11</v>
      </c>
      <c r="D29" s="252" t="s">
        <v>11</v>
      </c>
      <c r="E29" s="43"/>
    </row>
    <row r="30" spans="1:5" s="41" customFormat="1" ht="26.4">
      <c r="A30" s="154" t="s">
        <v>190</v>
      </c>
      <c r="B30" s="63" t="s">
        <v>191</v>
      </c>
      <c r="C30" s="252" t="s">
        <v>14</v>
      </c>
      <c r="D30" s="252" t="s">
        <v>14</v>
      </c>
      <c r="E30" s="324"/>
    </row>
    <row r="31" spans="1:5" s="41" customFormat="1" ht="13.2">
      <c r="A31" s="154" t="s">
        <v>192</v>
      </c>
      <c r="B31" s="63" t="s">
        <v>193</v>
      </c>
      <c r="C31" s="252" t="s">
        <v>14</v>
      </c>
      <c r="D31" s="252" t="s">
        <v>14</v>
      </c>
      <c r="E31" s="43"/>
    </row>
    <row r="32" spans="1:5" s="41" customFormat="1" ht="26.4">
      <c r="A32" s="154" t="s">
        <v>194</v>
      </c>
      <c r="B32" s="63" t="s">
        <v>195</v>
      </c>
      <c r="C32" s="252" t="s">
        <v>14</v>
      </c>
      <c r="D32" s="252" t="s">
        <v>14</v>
      </c>
      <c r="E32" s="43"/>
    </row>
    <row r="33" spans="1:5" s="41" customFormat="1" ht="26.4">
      <c r="A33" s="154" t="s">
        <v>196</v>
      </c>
      <c r="B33" s="63" t="s">
        <v>197</v>
      </c>
      <c r="C33" s="252" t="s">
        <v>11</v>
      </c>
      <c r="D33" s="252" t="s">
        <v>11</v>
      </c>
      <c r="E33" s="43"/>
    </row>
    <row r="34" spans="1:5" s="42" customFormat="1" ht="13.2" customHeight="1">
      <c r="A34" s="153" t="s">
        <v>198</v>
      </c>
      <c r="B34" s="273" t="s">
        <v>199</v>
      </c>
      <c r="C34" s="273"/>
      <c r="D34" s="273"/>
      <c r="E34" s="273"/>
    </row>
    <row r="35" spans="1:5" s="41" customFormat="1" ht="40.5" customHeight="1">
      <c r="A35" s="154" t="s">
        <v>200</v>
      </c>
      <c r="B35" s="63" t="s">
        <v>201</v>
      </c>
      <c r="C35" s="252" t="s">
        <v>11</v>
      </c>
      <c r="D35" s="252" t="s">
        <v>11</v>
      </c>
      <c r="E35" s="155"/>
    </row>
    <row r="36" spans="1:5" s="41" customFormat="1" ht="26.4">
      <c r="A36" s="154" t="s">
        <v>202</v>
      </c>
      <c r="B36" s="63" t="s">
        <v>203</v>
      </c>
      <c r="C36" s="252" t="s">
        <v>11</v>
      </c>
      <c r="D36" s="252" t="s">
        <v>11</v>
      </c>
      <c r="E36" s="155"/>
    </row>
    <row r="37" spans="1:5" s="41" customFormat="1" ht="39.6">
      <c r="A37" s="154" t="s">
        <v>204</v>
      </c>
      <c r="B37" s="63" t="s">
        <v>205</v>
      </c>
      <c r="C37" s="252" t="s">
        <v>14</v>
      </c>
      <c r="D37" s="252" t="s">
        <v>14</v>
      </c>
      <c r="E37" s="155"/>
    </row>
    <row r="38" spans="1:5" s="42" customFormat="1" ht="13.2" customHeight="1">
      <c r="A38" s="153" t="s">
        <v>206</v>
      </c>
      <c r="B38" s="273" t="s">
        <v>207</v>
      </c>
      <c r="C38" s="273"/>
      <c r="D38" s="273"/>
      <c r="E38" s="273"/>
    </row>
    <row r="39" spans="1:5" s="41" customFormat="1" ht="39.6">
      <c r="A39" s="154" t="s">
        <v>208</v>
      </c>
      <c r="B39" s="63" t="s">
        <v>209</v>
      </c>
      <c r="C39" s="252" t="s">
        <v>14</v>
      </c>
      <c r="D39" s="252" t="s">
        <v>14</v>
      </c>
      <c r="E39" s="176"/>
    </row>
    <row r="40" spans="1:5" s="41" customFormat="1" ht="26.4">
      <c r="A40" s="154" t="s">
        <v>210</v>
      </c>
      <c r="B40" s="63" t="s">
        <v>211</v>
      </c>
      <c r="C40" s="252" t="s">
        <v>11</v>
      </c>
      <c r="D40" s="252" t="s">
        <v>11</v>
      </c>
      <c r="E40" s="43"/>
    </row>
    <row r="41" spans="1:5" s="41" customFormat="1" ht="26.4">
      <c r="A41" s="154" t="s">
        <v>212</v>
      </c>
      <c r="B41" s="63" t="s">
        <v>213</v>
      </c>
      <c r="C41" s="252" t="s">
        <v>11</v>
      </c>
      <c r="D41" s="252" t="s">
        <v>11</v>
      </c>
      <c r="E41" s="19"/>
    </row>
    <row r="42" spans="1:5" s="41" customFormat="1" ht="26.4">
      <c r="A42" s="154" t="s">
        <v>214</v>
      </c>
      <c r="B42" s="63" t="s">
        <v>215</v>
      </c>
      <c r="C42" s="252" t="s">
        <v>11</v>
      </c>
      <c r="D42" s="252" t="s">
        <v>11</v>
      </c>
      <c r="E42" s="43"/>
    </row>
    <row r="43" spans="1:5" s="41" customFormat="1" ht="26.4">
      <c r="A43" s="154" t="s">
        <v>216</v>
      </c>
      <c r="B43" s="63" t="s">
        <v>217</v>
      </c>
      <c r="C43" s="252" t="s">
        <v>14</v>
      </c>
      <c r="D43" s="252" t="s">
        <v>14</v>
      </c>
      <c r="E43" s="43"/>
    </row>
    <row r="44" spans="1:5" s="41" customFormat="1" ht="64.5" customHeight="1">
      <c r="A44" s="154" t="s">
        <v>218</v>
      </c>
      <c r="B44" s="63" t="s">
        <v>219</v>
      </c>
      <c r="C44" s="252" t="s">
        <v>14</v>
      </c>
      <c r="D44" s="252" t="s">
        <v>14</v>
      </c>
      <c r="E44" s="43"/>
    </row>
    <row r="45" spans="1:5" s="41" customFormat="1" ht="52.8">
      <c r="A45" s="154" t="s">
        <v>220</v>
      </c>
      <c r="B45" s="63" t="s">
        <v>221</v>
      </c>
      <c r="C45" s="252" t="s">
        <v>14</v>
      </c>
      <c r="D45" s="252" t="s">
        <v>14</v>
      </c>
      <c r="E45" s="43"/>
    </row>
    <row r="46" spans="1:5" s="41" customFormat="1" ht="26.4">
      <c r="A46" s="154" t="s">
        <v>222</v>
      </c>
      <c r="B46" s="63" t="s">
        <v>223</v>
      </c>
      <c r="C46" s="252" t="s">
        <v>14</v>
      </c>
      <c r="D46" s="252" t="s">
        <v>14</v>
      </c>
      <c r="E46" s="19"/>
    </row>
    <row r="47" spans="1:5" s="41" customFormat="1" ht="26.4">
      <c r="A47" s="154" t="s">
        <v>224</v>
      </c>
      <c r="B47" s="63" t="s">
        <v>225</v>
      </c>
      <c r="C47" s="252" t="s">
        <v>14</v>
      </c>
      <c r="D47" s="252" t="s">
        <v>14</v>
      </c>
      <c r="E47" s="19"/>
    </row>
    <row r="48" spans="1:5" s="41" customFormat="1" ht="26.4">
      <c r="A48" s="154" t="s">
        <v>226</v>
      </c>
      <c r="B48" s="63" t="s">
        <v>227</v>
      </c>
      <c r="C48" s="252" t="s">
        <v>14</v>
      </c>
      <c r="D48" s="252" t="s">
        <v>14</v>
      </c>
      <c r="E48" s="19"/>
    </row>
    <row r="49" spans="1:5" s="41" customFormat="1" ht="26.4">
      <c r="A49" s="154" t="s">
        <v>228</v>
      </c>
      <c r="B49" s="63" t="s">
        <v>229</v>
      </c>
      <c r="C49" s="252" t="s">
        <v>14</v>
      </c>
      <c r="D49" s="252" t="s">
        <v>14</v>
      </c>
      <c r="E49" s="19"/>
    </row>
    <row r="50" spans="1:5" s="41" customFormat="1" ht="39.6">
      <c r="A50" s="154" t="s">
        <v>230</v>
      </c>
      <c r="B50" s="63" t="s">
        <v>231</v>
      </c>
      <c r="C50" s="252" t="s">
        <v>14</v>
      </c>
      <c r="D50" s="252" t="s">
        <v>14</v>
      </c>
      <c r="E50" s="43"/>
    </row>
    <row r="51" spans="1:5" s="41" customFormat="1" ht="39.6">
      <c r="A51" s="154" t="s">
        <v>232</v>
      </c>
      <c r="B51" s="63" t="s">
        <v>233</v>
      </c>
      <c r="C51" s="252" t="s">
        <v>14</v>
      </c>
      <c r="D51" s="252" t="s">
        <v>14</v>
      </c>
      <c r="E51" s="19"/>
    </row>
    <row r="52" spans="1:5" s="42" customFormat="1" ht="13.2">
      <c r="A52" s="153" t="s">
        <v>234</v>
      </c>
      <c r="B52" s="269" t="s">
        <v>235</v>
      </c>
      <c r="C52" s="269"/>
      <c r="D52" s="269"/>
      <c r="E52" s="269"/>
    </row>
    <row r="53" spans="1:5" s="41" customFormat="1" ht="26.4">
      <c r="A53" s="154" t="s">
        <v>236</v>
      </c>
      <c r="B53" s="63" t="s">
        <v>237</v>
      </c>
      <c r="C53" s="252" t="s">
        <v>11</v>
      </c>
      <c r="D53" s="252" t="s">
        <v>11</v>
      </c>
      <c r="E53" s="155"/>
    </row>
    <row r="54" spans="1:5" s="41" customFormat="1" ht="26.4">
      <c r="A54" s="154" t="s">
        <v>238</v>
      </c>
      <c r="B54" s="63" t="s">
        <v>239</v>
      </c>
      <c r="C54" s="252" t="s">
        <v>11</v>
      </c>
      <c r="D54" s="252" t="s">
        <v>11</v>
      </c>
      <c r="E54" s="155"/>
    </row>
    <row r="55" spans="1:5" s="41" customFormat="1" ht="26.4">
      <c r="A55" s="154" t="s">
        <v>240</v>
      </c>
      <c r="B55" s="63" t="s">
        <v>241</v>
      </c>
      <c r="C55" s="252" t="s">
        <v>11</v>
      </c>
      <c r="D55" s="252" t="s">
        <v>11</v>
      </c>
      <c r="E55" s="155"/>
    </row>
    <row r="56" spans="1:5" s="41" customFormat="1" ht="26.4">
      <c r="A56" s="154" t="s">
        <v>242</v>
      </c>
      <c r="B56" s="63" t="s">
        <v>243</v>
      </c>
      <c r="C56" s="252" t="s">
        <v>11</v>
      </c>
      <c r="D56" s="252" t="s">
        <v>11</v>
      </c>
      <c r="E56" s="155"/>
    </row>
    <row r="57" spans="1:5" s="41" customFormat="1" ht="26.4">
      <c r="A57" s="154" t="s">
        <v>244</v>
      </c>
      <c r="B57" s="198" t="s">
        <v>245</v>
      </c>
      <c r="C57" s="252" t="s">
        <v>11</v>
      </c>
      <c r="D57" s="252" t="s">
        <v>11</v>
      </c>
      <c r="E57" s="155"/>
    </row>
    <row r="58" spans="1:5" s="41" customFormat="1" ht="26.4">
      <c r="A58" s="154" t="s">
        <v>246</v>
      </c>
      <c r="B58" s="198" t="s">
        <v>247</v>
      </c>
      <c r="C58" s="252" t="s">
        <v>11</v>
      </c>
      <c r="D58" s="252" t="s">
        <v>11</v>
      </c>
      <c r="E58" s="155"/>
    </row>
    <row r="59" spans="1:5" s="41" customFormat="1" ht="26.4">
      <c r="A59" s="199" t="s">
        <v>248</v>
      </c>
      <c r="B59" s="198" t="s">
        <v>249</v>
      </c>
      <c r="C59" s="252" t="s">
        <v>11</v>
      </c>
      <c r="D59" s="252" t="s">
        <v>11</v>
      </c>
      <c r="E59" s="155"/>
    </row>
    <row r="60" spans="1:5" s="41" customFormat="1" ht="26.4">
      <c r="A60" s="199" t="s">
        <v>250</v>
      </c>
      <c r="B60" s="198" t="s">
        <v>251</v>
      </c>
      <c r="C60" s="252" t="s">
        <v>14</v>
      </c>
      <c r="D60" s="252" t="s">
        <v>14</v>
      </c>
      <c r="E60" s="155"/>
    </row>
    <row r="61" spans="1:5" s="41" customFormat="1" ht="26.4">
      <c r="A61" s="199" t="s">
        <v>252</v>
      </c>
      <c r="B61" s="198" t="s">
        <v>253</v>
      </c>
      <c r="C61" s="252" t="s">
        <v>14</v>
      </c>
      <c r="D61" s="252" t="s">
        <v>14</v>
      </c>
      <c r="E61" s="195"/>
    </row>
    <row r="62" spans="1:5" s="41" customFormat="1" ht="26.4">
      <c r="A62" s="199" t="s">
        <v>254</v>
      </c>
      <c r="B62" s="198" t="s">
        <v>255</v>
      </c>
      <c r="C62" s="252" t="s">
        <v>14</v>
      </c>
      <c r="D62" s="252" t="s">
        <v>14</v>
      </c>
      <c r="E62" s="195"/>
    </row>
    <row r="63" spans="1:5" s="42" customFormat="1" ht="13.2">
      <c r="A63" s="153" t="s">
        <v>256</v>
      </c>
      <c r="B63" s="269" t="s">
        <v>257</v>
      </c>
      <c r="C63" s="269" t="s">
        <v>258</v>
      </c>
      <c r="D63" s="269"/>
      <c r="E63" s="269"/>
    </row>
    <row r="64" spans="1:5" s="41" customFormat="1" ht="26.4">
      <c r="A64" s="154" t="s">
        <v>259</v>
      </c>
      <c r="B64" s="63" t="s">
        <v>260</v>
      </c>
      <c r="C64" s="252" t="s">
        <v>11</v>
      </c>
      <c r="D64" s="252" t="s">
        <v>11</v>
      </c>
      <c r="E64" s="155"/>
    </row>
    <row r="65" spans="1:5" s="41" customFormat="1" ht="26.4">
      <c r="A65" s="154" t="s">
        <v>261</v>
      </c>
      <c r="B65" s="63" t="s">
        <v>262</v>
      </c>
      <c r="C65" s="252" t="s">
        <v>11</v>
      </c>
      <c r="D65" s="252" t="s">
        <v>11</v>
      </c>
      <c r="E65" s="155"/>
    </row>
    <row r="66" spans="1:5" s="41" customFormat="1" ht="26.4">
      <c r="A66" s="154" t="s">
        <v>263</v>
      </c>
      <c r="B66" s="63" t="s">
        <v>264</v>
      </c>
      <c r="C66" s="252" t="s">
        <v>11</v>
      </c>
      <c r="D66" s="252" t="s">
        <v>11</v>
      </c>
      <c r="E66" s="155"/>
    </row>
    <row r="67" spans="1:5" s="41" customFormat="1" ht="26.4">
      <c r="A67" s="154" t="s">
        <v>265</v>
      </c>
      <c r="B67" s="63" t="s">
        <v>266</v>
      </c>
      <c r="C67" s="252" t="s">
        <v>11</v>
      </c>
      <c r="D67" s="252" t="s">
        <v>11</v>
      </c>
      <c r="E67" s="155"/>
    </row>
    <row r="68" spans="1:5" s="41" customFormat="1" ht="26.4">
      <c r="A68" s="154" t="s">
        <v>267</v>
      </c>
      <c r="B68" s="63" t="s">
        <v>268</v>
      </c>
      <c r="C68" s="252" t="s">
        <v>14</v>
      </c>
      <c r="D68" s="252" t="s">
        <v>14</v>
      </c>
      <c r="E68" s="155"/>
    </row>
    <row r="69" spans="1:5" s="41" customFormat="1" ht="26.4">
      <c r="A69" s="154" t="s">
        <v>269</v>
      </c>
      <c r="B69" s="63" t="s">
        <v>270</v>
      </c>
      <c r="C69" s="252" t="s">
        <v>14</v>
      </c>
      <c r="D69" s="252" t="s">
        <v>14</v>
      </c>
      <c r="E69" s="155"/>
    </row>
    <row r="70" spans="1:5" s="41" customFormat="1" ht="13.2">
      <c r="A70" s="154" t="s">
        <v>271</v>
      </c>
      <c r="B70" s="63" t="s">
        <v>272</v>
      </c>
      <c r="C70" s="252" t="s">
        <v>14</v>
      </c>
      <c r="D70" s="252" t="s">
        <v>14</v>
      </c>
      <c r="E70" s="155"/>
    </row>
    <row r="71" spans="1:5" s="41" customFormat="1" ht="13.2">
      <c r="A71" s="154" t="s">
        <v>273</v>
      </c>
      <c r="B71" s="63" t="s">
        <v>274</v>
      </c>
      <c r="C71" s="252" t="s">
        <v>14</v>
      </c>
      <c r="D71" s="252" t="s">
        <v>14</v>
      </c>
      <c r="E71" s="155"/>
    </row>
    <row r="72" spans="1:5" s="41" customFormat="1" ht="26.4">
      <c r="A72" s="154" t="s">
        <v>275</v>
      </c>
      <c r="B72" s="63" t="s">
        <v>276</v>
      </c>
      <c r="C72" s="252" t="s">
        <v>14</v>
      </c>
      <c r="D72" s="252" t="s">
        <v>14</v>
      </c>
      <c r="E72" s="155"/>
    </row>
    <row r="73" spans="1:5" s="41" customFormat="1" ht="26.4">
      <c r="A73" s="154" t="s">
        <v>277</v>
      </c>
      <c r="B73" s="63" t="s">
        <v>278</v>
      </c>
      <c r="C73" s="252" t="s">
        <v>11</v>
      </c>
      <c r="D73" s="252" t="s">
        <v>11</v>
      </c>
      <c r="E73" s="155"/>
    </row>
    <row r="74" spans="1:5" s="42" customFormat="1" ht="13.2">
      <c r="A74" s="153" t="s">
        <v>279</v>
      </c>
      <c r="B74" s="269" t="s">
        <v>280</v>
      </c>
      <c r="C74" s="269" t="s">
        <v>258</v>
      </c>
      <c r="D74" s="269"/>
      <c r="E74" s="269"/>
    </row>
    <row r="75" spans="1:5" s="41" customFormat="1" ht="26.4">
      <c r="A75" s="154" t="s">
        <v>281</v>
      </c>
      <c r="B75" s="63" t="s">
        <v>282</v>
      </c>
      <c r="C75" s="252" t="s">
        <v>11</v>
      </c>
      <c r="D75" s="252" t="s">
        <v>11</v>
      </c>
      <c r="E75" s="155"/>
    </row>
    <row r="76" spans="1:5" s="41" customFormat="1" ht="13.2">
      <c r="A76" s="154" t="s">
        <v>283</v>
      </c>
      <c r="B76" s="63" t="s">
        <v>284</v>
      </c>
      <c r="C76" s="252" t="s">
        <v>14</v>
      </c>
      <c r="D76" s="252" t="s">
        <v>14</v>
      </c>
      <c r="E76" s="155"/>
    </row>
    <row r="77" spans="1:5" s="41" customFormat="1" ht="26.4">
      <c r="A77" s="154" t="s">
        <v>285</v>
      </c>
      <c r="B77" s="63" t="s">
        <v>286</v>
      </c>
      <c r="C77" s="252" t="s">
        <v>14</v>
      </c>
      <c r="D77" s="252" t="s">
        <v>14</v>
      </c>
      <c r="E77" s="155"/>
    </row>
    <row r="78" spans="1:5" s="42" customFormat="1" ht="13.2">
      <c r="A78" s="153" t="s">
        <v>287</v>
      </c>
      <c r="B78" s="269" t="s">
        <v>288</v>
      </c>
      <c r="C78" s="269" t="s">
        <v>258</v>
      </c>
      <c r="D78" s="269"/>
      <c r="E78" s="269"/>
    </row>
    <row r="79" spans="1:5" s="41" customFormat="1" ht="26.4">
      <c r="A79" s="154" t="s">
        <v>289</v>
      </c>
      <c r="B79" s="63" t="s">
        <v>290</v>
      </c>
      <c r="C79" s="252" t="s">
        <v>14</v>
      </c>
      <c r="D79" s="252" t="s">
        <v>14</v>
      </c>
      <c r="E79" s="155"/>
    </row>
    <row r="80" spans="1:5" s="42" customFormat="1" ht="13.2">
      <c r="A80" s="153" t="s">
        <v>291</v>
      </c>
      <c r="B80" s="269" t="s">
        <v>292</v>
      </c>
      <c r="C80" s="269" t="s">
        <v>258</v>
      </c>
      <c r="D80" s="269"/>
      <c r="E80" s="269"/>
    </row>
    <row r="81" spans="1:5" s="41" customFormat="1" ht="26.4">
      <c r="A81" s="154" t="s">
        <v>293</v>
      </c>
      <c r="B81" s="63" t="s">
        <v>294</v>
      </c>
      <c r="C81" s="252" t="s">
        <v>14</v>
      </c>
      <c r="D81" s="252" t="s">
        <v>14</v>
      </c>
      <c r="E81" s="155"/>
    </row>
    <row r="82" spans="1:5" s="41" customFormat="1" ht="30.75" customHeight="1">
      <c r="A82" s="199" t="s">
        <v>295</v>
      </c>
      <c r="B82" s="198" t="s">
        <v>296</v>
      </c>
      <c r="C82" s="252" t="s">
        <v>14</v>
      </c>
      <c r="D82" s="252" t="s">
        <v>14</v>
      </c>
      <c r="E82" s="194"/>
    </row>
    <row r="83" spans="1:5" s="41" customFormat="1" ht="31.5" customHeight="1">
      <c r="A83" s="199" t="s">
        <v>297</v>
      </c>
      <c r="B83" s="198" t="s">
        <v>298</v>
      </c>
      <c r="C83" s="252" t="s">
        <v>14</v>
      </c>
      <c r="D83" s="252" t="s">
        <v>14</v>
      </c>
      <c r="E83" s="194"/>
    </row>
    <row r="84" spans="1:5" s="41" customFormat="1" ht="27.75" customHeight="1">
      <c r="A84" s="199" t="s">
        <v>299</v>
      </c>
      <c r="B84" s="198" t="s">
        <v>300</v>
      </c>
      <c r="C84" s="252" t="s">
        <v>14</v>
      </c>
      <c r="D84" s="252" t="s">
        <v>14</v>
      </c>
      <c r="E84" s="194"/>
    </row>
    <row r="85" spans="1:5" s="42" customFormat="1" ht="13.2" customHeight="1">
      <c r="A85" s="153" t="s">
        <v>301</v>
      </c>
      <c r="B85" s="269" t="s">
        <v>302</v>
      </c>
      <c r="C85" s="269" t="s">
        <v>258</v>
      </c>
      <c r="D85" s="269"/>
      <c r="E85" s="269"/>
    </row>
    <row r="86" spans="1:5" s="41" customFormat="1" ht="13.2">
      <c r="A86" s="154" t="s">
        <v>303</v>
      </c>
      <c r="B86" s="63" t="s">
        <v>304</v>
      </c>
      <c r="C86" s="252" t="s">
        <v>14</v>
      </c>
      <c r="D86" s="252" t="s">
        <v>14</v>
      </c>
      <c r="E86" s="155"/>
    </row>
    <row r="87" spans="1:5" s="41" customFormat="1" ht="26.4">
      <c r="A87" s="154" t="s">
        <v>305</v>
      </c>
      <c r="B87" s="63" t="s">
        <v>306</v>
      </c>
      <c r="C87" s="252" t="s">
        <v>11</v>
      </c>
      <c r="D87" s="252" t="s">
        <v>11</v>
      </c>
      <c r="E87" s="155"/>
    </row>
    <row r="88" spans="1:5" s="41" customFormat="1" ht="26.4">
      <c r="A88" s="154" t="s">
        <v>307</v>
      </c>
      <c r="B88" s="63" t="s">
        <v>308</v>
      </c>
      <c r="C88" s="252" t="s">
        <v>11</v>
      </c>
      <c r="D88" s="252" t="s">
        <v>11</v>
      </c>
      <c r="E88" s="155"/>
    </row>
    <row r="89" spans="1:5" s="41" customFormat="1" ht="39.6">
      <c r="A89" s="154" t="s">
        <v>309</v>
      </c>
      <c r="B89" s="63" t="s">
        <v>310</v>
      </c>
      <c r="C89" s="252" t="s">
        <v>11</v>
      </c>
      <c r="D89" s="252" t="s">
        <v>11</v>
      </c>
      <c r="E89" s="155"/>
    </row>
    <row r="90" spans="1:5" s="41" customFormat="1" ht="39.6">
      <c r="A90" s="154" t="s">
        <v>311</v>
      </c>
      <c r="B90" s="63" t="s">
        <v>312</v>
      </c>
      <c r="C90" s="252" t="s">
        <v>14</v>
      </c>
      <c r="D90" s="252" t="s">
        <v>14</v>
      </c>
      <c r="E90" s="155"/>
    </row>
    <row r="91" spans="1:5" s="41" customFormat="1" ht="39.6">
      <c r="A91" s="154" t="s">
        <v>313</v>
      </c>
      <c r="B91" s="63" t="s">
        <v>314</v>
      </c>
      <c r="C91" s="252" t="s">
        <v>11</v>
      </c>
      <c r="D91" s="252" t="s">
        <v>11</v>
      </c>
      <c r="E91" s="155"/>
    </row>
    <row r="92" spans="1:5" s="41" customFormat="1" ht="13.2">
      <c r="A92" s="154" t="s">
        <v>315</v>
      </c>
      <c r="B92" s="63" t="s">
        <v>316</v>
      </c>
      <c r="C92" s="252" t="s">
        <v>14</v>
      </c>
      <c r="D92" s="252" t="s">
        <v>14</v>
      </c>
      <c r="E92" s="155"/>
    </row>
    <row r="93" spans="1:5" s="41" customFormat="1" ht="13.2">
      <c r="A93" s="154" t="s">
        <v>317</v>
      </c>
      <c r="B93" s="63" t="s">
        <v>318</v>
      </c>
      <c r="C93" s="252" t="s">
        <v>14</v>
      </c>
      <c r="D93" s="252" t="s">
        <v>14</v>
      </c>
      <c r="E93" s="155"/>
    </row>
    <row r="94" spans="1:5" s="41" customFormat="1" ht="26.4">
      <c r="A94" s="154" t="s">
        <v>319</v>
      </c>
      <c r="B94" s="63" t="s">
        <v>320</v>
      </c>
      <c r="C94" s="252" t="s">
        <v>14</v>
      </c>
      <c r="D94" s="252" t="s">
        <v>14</v>
      </c>
      <c r="E94" s="155"/>
    </row>
    <row r="95" spans="1:5" s="41" customFormat="1" ht="13.2">
      <c r="A95" s="154" t="s">
        <v>321</v>
      </c>
      <c r="B95" s="63" t="s">
        <v>322</v>
      </c>
      <c r="C95" s="252" t="s">
        <v>14</v>
      </c>
      <c r="D95" s="252" t="s">
        <v>14</v>
      </c>
      <c r="E95" s="155"/>
    </row>
    <row r="96" spans="1:5" s="41" customFormat="1" ht="26.4">
      <c r="A96" s="154" t="s">
        <v>323</v>
      </c>
      <c r="B96" s="63" t="s">
        <v>324</v>
      </c>
      <c r="C96" s="252" t="s">
        <v>11</v>
      </c>
      <c r="D96" s="252" t="s">
        <v>11</v>
      </c>
      <c r="E96" s="155"/>
    </row>
    <row r="97" spans="1:5" s="41" customFormat="1" ht="26.4">
      <c r="A97" s="154" t="s">
        <v>325</v>
      </c>
      <c r="B97" s="63" t="s">
        <v>326</v>
      </c>
      <c r="C97" s="252" t="s">
        <v>11</v>
      </c>
      <c r="D97" s="252" t="s">
        <v>11</v>
      </c>
      <c r="E97" s="155"/>
    </row>
    <row r="98" spans="1:5" s="41" customFormat="1" ht="32.25" customHeight="1">
      <c r="A98" s="154" t="s">
        <v>327</v>
      </c>
      <c r="B98" s="63" t="s">
        <v>328</v>
      </c>
      <c r="C98" s="252" t="s">
        <v>14</v>
      </c>
      <c r="D98" s="252" t="s">
        <v>14</v>
      </c>
      <c r="E98" s="155"/>
    </row>
    <row r="99" spans="1:5" s="42" customFormat="1" ht="13.2">
      <c r="A99" s="153" t="s">
        <v>329</v>
      </c>
      <c r="B99" s="269" t="s">
        <v>330</v>
      </c>
      <c r="C99" s="269"/>
      <c r="D99" s="269"/>
      <c r="E99" s="269"/>
    </row>
    <row r="100" spans="1:5" s="41" customFormat="1" ht="52.8">
      <c r="A100" s="154" t="s">
        <v>331</v>
      </c>
      <c r="B100" s="63" t="s">
        <v>807</v>
      </c>
      <c r="C100" s="252" t="s">
        <v>11</v>
      </c>
      <c r="D100" s="252" t="s">
        <v>11</v>
      </c>
      <c r="E100" s="155"/>
    </row>
    <row r="101" spans="1:5" s="41" customFormat="1" ht="52.8">
      <c r="A101" s="154" t="s">
        <v>332</v>
      </c>
      <c r="B101" s="63" t="s">
        <v>808</v>
      </c>
      <c r="C101" s="252" t="s">
        <v>11</v>
      </c>
      <c r="D101" s="252" t="s">
        <v>11</v>
      </c>
      <c r="E101" s="155"/>
    </row>
    <row r="102" spans="1:5" s="41" customFormat="1" ht="66">
      <c r="A102" s="199" t="s">
        <v>333</v>
      </c>
      <c r="B102" s="198" t="s">
        <v>809</v>
      </c>
      <c r="C102" s="252" t="s">
        <v>11</v>
      </c>
      <c r="D102" s="252" t="s">
        <v>11</v>
      </c>
      <c r="E102" s="194"/>
    </row>
    <row r="103" spans="1:5" s="41" customFormat="1" ht="26.4">
      <c r="A103" s="199" t="s">
        <v>334</v>
      </c>
      <c r="B103" s="198" t="s">
        <v>335</v>
      </c>
      <c r="C103" s="252" t="s">
        <v>14</v>
      </c>
      <c r="D103" s="252" t="s">
        <v>14</v>
      </c>
      <c r="E103" s="194"/>
    </row>
    <row r="104" spans="1:5" s="41" customFormat="1" ht="26.4">
      <c r="A104" s="199" t="s">
        <v>336</v>
      </c>
      <c r="B104" s="198" t="s">
        <v>337</v>
      </c>
      <c r="C104" s="252" t="s">
        <v>14</v>
      </c>
      <c r="D104" s="252" t="s">
        <v>14</v>
      </c>
      <c r="E104" s="194"/>
    </row>
    <row r="105" spans="1:5" s="41" customFormat="1" ht="52.8">
      <c r="A105" s="154" t="s">
        <v>338</v>
      </c>
      <c r="B105" s="63" t="s">
        <v>339</v>
      </c>
      <c r="C105" s="252" t="s">
        <v>11</v>
      </c>
      <c r="D105" s="252" t="s">
        <v>11</v>
      </c>
      <c r="E105" s="155"/>
    </row>
    <row r="106" spans="1:5" s="41" customFormat="1" ht="26.4">
      <c r="A106" s="154" t="s">
        <v>340</v>
      </c>
      <c r="B106" s="63" t="s">
        <v>341</v>
      </c>
      <c r="C106" s="252" t="s">
        <v>14</v>
      </c>
      <c r="D106" s="252" t="s">
        <v>14</v>
      </c>
      <c r="E106" s="155"/>
    </row>
    <row r="107" spans="1:5" s="41" customFormat="1" ht="52.8">
      <c r="A107" s="154" t="s">
        <v>342</v>
      </c>
      <c r="B107" s="63" t="s">
        <v>343</v>
      </c>
      <c r="C107" s="252" t="s">
        <v>14</v>
      </c>
      <c r="D107" s="252" t="s">
        <v>14</v>
      </c>
      <c r="E107" s="155"/>
    </row>
    <row r="108" spans="1:5" s="41" customFormat="1" ht="26.4">
      <c r="A108" s="154" t="s">
        <v>344</v>
      </c>
      <c r="B108" s="63" t="s">
        <v>345</v>
      </c>
      <c r="C108" s="252" t="s">
        <v>14</v>
      </c>
      <c r="D108" s="252" t="s">
        <v>14</v>
      </c>
      <c r="E108" s="155"/>
    </row>
    <row r="109" spans="1:5" s="41" customFormat="1" ht="13.2">
      <c r="A109" s="154" t="s">
        <v>346</v>
      </c>
      <c r="B109" s="63" t="s">
        <v>347</v>
      </c>
      <c r="C109" s="252" t="s">
        <v>14</v>
      </c>
      <c r="D109" s="252" t="s">
        <v>14</v>
      </c>
      <c r="E109" s="155"/>
    </row>
    <row r="110" spans="1:5" s="41" customFormat="1" ht="26.4">
      <c r="A110" s="154" t="s">
        <v>348</v>
      </c>
      <c r="B110" s="63" t="s">
        <v>349</v>
      </c>
      <c r="C110" s="252" t="s">
        <v>11</v>
      </c>
      <c r="D110" s="252" t="s">
        <v>11</v>
      </c>
      <c r="E110" s="155"/>
    </row>
    <row r="111" spans="1:5" s="41" customFormat="1" ht="39.6">
      <c r="A111" s="154" t="s">
        <v>350</v>
      </c>
      <c r="B111" s="63" t="s">
        <v>351</v>
      </c>
      <c r="C111" s="252" t="s">
        <v>14</v>
      </c>
      <c r="D111" s="252" t="s">
        <v>14</v>
      </c>
      <c r="E111" s="155"/>
    </row>
    <row r="112" spans="1:5" s="41" customFormat="1" ht="26.4">
      <c r="A112" s="154" t="s">
        <v>352</v>
      </c>
      <c r="B112" s="63" t="s">
        <v>353</v>
      </c>
      <c r="C112" s="252" t="s">
        <v>11</v>
      </c>
      <c r="D112" s="252" t="s">
        <v>11</v>
      </c>
      <c r="E112" s="155"/>
    </row>
    <row r="113" spans="1:5" s="41" customFormat="1" ht="26.4">
      <c r="A113" s="154" t="s">
        <v>354</v>
      </c>
      <c r="B113" s="63" t="s">
        <v>355</v>
      </c>
      <c r="C113" s="252" t="s">
        <v>11</v>
      </c>
      <c r="D113" s="252" t="s">
        <v>11</v>
      </c>
      <c r="E113" s="155"/>
    </row>
    <row r="114" spans="1:5" s="41" customFormat="1" ht="26.4">
      <c r="A114" s="154" t="s">
        <v>356</v>
      </c>
      <c r="B114" s="63" t="s">
        <v>357</v>
      </c>
      <c r="C114" s="252" t="s">
        <v>11</v>
      </c>
      <c r="D114" s="252" t="s">
        <v>11</v>
      </c>
      <c r="E114" s="155"/>
    </row>
    <row r="115" spans="1:5" s="41" customFormat="1" ht="39.6">
      <c r="A115" s="154" t="s">
        <v>358</v>
      </c>
      <c r="B115" s="63" t="s">
        <v>359</v>
      </c>
      <c r="C115" s="252" t="s">
        <v>14</v>
      </c>
      <c r="D115" s="252" t="s">
        <v>14</v>
      </c>
      <c r="E115" s="195"/>
    </row>
    <row r="116" spans="1:5" s="41" customFormat="1" ht="26.4">
      <c r="A116" s="154" t="s">
        <v>360</v>
      </c>
      <c r="B116" s="63" t="s">
        <v>361</v>
      </c>
      <c r="C116" s="252" t="s">
        <v>11</v>
      </c>
      <c r="D116" s="252" t="s">
        <v>11</v>
      </c>
      <c r="E116" s="155"/>
    </row>
    <row r="117" spans="1:5" s="41" customFormat="1" ht="26.4">
      <c r="A117" s="154" t="s">
        <v>362</v>
      </c>
      <c r="B117" s="63" t="s">
        <v>363</v>
      </c>
      <c r="C117" s="252" t="s">
        <v>11</v>
      </c>
      <c r="D117" s="252" t="s">
        <v>11</v>
      </c>
      <c r="E117" s="155"/>
    </row>
    <row r="118" spans="1:5" s="41" customFormat="1" ht="26.4">
      <c r="A118" s="154" t="s">
        <v>364</v>
      </c>
      <c r="B118" s="63" t="s">
        <v>365</v>
      </c>
      <c r="C118" s="252" t="s">
        <v>11</v>
      </c>
      <c r="D118" s="252" t="s">
        <v>11</v>
      </c>
      <c r="E118" s="155"/>
    </row>
    <row r="119" spans="1:5" s="41" customFormat="1" ht="26.4">
      <c r="A119" s="154" t="s">
        <v>366</v>
      </c>
      <c r="B119" s="63" t="s">
        <v>367</v>
      </c>
      <c r="C119" s="252" t="s">
        <v>11</v>
      </c>
      <c r="D119" s="252" t="s">
        <v>11</v>
      </c>
      <c r="E119" s="155"/>
    </row>
    <row r="120" spans="1:5" s="41" customFormat="1" ht="26.4">
      <c r="A120" s="154" t="s">
        <v>368</v>
      </c>
      <c r="B120" s="63" t="s">
        <v>369</v>
      </c>
      <c r="C120" s="252" t="s">
        <v>14</v>
      </c>
      <c r="D120" s="252" t="s">
        <v>14</v>
      </c>
      <c r="E120" s="155"/>
    </row>
    <row r="121" spans="1:5" s="41" customFormat="1" ht="39.6">
      <c r="A121" s="154" t="s">
        <v>370</v>
      </c>
      <c r="B121" s="63" t="s">
        <v>371</v>
      </c>
      <c r="C121" s="252" t="s">
        <v>11</v>
      </c>
      <c r="D121" s="252" t="s">
        <v>11</v>
      </c>
      <c r="E121" s="155"/>
    </row>
    <row r="122" spans="1:5" s="41" customFormat="1" ht="13.2">
      <c r="A122" s="154" t="s">
        <v>372</v>
      </c>
      <c r="B122" s="63" t="s">
        <v>373</v>
      </c>
      <c r="C122" s="252" t="s">
        <v>14</v>
      </c>
      <c r="D122" s="252" t="s">
        <v>14</v>
      </c>
      <c r="E122" s="155"/>
    </row>
    <row r="123" spans="1:5" s="41" customFormat="1" ht="26.4">
      <c r="A123" s="154" t="s">
        <v>374</v>
      </c>
      <c r="B123" s="63" t="s">
        <v>375</v>
      </c>
      <c r="C123" s="252" t="s">
        <v>14</v>
      </c>
      <c r="D123" s="252" t="s">
        <v>14</v>
      </c>
      <c r="E123" s="155"/>
    </row>
    <row r="124" spans="1:5" s="41" customFormat="1" ht="26.4">
      <c r="A124" s="154" t="s">
        <v>376</v>
      </c>
      <c r="B124" s="63" t="s">
        <v>377</v>
      </c>
      <c r="C124" s="252" t="s">
        <v>14</v>
      </c>
      <c r="D124" s="252" t="s">
        <v>14</v>
      </c>
      <c r="E124" s="155"/>
    </row>
    <row r="125" spans="1:5" s="41" customFormat="1" ht="52.8">
      <c r="A125" s="154" t="s">
        <v>378</v>
      </c>
      <c r="B125" s="63" t="s">
        <v>379</v>
      </c>
      <c r="C125" s="252" t="s">
        <v>11</v>
      </c>
      <c r="D125" s="252" t="s">
        <v>11</v>
      </c>
      <c r="E125" s="155"/>
    </row>
    <row r="126" spans="1:5" s="41" customFormat="1" ht="26.4">
      <c r="A126" s="154" t="s">
        <v>380</v>
      </c>
      <c r="B126" s="63" t="s">
        <v>381</v>
      </c>
      <c r="C126" s="252" t="s">
        <v>11</v>
      </c>
      <c r="D126" s="252" t="s">
        <v>11</v>
      </c>
      <c r="E126" s="155"/>
    </row>
    <row r="127" spans="1:5" s="41" customFormat="1" ht="26.4">
      <c r="A127" s="154" t="s">
        <v>382</v>
      </c>
      <c r="B127" s="63" t="s">
        <v>383</v>
      </c>
      <c r="C127" s="252" t="s">
        <v>11</v>
      </c>
      <c r="D127" s="252" t="s">
        <v>11</v>
      </c>
      <c r="E127" s="155"/>
    </row>
    <row r="128" spans="1:5" s="41" customFormat="1" ht="52.8">
      <c r="A128" s="199" t="s">
        <v>384</v>
      </c>
      <c r="B128" s="198" t="s">
        <v>385</v>
      </c>
      <c r="C128" s="252" t="s">
        <v>14</v>
      </c>
      <c r="D128" s="252" t="s">
        <v>14</v>
      </c>
      <c r="E128" s="155"/>
    </row>
    <row r="129" spans="1:5" s="41" customFormat="1" ht="13.2">
      <c r="A129" s="199" t="s">
        <v>386</v>
      </c>
      <c r="B129" s="198" t="s">
        <v>387</v>
      </c>
      <c r="C129" s="252" t="s">
        <v>14</v>
      </c>
      <c r="D129" s="252" t="s">
        <v>14</v>
      </c>
      <c r="E129" s="155"/>
    </row>
    <row r="130" spans="1:5" s="41" customFormat="1" ht="26.4">
      <c r="A130" s="199" t="s">
        <v>388</v>
      </c>
      <c r="B130" s="198" t="s">
        <v>389</v>
      </c>
      <c r="C130" s="252" t="s">
        <v>14</v>
      </c>
      <c r="D130" s="252" t="s">
        <v>14</v>
      </c>
      <c r="E130" s="155"/>
    </row>
    <row r="131" spans="1:5" s="41" customFormat="1" ht="26.4">
      <c r="A131" s="199" t="s">
        <v>390</v>
      </c>
      <c r="B131" s="198" t="s">
        <v>391</v>
      </c>
      <c r="C131" s="252" t="s">
        <v>14</v>
      </c>
      <c r="D131" s="252" t="s">
        <v>14</v>
      </c>
      <c r="E131" s="155"/>
    </row>
    <row r="132" spans="1:5" s="41" customFormat="1" ht="26.4">
      <c r="A132" s="199" t="s">
        <v>392</v>
      </c>
      <c r="B132" s="198" t="s">
        <v>393</v>
      </c>
      <c r="C132" s="252" t="s">
        <v>11</v>
      </c>
      <c r="D132" s="252" t="s">
        <v>11</v>
      </c>
      <c r="E132" s="155"/>
    </row>
    <row r="133" spans="1:5" s="41" customFormat="1" ht="26.4">
      <c r="A133" s="199" t="s">
        <v>394</v>
      </c>
      <c r="B133" s="198" t="s">
        <v>395</v>
      </c>
      <c r="C133" s="252" t="s">
        <v>14</v>
      </c>
      <c r="D133" s="252" t="s">
        <v>14</v>
      </c>
      <c r="E133" s="155"/>
    </row>
    <row r="134" spans="1:5" s="41" customFormat="1" ht="26.4">
      <c r="A134" s="199" t="s">
        <v>396</v>
      </c>
      <c r="B134" s="198" t="s">
        <v>397</v>
      </c>
      <c r="C134" s="252" t="s">
        <v>11</v>
      </c>
      <c r="D134" s="252" t="s">
        <v>11</v>
      </c>
      <c r="E134" s="155"/>
    </row>
    <row r="135" spans="1:5" s="41" customFormat="1" ht="26.4">
      <c r="A135" s="199" t="s">
        <v>398</v>
      </c>
      <c r="B135" s="198" t="s">
        <v>399</v>
      </c>
      <c r="C135" s="252" t="s">
        <v>11</v>
      </c>
      <c r="D135" s="252" t="s">
        <v>11</v>
      </c>
      <c r="E135" s="155"/>
    </row>
    <row r="136" spans="1:5" s="41" customFormat="1" ht="26.4">
      <c r="A136" s="199" t="s">
        <v>400</v>
      </c>
      <c r="B136" s="198" t="s">
        <v>401</v>
      </c>
      <c r="C136" s="252" t="s">
        <v>11</v>
      </c>
      <c r="D136" s="252" t="s">
        <v>11</v>
      </c>
      <c r="E136" s="155"/>
    </row>
    <row r="137" spans="1:5" s="41" customFormat="1" ht="26.4">
      <c r="A137" s="199" t="s">
        <v>402</v>
      </c>
      <c r="B137" s="198" t="s">
        <v>403</v>
      </c>
      <c r="C137" s="252" t="s">
        <v>14</v>
      </c>
      <c r="D137" s="252" t="s">
        <v>14</v>
      </c>
      <c r="E137" s="195"/>
    </row>
    <row r="138" spans="1:5" s="41" customFormat="1" ht="26.4">
      <c r="A138" s="199" t="s">
        <v>404</v>
      </c>
      <c r="B138" s="198" t="s">
        <v>405</v>
      </c>
      <c r="C138" s="252" t="s">
        <v>14</v>
      </c>
      <c r="D138" s="252" t="s">
        <v>14</v>
      </c>
      <c r="E138" s="195"/>
    </row>
    <row r="139" spans="1:5" s="41" customFormat="1" ht="26.4">
      <c r="A139" s="199" t="s">
        <v>406</v>
      </c>
      <c r="B139" s="198" t="s">
        <v>407</v>
      </c>
      <c r="C139" s="252" t="s">
        <v>14</v>
      </c>
      <c r="D139" s="252" t="s">
        <v>14</v>
      </c>
      <c r="E139" s="195"/>
    </row>
    <row r="140" spans="1:5" s="41" customFormat="1" ht="26.4">
      <c r="A140" s="199" t="s">
        <v>408</v>
      </c>
      <c r="B140" s="198" t="s">
        <v>409</v>
      </c>
      <c r="C140" s="252" t="s">
        <v>11</v>
      </c>
      <c r="D140" s="252" t="s">
        <v>11</v>
      </c>
      <c r="E140" s="155"/>
    </row>
    <row r="141" spans="1:5" s="41" customFormat="1" ht="26.4">
      <c r="A141" s="154" t="s">
        <v>410</v>
      </c>
      <c r="B141" s="63" t="s">
        <v>411</v>
      </c>
      <c r="C141" s="252" t="s">
        <v>11</v>
      </c>
      <c r="D141" s="252" t="s">
        <v>11</v>
      </c>
      <c r="E141" s="155"/>
    </row>
    <row r="142" spans="1:5" s="42" customFormat="1" ht="13.2">
      <c r="A142" s="153" t="s">
        <v>412</v>
      </c>
      <c r="B142" s="269" t="s">
        <v>413</v>
      </c>
      <c r="C142" s="269"/>
      <c r="D142" s="269"/>
      <c r="E142" s="269"/>
    </row>
    <row r="143" spans="1:5" s="41" customFormat="1" ht="39.6">
      <c r="A143" s="154" t="s">
        <v>414</v>
      </c>
      <c r="B143" s="63" t="s">
        <v>415</v>
      </c>
      <c r="C143" s="252" t="s">
        <v>14</v>
      </c>
      <c r="D143" s="252" t="s">
        <v>14</v>
      </c>
      <c r="E143" s="155"/>
    </row>
    <row r="144" spans="1:5" s="41" customFormat="1" ht="39.6">
      <c r="A144" s="154" t="s">
        <v>416</v>
      </c>
      <c r="B144" s="63" t="s">
        <v>417</v>
      </c>
      <c r="C144" s="252" t="s">
        <v>11</v>
      </c>
      <c r="D144" s="252" t="s">
        <v>11</v>
      </c>
      <c r="E144" s="155"/>
    </row>
    <row r="145" spans="1:5" s="41" customFormat="1" ht="26.4">
      <c r="A145" s="154" t="s">
        <v>418</v>
      </c>
      <c r="B145" s="63" t="s">
        <v>419</v>
      </c>
      <c r="C145" s="252" t="s">
        <v>14</v>
      </c>
      <c r="D145" s="252" t="s">
        <v>14</v>
      </c>
      <c r="E145" s="155"/>
    </row>
    <row r="146" spans="1:5" s="41" customFormat="1" ht="26.4">
      <c r="A146" s="154" t="s">
        <v>420</v>
      </c>
      <c r="B146" s="63" t="s">
        <v>421</v>
      </c>
      <c r="C146" s="252" t="s">
        <v>11</v>
      </c>
      <c r="D146" s="252" t="s">
        <v>11</v>
      </c>
      <c r="E146" s="155"/>
    </row>
    <row r="147" spans="1:5" s="41" customFormat="1" ht="26.4">
      <c r="A147" s="154" t="s">
        <v>422</v>
      </c>
      <c r="B147" s="63" t="s">
        <v>423</v>
      </c>
      <c r="C147" s="252" t="s">
        <v>11</v>
      </c>
      <c r="D147" s="252" t="s">
        <v>11</v>
      </c>
      <c r="E147" s="155"/>
    </row>
    <row r="148" spans="1:5" s="41" customFormat="1" ht="26.4">
      <c r="A148" s="154" t="s">
        <v>424</v>
      </c>
      <c r="B148" s="63" t="s">
        <v>425</v>
      </c>
      <c r="C148" s="252" t="s">
        <v>11</v>
      </c>
      <c r="D148" s="252" t="s">
        <v>11</v>
      </c>
      <c r="E148" s="155"/>
    </row>
    <row r="149" spans="1:5" s="41" customFormat="1" ht="13.2">
      <c r="A149" s="154" t="s">
        <v>426</v>
      </c>
      <c r="B149" s="63" t="s">
        <v>427</v>
      </c>
      <c r="C149" s="252" t="s">
        <v>14</v>
      </c>
      <c r="D149" s="252" t="s">
        <v>14</v>
      </c>
      <c r="E149" s="155"/>
    </row>
    <row r="150" spans="1:5" s="41" customFormat="1" ht="26.4">
      <c r="A150" s="154" t="s">
        <v>428</v>
      </c>
      <c r="B150" s="63" t="s">
        <v>429</v>
      </c>
      <c r="C150" s="252" t="s">
        <v>14</v>
      </c>
      <c r="D150" s="252" t="s">
        <v>14</v>
      </c>
      <c r="E150" s="155"/>
    </row>
    <row r="151" spans="1:5" s="41" customFormat="1" ht="26.4">
      <c r="A151" s="154" t="s">
        <v>430</v>
      </c>
      <c r="B151" s="63" t="s">
        <v>431</v>
      </c>
      <c r="C151" s="252" t="s">
        <v>11</v>
      </c>
      <c r="D151" s="252" t="s">
        <v>11</v>
      </c>
      <c r="E151" s="155"/>
    </row>
    <row r="152" spans="1:5" s="41" customFormat="1" ht="26.4">
      <c r="A152" s="154" t="s">
        <v>432</v>
      </c>
      <c r="B152" s="63" t="s">
        <v>433</v>
      </c>
      <c r="C152" s="252" t="s">
        <v>11</v>
      </c>
      <c r="D152" s="252" t="s">
        <v>11</v>
      </c>
      <c r="E152" s="155"/>
    </row>
    <row r="153" spans="1:5" s="41" customFormat="1" ht="26.4">
      <c r="A153" s="154" t="s">
        <v>434</v>
      </c>
      <c r="B153" s="63" t="s">
        <v>435</v>
      </c>
      <c r="C153" s="252" t="s">
        <v>11</v>
      </c>
      <c r="D153" s="252" t="s">
        <v>11</v>
      </c>
      <c r="E153" s="155"/>
    </row>
    <row r="154" spans="1:5" s="41" customFormat="1" ht="26.4">
      <c r="A154" s="154" t="s">
        <v>436</v>
      </c>
      <c r="B154" s="63" t="s">
        <v>437</v>
      </c>
      <c r="C154" s="252" t="s">
        <v>11</v>
      </c>
      <c r="D154" s="252" t="s">
        <v>11</v>
      </c>
      <c r="E154" s="155"/>
    </row>
    <row r="155" spans="1:5" s="41" customFormat="1" ht="26.4">
      <c r="A155" s="154" t="s">
        <v>438</v>
      </c>
      <c r="B155" s="63" t="s">
        <v>439</v>
      </c>
      <c r="C155" s="252" t="s">
        <v>11</v>
      </c>
      <c r="D155" s="252" t="s">
        <v>11</v>
      </c>
      <c r="E155" s="155"/>
    </row>
    <row r="156" spans="1:5" s="41" customFormat="1" ht="26.4">
      <c r="A156" s="154" t="s">
        <v>440</v>
      </c>
      <c r="B156" s="63" t="s">
        <v>441</v>
      </c>
      <c r="C156" s="252" t="s">
        <v>11</v>
      </c>
      <c r="D156" s="252" t="s">
        <v>11</v>
      </c>
      <c r="E156" s="155"/>
    </row>
    <row r="157" spans="1:5" s="41" customFormat="1" ht="26.4">
      <c r="A157" s="154" t="s">
        <v>442</v>
      </c>
      <c r="B157" s="63" t="s">
        <v>443</v>
      </c>
      <c r="C157" s="252" t="s">
        <v>11</v>
      </c>
      <c r="D157" s="252" t="s">
        <v>11</v>
      </c>
      <c r="E157" s="155"/>
    </row>
    <row r="158" spans="1:5" s="41" customFormat="1" ht="26.4">
      <c r="A158" s="154" t="s">
        <v>444</v>
      </c>
      <c r="B158" s="63" t="s">
        <v>445</v>
      </c>
      <c r="C158" s="252" t="s">
        <v>11</v>
      </c>
      <c r="D158" s="252" t="s">
        <v>11</v>
      </c>
      <c r="E158" s="155"/>
    </row>
    <row r="159" spans="1:5" s="41" customFormat="1" ht="26.4">
      <c r="A159" s="154" t="s">
        <v>446</v>
      </c>
      <c r="B159" s="63" t="s">
        <v>447</v>
      </c>
      <c r="C159" s="252" t="s">
        <v>11</v>
      </c>
      <c r="D159" s="252" t="s">
        <v>11</v>
      </c>
      <c r="E159" s="155"/>
    </row>
    <row r="160" spans="1:5" s="41" customFormat="1" ht="26.4">
      <c r="A160" s="154" t="s">
        <v>448</v>
      </c>
      <c r="B160" s="63" t="s">
        <v>449</v>
      </c>
      <c r="C160" s="252" t="s">
        <v>11</v>
      </c>
      <c r="D160" s="252" t="s">
        <v>11</v>
      </c>
      <c r="E160" s="155"/>
    </row>
    <row r="161" spans="1:5" s="41" customFormat="1" ht="26.4">
      <c r="A161" s="154" t="s">
        <v>450</v>
      </c>
      <c r="B161" s="63" t="s">
        <v>451</v>
      </c>
      <c r="C161" s="252" t="s">
        <v>11</v>
      </c>
      <c r="D161" s="252" t="s">
        <v>11</v>
      </c>
      <c r="E161" s="155"/>
    </row>
    <row r="162" spans="1:5" s="41" customFormat="1" ht="26.4">
      <c r="A162" s="154" t="s">
        <v>452</v>
      </c>
      <c r="B162" s="63" t="s">
        <v>453</v>
      </c>
      <c r="C162" s="252" t="s">
        <v>11</v>
      </c>
      <c r="D162" s="252" t="s">
        <v>11</v>
      </c>
      <c r="E162" s="155"/>
    </row>
    <row r="163" spans="1:5" s="42" customFormat="1" ht="13.2">
      <c r="A163" s="153" t="s">
        <v>454</v>
      </c>
      <c r="B163" s="269" t="s">
        <v>455</v>
      </c>
      <c r="C163" s="269"/>
      <c r="D163" s="269"/>
      <c r="E163" s="269"/>
    </row>
    <row r="164" spans="1:5" s="41" customFormat="1" ht="45.75" customHeight="1">
      <c r="A164" s="199" t="s">
        <v>456</v>
      </c>
      <c r="B164" s="198" t="s">
        <v>457</v>
      </c>
      <c r="C164" s="252" t="s">
        <v>14</v>
      </c>
      <c r="D164" s="252" t="s">
        <v>14</v>
      </c>
      <c r="E164" s="196"/>
    </row>
    <row r="165" spans="1:5" s="41" customFormat="1" ht="39.6">
      <c r="A165" s="154" t="s">
        <v>458</v>
      </c>
      <c r="B165" s="63" t="s">
        <v>459</v>
      </c>
      <c r="C165" s="252" t="s">
        <v>14</v>
      </c>
      <c r="D165" s="252" t="s">
        <v>14</v>
      </c>
      <c r="E165" s="155"/>
    </row>
    <row r="166" spans="1:5" s="41" customFormat="1" ht="13.2">
      <c r="A166" s="154" t="s">
        <v>460</v>
      </c>
      <c r="B166" s="63" t="s">
        <v>461</v>
      </c>
      <c r="C166" s="252" t="s">
        <v>14</v>
      </c>
      <c r="D166" s="252" t="s">
        <v>14</v>
      </c>
      <c r="E166" s="155"/>
    </row>
    <row r="167" spans="1:5" s="41" customFormat="1" ht="13.2">
      <c r="A167" s="154" t="s">
        <v>462</v>
      </c>
      <c r="B167" s="63" t="s">
        <v>463</v>
      </c>
      <c r="C167" s="252" t="s">
        <v>14</v>
      </c>
      <c r="D167" s="252" t="s">
        <v>14</v>
      </c>
      <c r="E167" s="155"/>
    </row>
    <row r="168" spans="1:5" s="41" customFormat="1" ht="13.2">
      <c r="A168" s="154" t="s">
        <v>464</v>
      </c>
      <c r="B168" s="63" t="s">
        <v>465</v>
      </c>
      <c r="C168" s="252" t="s">
        <v>14</v>
      </c>
      <c r="D168" s="252" t="s">
        <v>14</v>
      </c>
      <c r="E168" s="155"/>
    </row>
    <row r="169" spans="1:5" s="41" customFormat="1" ht="51.75" customHeight="1">
      <c r="A169" s="154" t="s">
        <v>466</v>
      </c>
      <c r="B169" s="326" t="s">
        <v>810</v>
      </c>
      <c r="C169" s="252" t="s">
        <v>14</v>
      </c>
      <c r="D169" s="252" t="s">
        <v>14</v>
      </c>
      <c r="E169" s="325"/>
    </row>
    <row r="170" spans="1:5" s="41" customFormat="1" ht="39.6">
      <c r="A170" s="154" t="s">
        <v>467</v>
      </c>
      <c r="B170" s="63" t="s">
        <v>468</v>
      </c>
      <c r="C170" s="252" t="s">
        <v>14</v>
      </c>
      <c r="D170" s="252" t="s">
        <v>14</v>
      </c>
      <c r="E170" s="155"/>
    </row>
    <row r="171" spans="1:5" s="41" customFormat="1" ht="13.2">
      <c r="A171" s="154" t="s">
        <v>469</v>
      </c>
      <c r="B171" s="63" t="s">
        <v>470</v>
      </c>
      <c r="C171" s="252" t="s">
        <v>14</v>
      </c>
      <c r="D171" s="252" t="s">
        <v>14</v>
      </c>
      <c r="E171" s="155"/>
    </row>
    <row r="172" spans="1:5" s="41" customFormat="1" ht="13.2">
      <c r="A172" s="154" t="s">
        <v>471</v>
      </c>
      <c r="B172" s="63" t="s">
        <v>472</v>
      </c>
      <c r="C172" s="252" t="s">
        <v>14</v>
      </c>
      <c r="D172" s="252" t="s">
        <v>14</v>
      </c>
      <c r="E172" s="155"/>
    </row>
    <row r="173" spans="1:5" s="41" customFormat="1" ht="26.4">
      <c r="A173" s="154" t="s">
        <v>473</v>
      </c>
      <c r="B173" s="63" t="s">
        <v>474</v>
      </c>
      <c r="C173" s="252" t="s">
        <v>14</v>
      </c>
      <c r="D173" s="252" t="s">
        <v>14</v>
      </c>
      <c r="E173" s="155"/>
    </row>
    <row r="174" spans="1:5" s="41" customFormat="1" ht="13.2">
      <c r="A174" s="154" t="s">
        <v>475</v>
      </c>
      <c r="B174" s="63" t="s">
        <v>476</v>
      </c>
      <c r="C174" s="252" t="s">
        <v>14</v>
      </c>
      <c r="D174" s="252" t="s">
        <v>14</v>
      </c>
      <c r="E174" s="155"/>
    </row>
    <row r="175" spans="1:5" s="41" customFormat="1" ht="26.4">
      <c r="A175" s="155" t="s">
        <v>477</v>
      </c>
      <c r="B175" s="63" t="s">
        <v>478</v>
      </c>
      <c r="C175" s="252" t="s">
        <v>11</v>
      </c>
      <c r="D175" s="252" t="s">
        <v>11</v>
      </c>
      <c r="E175" s="155"/>
    </row>
    <row r="176" spans="1:5" ht="12.75" hidden="1" customHeight="1"/>
    <row r="177" spans="1:5" s="4" customFormat="1" ht="13.8" hidden="1">
      <c r="A177" s="144"/>
      <c r="B177" s="11" t="s">
        <v>132</v>
      </c>
      <c r="C177" s="38">
        <f>COUNTIF(C6:C175,"Warunek graniczny")</f>
        <v>81</v>
      </c>
      <c r="D177" s="38">
        <f>COUNTIF(D6:D175,"Warunek graniczny")</f>
        <v>81</v>
      </c>
      <c r="E177" s="174"/>
    </row>
    <row r="178" spans="1:5" s="4" customFormat="1" ht="13.8" hidden="1">
      <c r="A178" s="144"/>
      <c r="B178" s="40" t="s">
        <v>133</v>
      </c>
      <c r="C178" s="39">
        <f>COUNTIF(C6:C175,"NIE")</f>
        <v>0</v>
      </c>
      <c r="D178" s="39">
        <f>COUNTIF(D6:D175,"NIE")</f>
        <v>0</v>
      </c>
      <c r="E178" s="174"/>
    </row>
    <row r="179" spans="1:5" s="4" customFormat="1" ht="13.8" hidden="1">
      <c r="A179" s="144"/>
      <c r="B179" s="13" t="s">
        <v>134</v>
      </c>
      <c r="C179" s="30">
        <f>COUNTIF(C6:C175,"Opcja")+COUNTIF(C6:C175,"Jest")+COUNTIF(C6:C175,"Nie ma")</f>
        <v>77</v>
      </c>
      <c r="D179" s="30">
        <f>COUNTIF(D6:D175,"Opcja")+COUNTIF(D6:D175,"Jest")+COUNTIF(D6:D175,"Nie ma")</f>
        <v>77</v>
      </c>
      <c r="E179" s="174"/>
    </row>
    <row r="180" spans="1:5" s="4" customFormat="1" ht="13.8" hidden="1">
      <c r="A180" s="144"/>
      <c r="B180" s="11" t="s">
        <v>135</v>
      </c>
      <c r="C180" s="38">
        <f>COUNTIF(C6:C175,"Opcja")</f>
        <v>77</v>
      </c>
      <c r="D180" s="38">
        <f>COUNTIF(D6:D175,"Opcja")</f>
        <v>77</v>
      </c>
      <c r="E180" s="174"/>
    </row>
    <row r="181" spans="1:5" s="4" customFormat="1" ht="13.8" hidden="1">
      <c r="A181" s="144"/>
      <c r="B181" s="9" t="s">
        <v>136</v>
      </c>
      <c r="C181" s="37">
        <f>COUNTIF(C6:C175,"Jest")</f>
        <v>0</v>
      </c>
      <c r="D181" s="37">
        <f>COUNTIF(D6:D175,"Jest")</f>
        <v>0</v>
      </c>
      <c r="E181" s="174"/>
    </row>
    <row r="182" spans="1:5" s="4" customFormat="1" ht="13.8" hidden="1">
      <c r="A182" s="144"/>
      <c r="B182" s="7" t="s">
        <v>137</v>
      </c>
      <c r="C182" s="35">
        <f>COUNTIF(C6:C175,"Nie ma")</f>
        <v>0</v>
      </c>
      <c r="D182" s="35">
        <f>COUNTIF(D6:D175,"Nie ma")</f>
        <v>0</v>
      </c>
      <c r="E182" s="174"/>
    </row>
    <row r="183" spans="1:5" ht="12.75" hidden="1" customHeight="1"/>
  </sheetData>
  <sheetProtection algorithmName="SHA-512" hashValue="I3EWeX3LKMJi2DsA5QxhxBnCtbcvGg6q3Abaz1Y3IzUKt7k9wq8f0eUVXLPXeE3eaRgrVBj1Y1UwTCcRPedPBw==" saltValue="u2EnZ7rU4DwpGqjrIrKfzg==" spinCount="100000" sheet="1" objects="1" scenarios="1" formatCells="0" formatColumns="0"/>
  <protectedRanges>
    <protectedRange algorithmName="SHA-512" hashValue="QbW0yGRgUF40F/a4Mkofif4Oxk78qTd90+XRcLBT/t5BczrmLYfx1WKXLBfK1f2GTqHRWfCU+ppv5L11zOUNdA==" saltValue="Na73/fcCLoxkwOY8O54cIQ==" spinCount="100000" sqref="E1:E1048576" name="kol4"/>
    <protectedRange algorithmName="SHA-512" hashValue="pU0PkNFhTHnekTPZKgghW4G8JPLCW00c70ezG/pL59Pulb+CYs+xDyNv0glvwkZwDC463i7tUVA+DOE9+dufRw==" saltValue="HYl0lH5eHSaQt+3XZW8OCQ==" spinCount="100000" sqref="D1:D1048576" name="kol3a"/>
  </protectedRanges>
  <mergeCells count="15">
    <mergeCell ref="A1:B1"/>
    <mergeCell ref="B99:E99"/>
    <mergeCell ref="B163:E163"/>
    <mergeCell ref="B142:E142"/>
    <mergeCell ref="B4:E4"/>
    <mergeCell ref="B5:E5"/>
    <mergeCell ref="B24:E24"/>
    <mergeCell ref="B34:E34"/>
    <mergeCell ref="B52:E52"/>
    <mergeCell ref="B38:E38"/>
    <mergeCell ref="B63:E63"/>
    <mergeCell ref="B74:E74"/>
    <mergeCell ref="B78:E78"/>
    <mergeCell ref="B80:E80"/>
    <mergeCell ref="B85:E85"/>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TUQ14:TUQ16 UEM14:UEM16 UOI14:UOI16 UYE14:UYE16 VIA14:VIA16 VRW14:VRW16 WBS14:WBS16 WLO14:WLO16 WVK14:WVK16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IY42:IY43 SU42:SU43 ACQ42:ACQ43 AMM42:AMM43 AWI42:AWI43 BGE42:BGE43 BQA42:BQA43 BZW42:BZW43 CJS42:CJS43 CTO42:CTO43 DDK42:DDK43 DNG42:DNG43 DXC42:DXC43 EGY42:EGY43 EQU42:EQU43 FAQ42:FAQ43 FKM42:FKM43 FUI42:FUI43 GEE42:GEE43 GOA42:GOA43 GXW42:GXW43 HHS42:HHS43 HRO42:HRO43 IBK42:IBK43 ILG42:ILG43 IVC42:IVC43 JEY42:JEY43 JOU42:JOU43 JYQ42:JYQ43 KIM42:KIM43 KSI42:KSI43 LCE42:LCE43 LMA42:LMA43 LVW42:LVW43 MFS42:MFS43 MPO42:MPO43 MZK42:MZK43 NJG42:NJG43 NTC42:NTC43 OCY42:OCY43 OMU42:OMU43 OWQ42:OWQ43 PGM42:PGM43 PQI42:PQI43 QAE42:QAE43 QKA42:QKA43 QTW42:QTW43 RDS42:RDS43 RNO42:RNO43 RXK42:RXK43 SHG42:SHG43 SRC42:SRC43 TAY42:TAY43 TKU42:TKU43 TUQ42:TUQ43 UEM42:UEM43 UOI42:UOI43 UYE42:UYE43 VIA42:VIA43 VRW42:VRW43 WBS42:WBS43 WLO42:WLO43 WVK42:WVK43 IY47:IY49 SU47:SU49 ACQ47:ACQ49 AMM47:AMM49 AWI47:AWI49 BGE47:BGE49 BQA47:BQA49 BZW47:BZW49 CJS47:CJS49 CTO47:CTO49 DDK47:DDK49 DNG47:DNG49 DXC47:DXC49 EGY47:EGY49 EQU47:EQU49 FAQ47:FAQ49 FKM47:FKM49 FUI47:FUI49 GEE47:GEE49 GOA47:GOA49 GXW47:GXW49 HHS47:HHS49 HRO47:HRO49 IBK47:IBK49 ILG47:ILG49 IVC47:IVC49 JEY47:JEY49 JOU47:JOU49 JYQ47:JYQ49 KIM47:KIM49 KSI47:KSI49 LCE47:LCE49 LMA47:LMA49 LVW47:LVW49 MFS47:MFS49 MPO47:MPO49 MZK47:MZK49 NJG47:NJG49 NTC47:NTC49 OCY47:OCY49 OMU47:OMU49 OWQ47:OWQ49 PGM47:PGM49 PQI47:PQI49 QAE47:QAE49 QKA47:QKA49 QTW47:QTW49 RDS47:RDS49 RNO47:RNO49 RXK47:RXK49 SHG47:SHG49 SRC47:SRC49 TAY47:TAY49 TKU47:TKU49 TUQ47:TUQ49 UEM47:UEM49 UOI47:UOI49 UYE47:UYE49 VIA47:VIA49 VRW47:VRW49 WBS47:WBS49 WLO47:WLO49 WVK47:WVK49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IY75:IY77 SU75:SU77 ACQ75:ACQ77 AMM75:AMM77 AWI75:AWI77 BGE75:BGE77 BQA75:BQA77 BZW75:BZW77 CJS75:CJS77 CTO75:CTO77 DDK75:DDK77 DNG75:DNG77 DXC75:DXC77 EGY75:EGY77 EQU75:EQU77 FAQ75:FAQ77 FKM75:FKM77 FUI75:FUI77 GEE75:GEE77 GOA75:GOA77 GXW75:GXW77 HHS75:HHS77 HRO75:HRO77 IBK75:IBK77 ILG75:ILG77 IVC75:IVC77 JEY75:JEY77 JOU75:JOU77 JYQ75:JYQ77 KIM75:KIM77 KSI75:KSI77 LCE75:LCE77 LMA75:LMA77 LVW75:LVW77 MFS75:MFS77 MPO75:MPO77 MZK75:MZK77 NJG75:NJG77 NTC75:NTC77 OCY75:OCY77 OMU75:OMU77 OWQ75:OWQ77 PGM75:PGM77 PQI75:PQI77 QAE75:QAE77 QKA75:QKA77 QTW75:QTW77 RDS75:RDS77 RNO75:RNO77 RXK75:RXK77 SHG75:SHG77 SRC75:SRC77 TAY75:TAY77 TKU75:TKU77 TUQ75:TUQ77 UEM75:UEM77 UOI75:UOI77 UYE75:UYE77 VIA75:VIA77 VRW75:VRW77 WBS75:WBS77 WLO75:WLO77 WVK75:WVK77 ACQ81:ACQ84 AMM81:AMM84 AWI81:AWI84 BGE81:BGE84 BQA81:BQA84 BZW81:BZW84 CJS81:CJS84 CTO81:CTO84 DDK81:DDK84 DNG81:DNG84 DXC81:DXC84 EGY81:EGY84 EQU81:EQU84 FAQ81:FAQ84 FKM81:FKM84 FUI81:FUI84 GEE81:GEE84 GOA81:GOA84 GXW81:GXW84 HHS81:HHS84 HRO81:HRO84 IBK81:IBK84 ILG81:ILG84 IVC81:IVC84 JEY81:JEY84 JOU81:JOU84 JYQ81:JYQ84 KIM81:KIM84 KSI81:KSI84 LCE81:LCE84 LMA81:LMA84 LVW81:LVW84 MFS81:MFS84 MPO81:MPO84 MZK81:MZK84 NJG81:NJG84 NTC81:NTC84 OCY81:OCY84 OMU81:OMU84 OWQ81:OWQ84 PGM81:PGM84 PQI81:PQI84 QAE81:QAE84 QKA81:QKA84 QTW81:QTW84 RDS81:RDS84 RNO81:RNO84 RXK81:RXK84 SHG81:SHG84 SRC81:SRC84 TAY81:TAY84 TKU81:TKU84 TUQ81:TUQ84 UEM81:UEM84 UOI81:UOI84 UYE81:UYE84 VIA81:VIA84 VRW81:VRW84 WBS81:WBS84 WLO81:WLO84 WVK81:WVK84 IY81:IY84 SU81:SU84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IY89:IY90 SU89:SU90 ACQ89:ACQ90 AMM89:AMM90 AWI89:AWI90 BGE89:BGE90 BQA89:BQA90 BZW89:BZW90 CJS89:CJS90 CTO89:CTO90 DDK89:DDK90 DNG89:DNG90 DXC89:DXC90 EGY89:EGY90 EQU89:EQU90 FAQ89:FAQ90 FKM89:FKM90 FUI89:FUI90 GEE89:GEE90 GOA89:GOA90 GXW89:GXW90 HHS89:HHS90 HRO89:HRO90 IBK89:IBK90 ILG89:ILG90 IVC89:IVC90 JEY89:JEY90 JOU89:JOU90 JYQ89:JYQ90 KIM89:KIM90 KSI89:KSI90 LCE89:LCE90 LMA89:LMA90 LVW89:LVW90 MFS89:MFS90 MPO89:MPO90 MZK89:MZK90 NJG89:NJG90 NTC89:NTC90 OCY89:OCY90 OMU89:OMU90 OWQ89:OWQ90 PGM89:PGM90 PQI89:PQI90 QAE89:QAE90 QKA89:QKA90 QTW89:QTW90 RDS89:RDS90 RNO89:RNO90 RXK89:RXK90 SHG89:SHG90 SRC89:SRC90 TAY89:TAY90 TKU89:TKU90 TUQ89:TUQ90 UEM89:UEM90 UOI89:UOI90 UYE89:UYE90 VIA89:VIA90 VRW89:VRW90 WBS89:WBS90 WLO89:WLO90 WVK89:WVK90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IY124:IY127 SU124:SU127 ACQ124:ACQ127 AMM124:AMM127 AWI124:AWI127 BGE124:BGE127 BQA124:BQA127 BZW124:BZW127 CJS124:CJS127 CTO124:CTO127 DDK124:DDK127 DNG124:DNG127 DXC124:DXC127 EGY124:EGY127 EQU124:EQU127 FAQ124:FAQ127 FKM124:FKM127 FUI124:FUI127 GEE124:GEE127 GOA124:GOA127 GXW124:GXW127 HHS124:HHS127 HRO124:HRO127 IBK124:IBK127 ILG124:ILG127 IVC124:IVC127 JEY124:JEY127 JOU124:JOU127 JYQ124:JYQ127 KIM124:KIM127 KSI124:KSI127 LCE124:LCE127 LMA124:LMA127 LVW124:LVW127 MFS124:MFS127 MPO124:MPO127 MZK124:MZK127 NJG124:NJG127 NTC124:NTC127 OCY124:OCY127 OMU124:OMU127 OWQ124:OWQ127 PGM124:PGM127 PQI124:PQI127 QAE124:QAE127 QKA124:QKA127 QTW124:QTW127 RDS124:RDS127 RNO124:RNO127 RXK124:RXK127 SHG124:SHG127 SRC124:SRC127 TAY124:TAY127 TKU124:TKU127 TUQ124:TUQ127 UEM124:UEM127 UOI124:UOI127 UYE124:UYE127 VIA124:VIA127 VRW124:VRW127 WBS124:WBS127 WLO124:WLO127 WVK124:WVK127 IY133:IY134 SU133:SU134 ACQ133:ACQ134 AMM133:AMM134 AWI133:AWI134 BGE133:BGE134 BQA133:BQA134 BZW133:BZW134 CJS133:CJS134 CTO133:CTO134 DDK133:DDK134 DNG133:DNG134 DXC133:DXC134 EGY133:EGY134 EQU133:EQU134 FAQ133:FAQ134 FKM133:FKM134 FUI133:FUI134 GEE133:GEE134 GOA133:GOA134 GXW133:GXW134 HHS133:HHS134 HRO133:HRO134 IBK133:IBK134 ILG133:ILG134 IVC133:IVC134 JEY133:JEY134 JOU133:JOU134 JYQ133:JYQ134 KIM133:KIM134 KSI133:KSI134 LCE133:LCE134 LMA133:LMA134 LVW133:LVW134 MFS133:MFS134 MPO133:MPO134 MZK133:MZK134 NJG133:NJG134 NTC133:NTC134 OCY133:OCY134 OMU133:OMU134 OWQ133:OWQ134 PGM133:PGM134 PQI133:PQI134 QAE133:QAE134 QKA133:QKA134 QTW133:QTW134 RDS133:RDS134 RNO133:RNO134 RXK133:RXK134 SHG133:SHG134 SRC133:SRC134 TAY133:TAY134 TKU133:TKU134 TUQ133:TUQ134 UEM133:UEM134 UOI133:UOI134 UYE133:UYE134 VIA133:VIA134 VRW133:VRW134 WBS133:WBS134 WLO133:WLO134 WVK133:WVK134 WVK170:WVK175 WLO170:WLO175 WBS170:WBS175 VRW170:VRW175 VIA170:VIA175 UYE170:UYE175 UOI170:UOI175 UEM170:UEM175 TUQ170:TUQ175 TKU170:TKU175 TAY170:TAY175 SRC170:SRC175 SHG170:SHG175 RXK170:RXK175 RNO170:RNO175 RDS170:RDS175 QTW170:QTW175 QKA170:QKA175 QAE170:QAE175 PQI170:PQI175 PGM170:PGM175 OWQ170:OWQ175 OMU170:OMU175 OCY170:OCY175 NTC170:NTC175 NJG170:NJG175 MZK170:MZK175 MPO170:MPO175 MFS170:MFS175 LVW170:LVW175 LMA170:LMA175 LCE170:LCE175 KSI170:KSI175 KIM170:KIM175 JYQ170:JYQ175 JOU170:JOU175 JEY170:JEY175 IVC170:IVC175 ILG170:ILG175 IBK170:IBK175 HRO170:HRO175 HHS170:HHS175 GXW170:GXW175 GOA170:GOA175 GEE170:GEE175 FUI170:FUI175 FKM170:FKM175 FAQ170:FAQ175 EQU170:EQU175 EGY170:EGY175 DXC170:DXC175 DNG170:DNG175 DDK170:DDK175 CTO170:CTO175 CJS170:CJS175 BZW170:BZW175 BQA170:BQA175 BGE170:BGE175 AWI170:AWI175 AMM170:AMM175 ACQ170:ACQ175 SU170:SU175 IY170:IY175 WVK136:WVK141 WLO136:WLO141 WBS136:WBS141 VRW136:VRW141 VIA136:VIA141 UYE136:UYE141 UOI136:UOI141 UEM136:UEM141 TUQ136:TUQ141 TKU136:TKU141 TAY136:TAY141 SRC136:SRC141 SHG136:SHG141 RXK136:RXK141 RNO136:RNO141 RDS136:RDS141 QTW136:QTW141 QKA136:QKA141 QAE136:QAE141 PQI136:PQI141 PGM136:PGM141 OWQ136:OWQ141 OMU136:OMU141 OCY136:OCY141 NTC136:NTC141 NJG136:NJG141 MZK136:MZK141 MPO136:MPO141 MFS136:MFS141 LVW136:LVW141 LMA136:LMA141 LCE136:LCE141 KSI136:KSI141 KIM136:KIM141 JYQ136:JYQ141 JOU136:JOU141 JEY136:JEY141 IVC136:IVC141 ILG136:ILG141 IBK136:IBK141 HRO136:HRO141 HHS136:HHS141 GXW136:GXW141 GOA136:GOA141 GEE136:GEE141 FUI136:FUI141 FKM136:FKM141 FAQ136:FAQ141 EQU136:EQU141 EGY136:EGY141 DXC136:DXC141 DNG136:DNG141 DDK136:DDK141 CTO136:CTO141 CJS136:CJS141 BZW136:BZW141 BQA136:BQA141 BGE136:BGE141 AWI136:AWI141 AMM136:AMM141 ACQ136:ACQ141 SU136:SU141 IY136:IY141"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17:IY20 SU17:SU20 ACQ17:ACQ20 AMM17:AMM20 AWI17:AWI20 BGE17:BGE20 BQA17:BQA20 BZW17:BZW20 CJS17:CJS20 CTO17:CTO20 DDK17:DDK20 DNG17:DNG20 DXC17:DXC20 EGY17:EGY20 EQU17:EQU20 FAQ17:FAQ20 FKM17:FKM20 FUI17:FUI20 GEE17:GEE20 GOA17:GOA20 GXW17:GXW20 HHS17:HHS20 HRO17:HRO20 IBK17:IBK20 ILG17:ILG20 IVC17:IVC20 JEY17:JEY20 JOU17:JOU20 JYQ17:JYQ20 KIM17:KIM20 KSI17:KSI20 LCE17:LCE20 LMA17:LMA20 LVW17:LVW20 MFS17:MFS20 MPO17:MPO20 MZK17:MZK20 NJG17:NJG20 NTC17:NTC20 OCY17:OCY20 OMU17:OMU20 OWQ17:OWQ20 PGM17:PGM20 PQI17:PQI20 QAE17:QAE20 QKA17:QKA20 QTW17:QTW20 RDS17:RDS20 RNO17:RNO20 RXK17:RXK20 SHG17:SHG20 SRC17:SRC20 TAY17:TAY20 TKU17:TKU20 TUQ17:TUQ20 UEM17:UEM20 UOI17:UOI20 UYE17:UYE20 VIA17:VIA20 VRW17:VRW20 WBS17:WBS20 WLO17:WLO20 WVK17:WVK20 IY25:IY33 SU25:SU33 ACQ25:ACQ33 AMM25:AMM33 AWI25:AWI33 BGE25:BGE33 BQA25:BQA33 BZW25:BZW33 CJS25:CJS33 CTO25:CTO33 DDK25:DDK33 DNG25:DNG33 DXC25:DXC33 EGY25:EGY33 EQU25:EQU33 FAQ25:FAQ33 FKM25:FKM33 FUI25:FUI33 GEE25:GEE33 GOA25:GOA33 GXW25:GXW33 HHS25:HHS33 HRO25:HRO33 IBK25:IBK33 ILG25:ILG33 IVC25:IVC33 JEY25:JEY33 JOU25:JOU33 JYQ25:JYQ33 KIM25:KIM33 KSI25:KSI33 LCE25:LCE33 LMA25:LMA33 LVW25:LVW33 MFS25:MFS33 MPO25:MPO33 MZK25:MZK33 NJG25:NJG33 NTC25:NTC33 OCY25:OCY33 OMU25:OMU33 OWQ25:OWQ33 PGM25:PGM33 PQI25:PQI33 QAE25:QAE33 QKA25:QKA33 QTW25:QTW33 RDS25:RDS33 RNO25:RNO33 RXK25:RXK33 SHG25:SHG33 SRC25:SRC33 TAY25:TAY33 TKU25:TKU33 TUQ25:TUQ33 UEM25:UEM33 UOI25:UOI33 UYE25:UYE33 VIA25:VIA33 VRW25:VRW33 WBS25:WBS33 WLO25:WLO33 WVK25:WVK33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44:IY46 SU44:SU46 ACQ44:ACQ46 AMM44:AMM46 AWI44:AWI46 BGE44:BGE46 BQA44:BQA46 BZW44:BZW46 CJS44:CJS46 CTO44:CTO46 DDK44:DDK46 DNG44:DNG46 DXC44:DXC46 EGY44:EGY46 EQU44:EQU46 FAQ44:FAQ46 FKM44:FKM46 FUI44:FUI46 GEE44:GEE46 GOA44:GOA46 GXW44:GXW46 HHS44:HHS46 HRO44:HRO46 IBK44:IBK46 ILG44:ILG46 IVC44:IVC46 JEY44:JEY46 JOU44:JOU46 JYQ44:JYQ46 KIM44:KIM46 KSI44:KSI46 LCE44:LCE46 LMA44:LMA46 LVW44:LVW46 MFS44:MFS46 MPO44:MPO46 MZK44:MZK46 NJG44:NJG46 NTC44:NTC46 OCY44:OCY46 OMU44:OMU46 OWQ44:OWQ46 PGM44:PGM46 PQI44:PQI46 QAE44:QAE46 QKA44:QKA46 QTW44:QTW46 RDS44:RDS46 RNO44:RNO46 RXK44:RXK46 SHG44:SHG46 SRC44:SRC46 TAY44:TAY46 TKU44:TKU46 TUQ44:TUQ46 UEM44:UEM46 UOI44:UOI46 UYE44:UYE46 VIA44:VIA46 VRW44:VRW46 WBS44:WBS46 WLO44:WLO46 WVK44:WVK46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SU64:SU67 ACQ64:ACQ67 AMM64:AMM67 AWI64:AWI67 BGE64:BGE67 BQA64:BQA67 BZW64:BZW67 CJS64:CJS67 CTO64:CTO67 DDK64:DDK67 DNG64:DNG67 DXC64:DXC67 EGY64:EGY67 EQU64:EQU67 FAQ64:FAQ67 FKM64:FKM67 FUI64:FUI67 GEE64:GEE67 GOA64:GOA67 GXW64:GXW67 HHS64:HHS67 HRO64:HRO67 IBK64:IBK67 ILG64:ILG67 IVC64:IVC67 JEY64:JEY67 JOU64:JOU67 JYQ64:JYQ67 KIM64:KIM67 KSI64:KSI67 LCE64:LCE67 LMA64:LMA67 LVW64:LVW67 MFS64:MFS67 MPO64:MPO67 MZK64:MZK67 NJG64:NJG67 NTC64:NTC67 OCY64:OCY67 OMU64:OMU67 OWQ64:OWQ67 PGM64:PGM67 PQI64:PQI67 QAE64:QAE67 QKA64:QKA67 QTW64:QTW67 RDS64:RDS67 RNO64:RNO67 RXK64:RXK67 SHG64:SHG67 SRC64:SRC67 TAY64:TAY67 TKU64:TKU67 TUQ64:TUQ67 UEM64:UEM67 UOI64:UOI67 UYE64:UYE67 VIA64:VIA67 VRW64:VRW67 WBS64:WBS67 WLO64:WLO67 WVK64:WVK67 IY39 IY64:IY67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IY95:IY98 SU95:SU98 ACQ95:ACQ98 AMM95:AMM98 AWI95:AWI98 BGE95:BGE98 BQA95:BQA98 BZW95:BZW98 CJS95:CJS98 CTO95:CTO98 DDK95:DDK98 DNG95:DNG98 DXC95:DXC98 EGY95:EGY98 EQU95:EQU98 FAQ95:FAQ98 FKM95:FKM98 FUI95:FUI98 GEE95:GEE98 GOA95:GOA98 GXW95:GXW98 HHS95:HHS98 HRO95:HRO98 IBK95:IBK98 ILG95:ILG98 IVC95:IVC98 JEY95:JEY98 JOU95:JOU98 JYQ95:JYQ98 KIM95:KIM98 KSI95:KSI98 LCE95:LCE98 LMA95:LMA98 LVW95:LVW98 MFS95:MFS98 MPO95:MPO98 MZK95:MZK98 NJG95:NJG98 NTC95:NTC98 OCY95:OCY98 OMU95:OMU98 OWQ95:OWQ98 PGM95:PGM98 PQI95:PQI98 QAE95:QAE98 QKA95:QKA98 QTW95:QTW98 RDS95:RDS98 RNO95:RNO98 RXK95:RXK98 SHG95:SHG98 SRC95:SRC98 TAY95:TAY98 TKU95:TKU98 TUQ95:TUQ98 UEM95:UEM98 UOI95:UOI98 UYE95:UYE98 VIA95:VIA98 VRW95:VRW98 WBS95:WBS98 WLO95:WLO98 WVK95:WVK98 IY100:IY123 SU100:SU123 ACQ100:ACQ123 AMM100:AMM123 AWI100:AWI123 BGE100:BGE123 BQA100:BQA123 BZW100:BZW123 CJS100:CJS123 CTO100:CTO123 DDK100:DDK123 DNG100:DNG123 DXC100:DXC123 EGY100:EGY123 EQU100:EQU123 FAQ100:FAQ123 FKM100:FKM123 FUI100:FUI123 GEE100:GEE123 GOA100:GOA123 GXW100:GXW123 HHS100:HHS123 HRO100:HRO123 IBK100:IBK123 ILG100:ILG123 IVC100:IVC123 JEY100:JEY123 JOU100:JOU123 JYQ100:JYQ123 KIM100:KIM123 KSI100:KSI123 LCE100:LCE123 LMA100:LMA123 LVW100:LVW123 MFS100:MFS123 MPO100:MPO123 MZK100:MZK123 NJG100:NJG123 NTC100:NTC123 OCY100:OCY123 OMU100:OMU123 OWQ100:OWQ123 PGM100:PGM123 PQI100:PQI123 QAE100:QAE123 QKA100:QKA123 QTW100:QTW123 RDS100:RDS123 RNO100:RNO123 RXK100:RXK123 SHG100:SHG123 SRC100:SRC123 TAY100:TAY123 TKU100:TKU123 TUQ100:TUQ123 UEM100:UEM123 UOI100:UOI123 UYE100:UYE123 VIA100:VIA123 VRW100:VRW123 WBS100:WBS123 WLO100:WLO123 WVK100:WVK123 IY128:IY132 SU128:SU132 ACQ128:ACQ132 AMM128:AMM132 AWI128:AWI132 BGE128:BGE132 BQA128:BQA132 BZW128:BZW132 CJS128:CJS132 CTO128:CTO132 DDK128:DDK132 DNG128:DNG132 DXC128:DXC132 EGY128:EGY132 EQU128:EQU132 FAQ128:FAQ132 FKM128:FKM132 FUI128:FUI132 GEE128:GEE132 GOA128:GOA132 GXW128:GXW132 HHS128:HHS132 HRO128:HRO132 IBK128:IBK132 ILG128:ILG132 IVC128:IVC132 JEY128:JEY132 JOU128:JOU132 JYQ128:JYQ132 KIM128:KIM132 KSI128:KSI132 LCE128:LCE132 LMA128:LMA132 LVW128:LVW132 MFS128:MFS132 MPO128:MPO132 MZK128:MZK132 NJG128:NJG132 NTC128:NTC132 OCY128:OCY132 OMU128:OMU132 OWQ128:OWQ132 PGM128:PGM132 PQI128:PQI132 QAE128:QAE132 QKA128:QKA132 QTW128:QTW132 RDS128:RDS132 RNO128:RNO132 RXK128:RXK132 SHG128:SHG132 SRC128:SRC132 TAY128:TAY132 TKU128:TKU132 TUQ128:TUQ132 UEM128:UEM132 UOI128:UOI132 UYE128:UYE132 VIA128:VIA132 VRW128:VRW132 WBS128:WBS132 WLO128:WLO132 WVK128:WVK132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IY79 WVK36:WVK37 WLO36:WLO37 WBS36:WBS37 VRW36:VRW37 VIA36:VIA37 UYE36:UYE37 UOI36:UOI37 UEM36:UEM37 TUQ36:TUQ37 TKU36:TKU37 TAY36:TAY37 SRC36:SRC37 SHG36:SHG37 RXK36:RXK37 RNO36:RNO37 RDS36:RDS37 QTW36:QTW37 QKA36:QKA37 QAE36:QAE37 PQI36:PQI37 PGM36:PGM37 OWQ36:OWQ37 OMU36:OMU37 OCY36:OCY37 NTC36:NTC37 NJG36:NJG37 MZK36:MZK37 MPO36:MPO37 MFS36:MFS37 LVW36:LVW37 LMA36:LMA37 LCE36:LCE37 KSI36:KSI37 KIM36:KIM37 JYQ36:JYQ37 JOU36:JOU37 JEY36:JEY37 IVC36:IVC37 ILG36:ILG37 IBK36:IBK37 HRO36:HRO37 HHS36:HHS37 GXW36:GXW37 GOA36:GOA37 GEE36:GEE37 FUI36:FUI37 FKM36:FKM37 FAQ36:FAQ37 EQU36:EQU37 EGY36:EGY37 DXC36:DXC37 DNG36:DNG37 DDK36:DDK37 CTO36:CTO37 CJS36:CJS37 BZW36:BZW37 BQA36:BQA37 BGE36:BGE37 AWI36:AWI37 AMM36:AMM37 ACQ36:ACQ37 SU36:SU37 IY36:IY37 WVK53:WVK62 WLO53:WLO62 WBS53:WBS62 VRW53:VRW62 VIA53:VIA62 UYE53:UYE62 UOI53:UOI62 UEM53:UEM62 TUQ53:TUQ62 TKU53:TKU62 TAY53:TAY62 SRC53:SRC62 SHG53:SHG62 RXK53:RXK62 RNO53:RNO62 RDS53:RDS62 QTW53:QTW62 QKA53:QKA62 QAE53:QAE62 PQI53:PQI62 PGM53:PGM62 OWQ53:OWQ62 OMU53:OMU62 OCY53:OCY62 NTC53:NTC62 NJG53:NJG62 MZK53:MZK62 MPO53:MPO62 MFS53:MFS62 LVW53:LVW62 LMA53:LMA62 LCE53:LCE62 KSI53:KSI62 KIM53:KIM62 JYQ53:JYQ62 JOU53:JOU62 JEY53:JEY62 IVC53:IVC62 ILG53:ILG62 IBK53:IBK62 HRO53:HRO62 HHS53:HHS62 GXW53:GXW62 GOA53:GOA62 GEE53:GEE62 FUI53:FUI62 FKM53:FKM62 FAQ53:FAQ62 EQU53:EQU62 EGY53:EGY62 DXC53:DXC62 DNG53:DNG62 DDK53:DDK62 CTO53:CTO62 CJS53:CJS62 BZW53:BZW62 BQA53:BQA62 BGE53:BGE62 AWI53:AWI62 AMM53:AMM62 ACQ53:ACQ62 SU53:SU62 IY53:IY62 WVK69:WVK73 WLO69:WLO73 WBS69:WBS73 VRW69:VRW73 VIA69:VIA73 UYE69:UYE73 UOI69:UOI73 UEM69:UEM73 TUQ69:TUQ73 TKU69:TKU73 TAY69:TAY73 SRC69:SRC73 SHG69:SHG73 RXK69:RXK73 RNO69:RNO73 RDS69:RDS73 QTW69:QTW73 QKA69:QKA73 QAE69:QAE73 PQI69:PQI73 PGM69:PGM73 OWQ69:OWQ73 OMU69:OMU73 OCY69:OCY73 NTC69:NTC73 NJG69:NJG73 MZK69:MZK73 MPO69:MPO73 MFS69:MFS73 LVW69:LVW73 LMA69:LMA73 LCE69:LCE73 KSI69:KSI73 KIM69:KIM73 JYQ69:JYQ73 JOU69:JOU73 JEY69:JEY73 IVC69:IVC73 ILG69:ILG73 IBK69:IBK73 HRO69:HRO73 HHS69:HHS73 GXW69:GXW73 GOA69:GOA73 GEE69:GEE73 FUI69:FUI73 FKM69:FKM73 FAQ69:FAQ73 EQU69:EQU73 EGY69:EGY73 DXC69:DXC73 DNG69:DNG73 DDK69:DDK73 CTO69:CTO73 CJS69:CJS73 BZW69:BZW73 BQA69:BQA73 BGE69:BGE73 AWI69:AWI73 AMM69:AMM73 ACQ69:ACQ73 SU69:SU73 IY69:IY73 WVK143:WVK162 WLO143:WLO162 WBS143:WBS162 VRW143:VRW162 VIA143:VIA162 UYE143:UYE162 UOI143:UOI162 UEM143:UEM162 TUQ143:TUQ162 TKU143:TKU162 TAY143:TAY162 SRC143:SRC162 SHG143:SHG162 RXK143:RXK162 RNO143:RNO162 RDS143:RDS162 QTW143:QTW162 QKA143:QKA162 QAE143:QAE162 PQI143:PQI162 PGM143:PGM162 OWQ143:OWQ162 OMU143:OMU162 OCY143:OCY162 NTC143:NTC162 NJG143:NJG162 MZK143:MZK162 MPO143:MPO162 MFS143:MFS162 LVW143:LVW162 LMA143:LMA162 LCE143:LCE162 KSI143:KSI162 KIM143:KIM162 JYQ143:JYQ162 JOU143:JOU162 JEY143:JEY162 IVC143:IVC162 ILG143:ILG162 IBK143:IBK162 HRO143:HRO162 HHS143:HHS162 GXW143:GXW162 GOA143:GOA162 GEE143:GEE162 FUI143:FUI162 FKM143:FKM162 FAQ143:FAQ162 EQU143:EQU162 EGY143:EGY162 DXC143:DXC162 DNG143:DNG162 DDK143:DDK162 CTO143:CTO162 CJS143:CJS162 BZW143:BZW162 BQA143:BQA162 BGE143:BGE162 AWI143:AWI162 AMM143:AMM162 ACQ143:ACQ162 SU143:SU162 IY143:IY162 SU164:SU169 ACQ164:ACQ169 AMM164:AMM169 AWI164:AWI169 BGE164:BGE169 BQA164:BQA169 BZW164:BZW169 CJS164:CJS169 CTO164:CTO169 DDK164:DDK169 DNG164:DNG169 DXC164:DXC169 EGY164:EGY169 EQU164:EQU169 FAQ164:FAQ169 FKM164:FKM169 FUI164:FUI169 GEE164:GEE169 GOA164:GOA169 GXW164:GXW169 HHS164:HHS169 HRO164:HRO169 IBK164:IBK169 ILG164:ILG169 IVC164:IVC169 JEY164:JEY169 JOU164:JOU169 JYQ164:JYQ169 KIM164:KIM169 KSI164:KSI169 LCE164:LCE169 LMA164:LMA169 LVW164:LVW169 MFS164:MFS169 MPO164:MPO169 MZK164:MZK169 NJG164:NJG169 NTC164:NTC169 OCY164:OCY169 OMU164:OMU169 OWQ164:OWQ169 PGM164:PGM169 PQI164:PQI169 QAE164:QAE169 QKA164:QKA169 QTW164:QTW169 RDS164:RDS169 RNO164:RNO169 RXK164:RXK169 SHG164:SHG169 SRC164:SRC169 TAY164:TAY169 TKU164:TKU169 TUQ164:TUQ169 UEM164:UEM169 UOI164:UOI169 UYE164:UYE169 VIA164:VIA169 VRW164:VRW169 WBS164:WBS169 WLO164:WLO169 WVK164:WVK169 IY164:IY169"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6:D7 C9:D10 C12:D12 C14:D14 C17:D23 C25:D25 C27:D29 C33:D33 C35:D36 C40:D42 C53:D59 C64:D67 C73:D73 C75:D75 C87:D89 C91:D91 C96:D97 C100:D102 C105:D105 C110:D110 C112:D114 C116:D119 C121:D121 C125:D127 C132:D132 C134:D136 C140:D141 C144:D144 C146:D148 C151:D162 C175:D175" xr:uid="{0C5E26AE-8FE7-4EC4-B5C6-D38E61250A29}">
      <formula1>"Warunek graniczny,TAK,NIE"</formula1>
    </dataValidation>
    <dataValidation type="list" allowBlank="1" showInputMessage="1" showErrorMessage="1" errorTitle="Błędna wartość" error="Możesz podać jedynie wartości z listy wyboru, tj. Nie ma, Będzie, Jest." sqref="C8:D8 C11:D11 C13:D13 C15:D16 C26:D26 C30:D32 C37:D37 C39:D39 C43:D51 C60:D62 C68:D72 C76:D77 C79:D79 C81:D84 C86:D86 C90:D90 C92:D95 C98:D98 C103:D104 C106:D109 C111:D111 C115:D115 C120:D120 C122:D124 C128:D131 C133:D133 C137:D139 C143:D143 C145:D145 C149:D150 C164:D174"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codeName="Arkusz3">
    <tabColor theme="3"/>
    <pageSetUpPr fitToPage="1"/>
  </sheetPr>
  <dimension ref="A1:F34"/>
  <sheetViews>
    <sheetView workbookViewId="0">
      <pane xSplit="5" ySplit="3" topLeftCell="F23" activePane="bottomRight" state="frozen"/>
      <selection pane="topRight" activeCell="F1" sqref="F1"/>
      <selection pane="bottomLeft" activeCell="A4" sqref="A4"/>
      <selection pane="bottomRight" activeCell="D9" sqref="D9"/>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5.6640625" customWidth="1"/>
  </cols>
  <sheetData>
    <row r="1" spans="1:6" s="1" customFormat="1" ht="12.75" customHeight="1">
      <c r="A1" s="264" t="s">
        <v>479</v>
      </c>
      <c r="B1" s="264"/>
      <c r="C1" s="215"/>
      <c r="D1" s="215"/>
      <c r="E1" s="216"/>
    </row>
    <row r="2" spans="1:6" s="27" customFormat="1" ht="68.400000000000006" customHeight="1">
      <c r="A2" s="123" t="s">
        <v>1</v>
      </c>
      <c r="B2" s="32" t="s">
        <v>2</v>
      </c>
      <c r="C2" s="31" t="s">
        <v>3</v>
      </c>
      <c r="D2" s="31" t="s">
        <v>4</v>
      </c>
      <c r="E2" s="31" t="s">
        <v>827</v>
      </c>
      <c r="F2" s="233" t="s">
        <v>5</v>
      </c>
    </row>
    <row r="3" spans="1:6" ht="13.2">
      <c r="A3" s="122">
        <v>1</v>
      </c>
      <c r="B3" s="65">
        <v>2</v>
      </c>
      <c r="C3" s="64">
        <v>3</v>
      </c>
      <c r="D3" s="64" t="s">
        <v>6</v>
      </c>
      <c r="E3" s="29">
        <v>4</v>
      </c>
    </row>
    <row r="4" spans="1:6" ht="13.2">
      <c r="A4" s="156" t="s">
        <v>480</v>
      </c>
      <c r="B4" s="135" t="s">
        <v>481</v>
      </c>
      <c r="C4" s="136"/>
      <c r="D4" s="136"/>
      <c r="E4" s="137"/>
    </row>
    <row r="5" spans="1:6" ht="26.4">
      <c r="A5" s="156" t="s">
        <v>482</v>
      </c>
      <c r="B5" s="138" t="s">
        <v>483</v>
      </c>
      <c r="C5" s="139"/>
      <c r="D5" s="139"/>
      <c r="E5" s="140"/>
    </row>
    <row r="6" spans="1:6" ht="105.6">
      <c r="A6" s="154" t="s">
        <v>484</v>
      </c>
      <c r="B6" s="63" t="s">
        <v>485</v>
      </c>
      <c r="C6" s="252" t="s">
        <v>258</v>
      </c>
      <c r="D6" s="252" t="s">
        <v>258</v>
      </c>
      <c r="E6" s="155"/>
    </row>
    <row r="7" spans="1:6" ht="26.4">
      <c r="A7" s="154" t="s">
        <v>486</v>
      </c>
      <c r="B7" s="63" t="s">
        <v>487</v>
      </c>
      <c r="C7" s="252" t="s">
        <v>11</v>
      </c>
      <c r="D7" s="252" t="s">
        <v>11</v>
      </c>
      <c r="E7" s="155"/>
    </row>
    <row r="8" spans="1:6" ht="26.4">
      <c r="A8" s="154" t="s">
        <v>488</v>
      </c>
      <c r="B8" s="197" t="s">
        <v>489</v>
      </c>
      <c r="C8" s="252" t="s">
        <v>11</v>
      </c>
      <c r="D8" s="252" t="s">
        <v>11</v>
      </c>
      <c r="E8" s="195"/>
    </row>
    <row r="9" spans="1:6" ht="213.75" customHeight="1">
      <c r="A9" s="154" t="s">
        <v>490</v>
      </c>
      <c r="B9" s="63" t="s">
        <v>491</v>
      </c>
      <c r="C9" s="252" t="s">
        <v>11</v>
      </c>
      <c r="D9" s="252" t="s">
        <v>11</v>
      </c>
      <c r="E9" s="155"/>
    </row>
    <row r="10" spans="1:6" ht="39.6">
      <c r="A10" s="154" t="s">
        <v>492</v>
      </c>
      <c r="B10" s="198" t="s">
        <v>812</v>
      </c>
      <c r="C10" s="252" t="s">
        <v>11</v>
      </c>
      <c r="D10" s="252" t="s">
        <v>11</v>
      </c>
      <c r="E10" s="325"/>
    </row>
    <row r="11" spans="1:6" ht="39.6">
      <c r="A11" s="238" t="s">
        <v>493</v>
      </c>
      <c r="B11" s="193" t="s">
        <v>815</v>
      </c>
      <c r="C11" s="252" t="s">
        <v>11</v>
      </c>
      <c r="D11" s="252" t="s">
        <v>11</v>
      </c>
      <c r="E11" s="325"/>
    </row>
    <row r="12" spans="1:6" ht="52.8">
      <c r="A12" s="154" t="s">
        <v>494</v>
      </c>
      <c r="B12" s="193" t="s">
        <v>826</v>
      </c>
      <c r="C12" s="252" t="s">
        <v>11</v>
      </c>
      <c r="D12" s="252" t="s">
        <v>11</v>
      </c>
      <c r="E12" s="325"/>
    </row>
    <row r="13" spans="1:6" ht="39.6">
      <c r="A13" s="238" t="s">
        <v>495</v>
      </c>
      <c r="B13" s="193" t="s">
        <v>811</v>
      </c>
      <c r="C13" s="252" t="s">
        <v>11</v>
      </c>
      <c r="D13" s="252" t="s">
        <v>11</v>
      </c>
      <c r="E13" s="325"/>
    </row>
    <row r="14" spans="1:6" ht="39.6">
      <c r="A14" s="154" t="s">
        <v>496</v>
      </c>
      <c r="B14" s="193" t="s">
        <v>497</v>
      </c>
      <c r="C14" s="252" t="s">
        <v>11</v>
      </c>
      <c r="D14" s="252" t="s">
        <v>11</v>
      </c>
      <c r="E14" s="155"/>
    </row>
    <row r="15" spans="1:6" ht="68.400000000000006" customHeight="1">
      <c r="A15" s="154" t="s">
        <v>498</v>
      </c>
      <c r="B15" s="63" t="s">
        <v>499</v>
      </c>
      <c r="C15" s="252" t="s">
        <v>11</v>
      </c>
      <c r="D15" s="252" t="s">
        <v>11</v>
      </c>
      <c r="E15" s="155"/>
    </row>
    <row r="16" spans="1:6" ht="73.5" customHeight="1">
      <c r="A16" s="154" t="s">
        <v>500</v>
      </c>
      <c r="B16" s="63" t="s">
        <v>501</v>
      </c>
      <c r="C16" s="252" t="s">
        <v>11</v>
      </c>
      <c r="D16" s="252" t="s">
        <v>11</v>
      </c>
      <c r="E16" s="155"/>
    </row>
    <row r="17" spans="1:5" ht="39.6">
      <c r="A17" s="156" t="s">
        <v>502</v>
      </c>
      <c r="B17" s="248" t="s">
        <v>503</v>
      </c>
      <c r="C17" s="206"/>
      <c r="D17" s="206"/>
      <c r="E17" s="205"/>
    </row>
    <row r="18" spans="1:5" ht="41.25" customHeight="1">
      <c r="A18" s="154" t="s">
        <v>504</v>
      </c>
      <c r="B18" s="197" t="s">
        <v>505</v>
      </c>
      <c r="C18" s="252" t="s">
        <v>11</v>
      </c>
      <c r="D18" s="252" t="s">
        <v>11</v>
      </c>
      <c r="E18" s="155"/>
    </row>
    <row r="19" spans="1:5" ht="39.6">
      <c r="A19" s="154" t="s">
        <v>506</v>
      </c>
      <c r="B19" s="63" t="s">
        <v>813</v>
      </c>
      <c r="C19" s="252" t="s">
        <v>11</v>
      </c>
      <c r="D19" s="252" t="s">
        <v>11</v>
      </c>
      <c r="E19" s="155"/>
    </row>
    <row r="20" spans="1:5" ht="26.4">
      <c r="A20" s="154" t="s">
        <v>507</v>
      </c>
      <c r="B20" s="63" t="s">
        <v>508</v>
      </c>
      <c r="C20" s="252" t="s">
        <v>11</v>
      </c>
      <c r="D20" s="252" t="s">
        <v>11</v>
      </c>
      <c r="E20" s="155"/>
    </row>
    <row r="21" spans="1:5" ht="36.75" customHeight="1">
      <c r="A21" s="154" t="s">
        <v>509</v>
      </c>
      <c r="B21" s="63" t="s">
        <v>510</v>
      </c>
      <c r="C21" s="252" t="s">
        <v>11</v>
      </c>
      <c r="D21" s="252" t="s">
        <v>11</v>
      </c>
      <c r="E21" s="155"/>
    </row>
    <row r="22" spans="1:5" ht="39.6">
      <c r="A22" s="154" t="s">
        <v>511</v>
      </c>
      <c r="B22" s="193" t="s">
        <v>512</v>
      </c>
      <c r="C22" s="252" t="s">
        <v>11</v>
      </c>
      <c r="D22" s="252" t="s">
        <v>11</v>
      </c>
      <c r="E22" s="155"/>
    </row>
    <row r="23" spans="1:5" ht="42" customHeight="1">
      <c r="A23" s="154" t="s">
        <v>513</v>
      </c>
      <c r="B23" s="193" t="s">
        <v>814</v>
      </c>
      <c r="C23" s="252" t="s">
        <v>11</v>
      </c>
      <c r="D23" s="252" t="s">
        <v>11</v>
      </c>
      <c r="E23" s="155"/>
    </row>
    <row r="24" spans="1:5" ht="79.2">
      <c r="A24" s="180" t="s">
        <v>514</v>
      </c>
      <c r="B24" s="329" t="s">
        <v>824</v>
      </c>
      <c r="C24" s="252" t="s">
        <v>11</v>
      </c>
      <c r="D24" s="252" t="s">
        <v>11</v>
      </c>
      <c r="E24" s="328"/>
    </row>
    <row r="25" spans="1:5" ht="13.2">
      <c r="A25" s="190" t="s">
        <v>515</v>
      </c>
      <c r="B25" s="210" t="s">
        <v>516</v>
      </c>
      <c r="C25" s="210"/>
      <c r="D25" s="210"/>
      <c r="E25" s="210"/>
    </row>
    <row r="26" spans="1:5" ht="26.4">
      <c r="A26" s="188" t="s">
        <v>517</v>
      </c>
      <c r="B26" s="191" t="s">
        <v>518</v>
      </c>
      <c r="C26" s="252" t="s">
        <v>11</v>
      </c>
      <c r="D26" s="252" t="s">
        <v>11</v>
      </c>
      <c r="E26" s="189"/>
    </row>
    <row r="27" spans="1:5" ht="16.5" customHeight="1">
      <c r="A27" s="144"/>
      <c r="B27" s="33"/>
      <c r="C27" s="62"/>
      <c r="D27" s="62"/>
      <c r="E27" s="33"/>
    </row>
    <row r="28" spans="1:5" ht="13.2" hidden="1">
      <c r="A28" s="144"/>
      <c r="B28" s="11" t="s">
        <v>132</v>
      </c>
      <c r="C28" s="38">
        <f>COUNTIF(C6:C26,"Warunek graniczny")</f>
        <v>18</v>
      </c>
      <c r="D28" s="38">
        <f>COUNTIF(D6:D26,"Warunek graniczny")</f>
        <v>18</v>
      </c>
      <c r="E28" s="34"/>
    </row>
    <row r="29" spans="1:5" ht="13.2" hidden="1">
      <c r="A29" s="144"/>
      <c r="B29" s="40" t="s">
        <v>133</v>
      </c>
      <c r="C29" s="39">
        <f>COUNTIF(C6:C26,"NIE")</f>
        <v>0</v>
      </c>
      <c r="D29" s="39">
        <f>COUNTIF(D6:D26,"NIE")</f>
        <v>0</v>
      </c>
      <c r="E29" s="34"/>
    </row>
    <row r="30" spans="1:5" ht="13.2" hidden="1">
      <c r="A30" s="144"/>
      <c r="B30" s="13" t="s">
        <v>134</v>
      </c>
      <c r="C30" s="30">
        <f>COUNTIF(C6:C26,"Opcja")+COUNTIF(C6:C26,"Jest")+COUNTIF(C6:C26,"Nie ma")</f>
        <v>0</v>
      </c>
      <c r="D30" s="30">
        <f>COUNTIF(D6:D26,"Opcja")+COUNTIF(D6:D26,"Jest")+COUNTIF(D6:D26,"Nie ma")</f>
        <v>0</v>
      </c>
      <c r="E30" s="34"/>
    </row>
    <row r="31" spans="1:5" ht="13.2" hidden="1">
      <c r="A31" s="144"/>
      <c r="B31" s="11" t="s">
        <v>135</v>
      </c>
      <c r="C31" s="38">
        <f>COUNTIF(C6:C26,"Opcja")</f>
        <v>0</v>
      </c>
      <c r="D31" s="38">
        <f>COUNTIF(D6:D26,"Opcja")</f>
        <v>0</v>
      </c>
      <c r="E31" s="34"/>
    </row>
    <row r="32" spans="1:5" ht="13.2" hidden="1">
      <c r="A32" s="144"/>
      <c r="B32" s="9" t="s">
        <v>136</v>
      </c>
      <c r="C32" s="37">
        <f>COUNTIF(C6:C26,"Jest")</f>
        <v>0</v>
      </c>
      <c r="D32" s="37">
        <f>COUNTIF(D6:D26,"Jest")</f>
        <v>0</v>
      </c>
      <c r="E32" s="34"/>
    </row>
    <row r="33" spans="1:5" ht="13.2" hidden="1">
      <c r="A33" s="144"/>
      <c r="B33" s="7" t="s">
        <v>137</v>
      </c>
      <c r="C33" s="35">
        <f>COUNTIF(C6:C26,"Nie ma")</f>
        <v>0</v>
      </c>
      <c r="D33" s="35">
        <f>COUNTIF(D6:D26,"Nie ma")</f>
        <v>0</v>
      </c>
      <c r="E33" s="34"/>
    </row>
    <row r="34" spans="1:5" ht="13.2" hidden="1">
      <c r="B34" s="33"/>
      <c r="C34" s="62"/>
      <c r="D34" s="62"/>
      <c r="E34" s="33"/>
    </row>
  </sheetData>
  <sheetProtection algorithmName="SHA-512" hashValue="BawgIgX8ATqoLfis7vbeQXKpuKZibPmiKGjfueqACsBuNwKC7E4flQeoAZSdtxrEI/TdGnTKOqXNuHd15V3iog==" saltValue="OJsMR9gT8Px5y8xlNSK3TQ==" spinCount="100000" sheet="1" objects="1" scenarios="1" formatCells="0" formatColumns="0"/>
  <protectedRanges>
    <protectedRange algorithmName="SHA-512" hashValue="bUZPz969GBLFOrA8Xr3rnQ2e99bU8xcBe+nFU2cEKOlFS0Krlh8CdhM963BNkMbV2vo4etwjKeFtBuQRvAcHPw==" saltValue="T06/+ZKZQXRfa/EopWm32A==" spinCount="100000" sqref="E1:E1048576" name="kol4"/>
    <protectedRange algorithmName="SHA-512" hashValue="6ZWbq9g0YztydpPUP27f4RPjLCXo7Rei8kcNSIJz9kdMmjzZk8A2shfZ73sn/lnbz+QaVuESEEG4wF7mYC7bsQ==" saltValue="ZhIGm4IVJgLFDM5Wl2+X+Q==" spinCount="100000" sqref="D1:D1048576" name="kol3a"/>
  </protectedRanges>
  <mergeCells count="1">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D5 C17:D17 C25:D25"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7:D16 C18:D24 C26:D26"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codeName="Arkusz4">
    <tabColor theme="3"/>
    <pageSetUpPr fitToPage="1"/>
  </sheetPr>
  <dimension ref="A1:F37"/>
  <sheetViews>
    <sheetView zoomScaleNormal="85" workbookViewId="0">
      <pane xSplit="5" ySplit="3" topLeftCell="F25" activePane="bottomRight" state="frozen"/>
      <selection pane="topRight" activeCell="F1" sqref="F1"/>
      <selection pane="bottomLeft" activeCell="A4" sqref="A4"/>
      <selection pane="bottomRight" activeCell="E27" sqref="E27"/>
    </sheetView>
  </sheetViews>
  <sheetFormatPr defaultColWidth="9.109375" defaultRowHeight="12.75" customHeight="1"/>
  <cols>
    <col min="1" max="1" width="10.44140625" style="162" customWidth="1"/>
    <col min="2" max="2" width="90.44140625" style="47" customWidth="1"/>
    <col min="3" max="4" width="14.5546875" style="47" customWidth="1"/>
    <col min="5" max="5" width="60.6640625" style="47" customWidth="1"/>
    <col min="6" max="6" width="55.109375" style="46" customWidth="1"/>
    <col min="7" max="16384" width="9.109375" style="46"/>
  </cols>
  <sheetData>
    <row r="1" spans="1:6" s="1" customFormat="1" ht="12.75" customHeight="1">
      <c r="A1" s="264" t="s">
        <v>519</v>
      </c>
      <c r="B1" s="264"/>
      <c r="C1" s="215"/>
      <c r="D1" s="215"/>
      <c r="E1" s="216"/>
    </row>
    <row r="2" spans="1:6" s="27" customFormat="1" ht="68.400000000000006" customHeight="1">
      <c r="A2" s="123" t="s">
        <v>1</v>
      </c>
      <c r="B2" s="32" t="s">
        <v>2</v>
      </c>
      <c r="C2" s="31" t="s">
        <v>3</v>
      </c>
      <c r="D2" s="31" t="s">
        <v>4</v>
      </c>
      <c r="E2" s="31" t="s">
        <v>828</v>
      </c>
      <c r="F2" s="233" t="s">
        <v>5</v>
      </c>
    </row>
    <row r="3" spans="1:6" ht="13.2">
      <c r="A3" s="158">
        <v>1</v>
      </c>
      <c r="B3" s="60">
        <v>2</v>
      </c>
      <c r="C3" s="59">
        <v>3</v>
      </c>
      <c r="D3" s="59" t="s">
        <v>6</v>
      </c>
      <c r="E3" s="58">
        <v>4</v>
      </c>
    </row>
    <row r="4" spans="1:6" ht="13.2" customHeight="1">
      <c r="A4" s="134" t="s">
        <v>520</v>
      </c>
      <c r="B4" s="274" t="s">
        <v>521</v>
      </c>
      <c r="C4" s="275"/>
      <c r="D4" s="275"/>
      <c r="E4" s="275"/>
      <c r="F4" s="80"/>
    </row>
    <row r="5" spans="1:6" ht="13.2">
      <c r="A5" s="134" t="s">
        <v>522</v>
      </c>
      <c r="B5" s="266" t="s">
        <v>523</v>
      </c>
      <c r="C5" s="266"/>
      <c r="D5" s="266"/>
      <c r="E5" s="266"/>
    </row>
    <row r="6" spans="1:6" ht="26.4">
      <c r="A6" s="154" t="s">
        <v>524</v>
      </c>
      <c r="B6" s="63" t="s">
        <v>525</v>
      </c>
      <c r="C6" s="252" t="s">
        <v>11</v>
      </c>
      <c r="D6" s="252" t="s">
        <v>11</v>
      </c>
      <c r="E6" s="155"/>
    </row>
    <row r="7" spans="1:6" ht="26.4">
      <c r="A7" s="154" t="s">
        <v>526</v>
      </c>
      <c r="B7" s="63" t="s">
        <v>527</v>
      </c>
      <c r="C7" s="252" t="s">
        <v>14</v>
      </c>
      <c r="D7" s="252" t="s">
        <v>14</v>
      </c>
      <c r="E7" s="155"/>
    </row>
    <row r="8" spans="1:6" ht="13.2">
      <c r="A8" s="154" t="s">
        <v>528</v>
      </c>
      <c r="B8" s="63" t="s">
        <v>529</v>
      </c>
      <c r="C8" s="252" t="s">
        <v>14</v>
      </c>
      <c r="D8" s="252" t="s">
        <v>14</v>
      </c>
      <c r="E8" s="155"/>
    </row>
    <row r="9" spans="1:6" ht="13.2">
      <c r="A9" s="154" t="s">
        <v>530</v>
      </c>
      <c r="B9" s="63" t="s">
        <v>531</v>
      </c>
      <c r="C9" s="252" t="s">
        <v>14</v>
      </c>
      <c r="D9" s="252" t="s">
        <v>14</v>
      </c>
      <c r="E9" s="155"/>
    </row>
    <row r="10" spans="1:6" ht="13.2">
      <c r="A10" s="154" t="s">
        <v>532</v>
      </c>
      <c r="B10" s="63" t="s">
        <v>533</v>
      </c>
      <c r="C10" s="252" t="s">
        <v>14</v>
      </c>
      <c r="D10" s="252" t="s">
        <v>14</v>
      </c>
      <c r="E10" s="155"/>
    </row>
    <row r="11" spans="1:6" ht="26.4">
      <c r="A11" s="154" t="s">
        <v>534</v>
      </c>
      <c r="B11" s="63" t="s">
        <v>535</v>
      </c>
      <c r="C11" s="252" t="s">
        <v>11</v>
      </c>
      <c r="D11" s="252" t="s">
        <v>11</v>
      </c>
      <c r="E11" s="155"/>
    </row>
    <row r="12" spans="1:6" ht="26.4">
      <c r="A12" s="154" t="s">
        <v>536</v>
      </c>
      <c r="B12" s="63" t="s">
        <v>537</v>
      </c>
      <c r="C12" s="252" t="s">
        <v>14</v>
      </c>
      <c r="D12" s="252" t="s">
        <v>14</v>
      </c>
      <c r="E12" s="155"/>
    </row>
    <row r="13" spans="1:6" ht="26.4">
      <c r="A13" s="154" t="s">
        <v>538</v>
      </c>
      <c r="B13" s="63" t="s">
        <v>539</v>
      </c>
      <c r="C13" s="252" t="s">
        <v>14</v>
      </c>
      <c r="D13" s="252" t="s">
        <v>14</v>
      </c>
      <c r="E13" s="155"/>
    </row>
    <row r="14" spans="1:6" ht="13.2">
      <c r="A14" s="134" t="s">
        <v>540</v>
      </c>
      <c r="B14" s="266" t="s">
        <v>541</v>
      </c>
      <c r="C14" s="266"/>
      <c r="D14" s="266"/>
      <c r="E14" s="266"/>
    </row>
    <row r="15" spans="1:6" ht="44.4" customHeight="1">
      <c r="A15" s="154" t="s">
        <v>542</v>
      </c>
      <c r="B15" s="63" t="s">
        <v>543</v>
      </c>
      <c r="C15" s="252" t="s">
        <v>11</v>
      </c>
      <c r="D15" s="252" t="s">
        <v>11</v>
      </c>
      <c r="E15" s="155"/>
    </row>
    <row r="16" spans="1:6" ht="13.2">
      <c r="A16" s="154" t="s">
        <v>544</v>
      </c>
      <c r="B16" s="63" t="s">
        <v>545</v>
      </c>
      <c r="C16" s="252" t="s">
        <v>14</v>
      </c>
      <c r="D16" s="252" t="s">
        <v>14</v>
      </c>
      <c r="E16" s="155"/>
    </row>
    <row r="17" spans="1:5" ht="39.6">
      <c r="A17" s="154" t="s">
        <v>546</v>
      </c>
      <c r="B17" s="63" t="s">
        <v>816</v>
      </c>
      <c r="C17" s="252" t="s">
        <v>11</v>
      </c>
      <c r="D17" s="252" t="s">
        <v>11</v>
      </c>
      <c r="E17" s="155"/>
    </row>
    <row r="18" spans="1:5" ht="26.4">
      <c r="A18" s="154" t="s">
        <v>547</v>
      </c>
      <c r="B18" s="63" t="s">
        <v>548</v>
      </c>
      <c r="C18" s="252" t="s">
        <v>14</v>
      </c>
      <c r="D18" s="252" t="s">
        <v>14</v>
      </c>
      <c r="E18" s="155"/>
    </row>
    <row r="19" spans="1:5" ht="13.2">
      <c r="A19" s="154" t="s">
        <v>549</v>
      </c>
      <c r="B19" s="63" t="s">
        <v>550</v>
      </c>
      <c r="C19" s="252" t="s">
        <v>14</v>
      </c>
      <c r="D19" s="252" t="s">
        <v>14</v>
      </c>
      <c r="E19" s="155"/>
    </row>
    <row r="20" spans="1:5" ht="26.4">
      <c r="A20" s="154" t="s">
        <v>551</v>
      </c>
      <c r="B20" s="63" t="s">
        <v>552</v>
      </c>
      <c r="C20" s="252" t="s">
        <v>11</v>
      </c>
      <c r="D20" s="252" t="s">
        <v>11</v>
      </c>
      <c r="E20" s="155"/>
    </row>
    <row r="21" spans="1:5" ht="26.4">
      <c r="A21" s="154" t="s">
        <v>553</v>
      </c>
      <c r="B21" s="63" t="s">
        <v>554</v>
      </c>
      <c r="C21" s="252" t="s">
        <v>11</v>
      </c>
      <c r="D21" s="252" t="s">
        <v>11</v>
      </c>
      <c r="E21" s="155"/>
    </row>
    <row r="22" spans="1:5" ht="13.2">
      <c r="A22" s="154" t="s">
        <v>555</v>
      </c>
      <c r="B22" s="198" t="s">
        <v>556</v>
      </c>
      <c r="C22" s="252" t="s">
        <v>14</v>
      </c>
      <c r="D22" s="252" t="s">
        <v>14</v>
      </c>
      <c r="E22" s="155"/>
    </row>
    <row r="23" spans="1:5" ht="26.4">
      <c r="A23" s="154" t="s">
        <v>557</v>
      </c>
      <c r="B23" s="198" t="s">
        <v>558</v>
      </c>
      <c r="C23" s="252" t="s">
        <v>11</v>
      </c>
      <c r="D23" s="252" t="s">
        <v>11</v>
      </c>
      <c r="E23" s="155"/>
    </row>
    <row r="24" spans="1:5" ht="13.2">
      <c r="A24" s="154" t="s">
        <v>559</v>
      </c>
      <c r="B24" s="198" t="s">
        <v>560</v>
      </c>
      <c r="C24" s="252" t="s">
        <v>14</v>
      </c>
      <c r="D24" s="252" t="s">
        <v>14</v>
      </c>
      <c r="E24" s="155"/>
    </row>
    <row r="25" spans="1:5" ht="26.4">
      <c r="A25" s="154" t="s">
        <v>561</v>
      </c>
      <c r="B25" s="198" t="s">
        <v>562</v>
      </c>
      <c r="C25" s="252" t="s">
        <v>11</v>
      </c>
      <c r="D25" s="252" t="s">
        <v>11</v>
      </c>
      <c r="E25" s="155"/>
    </row>
    <row r="26" spans="1:5" ht="26.4">
      <c r="A26" s="154" t="s">
        <v>563</v>
      </c>
      <c r="B26" s="198" t="s">
        <v>564</v>
      </c>
      <c r="C26" s="252" t="s">
        <v>11</v>
      </c>
      <c r="D26" s="252" t="s">
        <v>11</v>
      </c>
      <c r="E26" s="155"/>
    </row>
    <row r="27" spans="1:5" ht="26.4">
      <c r="A27" s="154" t="s">
        <v>565</v>
      </c>
      <c r="B27" s="198" t="s">
        <v>566</v>
      </c>
      <c r="C27" s="252" t="s">
        <v>11</v>
      </c>
      <c r="D27" s="252" t="s">
        <v>11</v>
      </c>
      <c r="E27" s="155"/>
    </row>
    <row r="28" spans="1:5" ht="13.2">
      <c r="A28" s="159"/>
      <c r="B28" s="82"/>
      <c r="C28" s="83"/>
      <c r="D28" s="83"/>
      <c r="E28" s="84"/>
    </row>
    <row r="29" spans="1:5" ht="13.2" hidden="1">
      <c r="A29" s="160"/>
      <c r="B29" s="87" t="s">
        <v>132</v>
      </c>
      <c r="C29" s="88">
        <f>COUNTIF(C6:C27,"Warunek graniczny")</f>
        <v>10</v>
      </c>
      <c r="D29" s="88">
        <f>COUNTIF(D6:D27,"Warunek graniczny")</f>
        <v>10</v>
      </c>
      <c r="E29" s="57"/>
    </row>
    <row r="30" spans="1:5" ht="13.2" hidden="1">
      <c r="A30" s="161"/>
      <c r="B30" s="85" t="s">
        <v>133</v>
      </c>
      <c r="C30" s="86">
        <f>COUNTIF(C6:C27,"NIE")</f>
        <v>0</v>
      </c>
      <c r="D30" s="86">
        <f>COUNTIF(D6:D27,"NIE")</f>
        <v>0</v>
      </c>
      <c r="E30" s="48"/>
    </row>
    <row r="31" spans="1:5" ht="13.2" hidden="1">
      <c r="A31" s="161"/>
      <c r="B31" s="56" t="s">
        <v>134</v>
      </c>
      <c r="C31" s="55">
        <f>COUNTIF(C6:C27,"Opcja")+COUNTIF(C6:C27,"Jest")+COUNTIF(C6:C27,"Nie ma")</f>
        <v>11</v>
      </c>
      <c r="D31" s="55">
        <f>COUNTIF(D6:D27,"Opcja")+COUNTIF(D6:D27,"Jest")+COUNTIF(D6:D27,"Nie ma")</f>
        <v>11</v>
      </c>
      <c r="E31" s="49"/>
    </row>
    <row r="32" spans="1:5" ht="13.2" hidden="1">
      <c r="A32" s="161"/>
      <c r="B32" s="54" t="s">
        <v>135</v>
      </c>
      <c r="C32" s="53">
        <f>COUNTIF(C6:C27,"Opcja")</f>
        <v>11</v>
      </c>
      <c r="D32" s="53">
        <f>COUNTIF(D6:D27,"Opcja")</f>
        <v>11</v>
      </c>
      <c r="E32" s="49"/>
    </row>
    <row r="33" spans="1:5" ht="13.2" hidden="1">
      <c r="A33" s="161"/>
      <c r="B33" s="166" t="s">
        <v>136</v>
      </c>
      <c r="C33" s="167">
        <f>COUNTIF(C6:C27,"Jest")</f>
        <v>0</v>
      </c>
      <c r="D33" s="167">
        <f>COUNTIF(D6:D27,"Jest")</f>
        <v>0</v>
      </c>
      <c r="E33" s="49"/>
    </row>
    <row r="34" spans="1:5" ht="13.2" hidden="1">
      <c r="A34" s="161"/>
      <c r="B34" s="52" t="s">
        <v>137</v>
      </c>
      <c r="C34" s="51">
        <f>COUNTIF(C6:C27,"Nie ma")</f>
        <v>0</v>
      </c>
      <c r="D34" s="51">
        <f>COUNTIF(D6:D27,"Nie ma")</f>
        <v>0</v>
      </c>
      <c r="E34" s="49"/>
    </row>
    <row r="35" spans="1:5" ht="13.2" hidden="1">
      <c r="A35" s="161"/>
      <c r="B35" s="48"/>
      <c r="C35" s="50"/>
      <c r="D35" s="50"/>
      <c r="E35" s="49"/>
    </row>
    <row r="36" spans="1:5" ht="13.2">
      <c r="A36" s="161"/>
      <c r="E36" s="49"/>
    </row>
    <row r="37" spans="1:5" ht="13.2">
      <c r="A37" s="161"/>
      <c r="E37" s="48"/>
    </row>
  </sheetData>
  <sheetProtection algorithmName="SHA-512" hashValue="glvNxgdy0axYd2sgtOg2qPpLYZbEawxPGwlutFjnmga6NuFR5xa2QPk3F2nJUtrIMyIpeRZnV1fb2IYeinPFGg==" saltValue="GgTf/sJrV576KvMuS+RR5w==" spinCount="100000" sheet="1" objects="1" scenarios="1" formatCells="0" formatColumns="0"/>
  <protectedRanges>
    <protectedRange algorithmName="SHA-512" hashValue="N+mXzzYNxMV9WfBw9dXRJlrUv38nihzMgRXFSyK+dHAqT2uQYP4dHuF4Z6dtdt4YbxP29FueTgA0yXvDek9vCA==" saltValue="jB+zvtI4gZUEmOzLkQjjoQ==" spinCount="100000" sqref="E1:E1048576" name="kol4"/>
    <protectedRange algorithmName="SHA-512" hashValue="Ip7AYYQnTf1sYvMLYzREzFo3S7PkqdE4XMtN4cwQGWkyB8gRZolECK/Li0GPFbOsknuP04NWoYHGVCrylcPh1Q==" saltValue="1hjL4UgHyBhMDVeNk8Ombw==" spinCount="100000" sqref="D1:D1048576" name="kol3a"/>
  </protectedRanges>
  <mergeCells count="4">
    <mergeCell ref="B14:E14"/>
    <mergeCell ref="B5:E5"/>
    <mergeCell ref="B4:E4"/>
    <mergeCell ref="A1:B1"/>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8:D28"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D6 C11:D11 C15:D15 C17:D17 C20:D21 C23:D23 C25:D27" xr:uid="{ED346061-B5B2-4128-967B-C995A5B2C5F3}">
      <formula1>"Warunek graniczny,TAK,NIE"</formula1>
    </dataValidation>
    <dataValidation type="list" allowBlank="1" showInputMessage="1" showErrorMessage="1" errorTitle="Błędna wartość" error="Możesz podać jedynie wartości z listy wyboru, tj. Nie ma, Będzie, Jest." sqref="C7:D10 C12:D13 C16:D16 C18:D19 C22:D22 C24:D24"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codeName="Arkusz5">
    <tabColor theme="3"/>
    <pageSetUpPr fitToPage="1"/>
  </sheetPr>
  <dimension ref="A1:F66"/>
  <sheetViews>
    <sheetView showGridLines="0" workbookViewId="0">
      <pane xSplit="5" ySplit="3" topLeftCell="F52" activePane="bottomRight" state="frozen"/>
      <selection pane="topRight" activeCell="F1" sqref="F1"/>
      <selection pane="bottomLeft" activeCell="A4" sqref="A4"/>
      <selection pane="bottomRight" activeCell="B58" sqref="B58"/>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6.6640625" customWidth="1"/>
  </cols>
  <sheetData>
    <row r="1" spans="1:6" s="1" customFormat="1" ht="12.75" customHeight="1">
      <c r="A1" s="264" t="s">
        <v>567</v>
      </c>
      <c r="B1" s="264"/>
      <c r="C1" s="215"/>
      <c r="D1" s="215"/>
      <c r="E1" s="216"/>
    </row>
    <row r="2" spans="1:6" s="27" customFormat="1" ht="68.400000000000006" customHeight="1">
      <c r="A2" s="123" t="s">
        <v>1</v>
      </c>
      <c r="B2" s="32" t="s">
        <v>2</v>
      </c>
      <c r="C2" s="31" t="s">
        <v>3</v>
      </c>
      <c r="D2" s="31" t="s">
        <v>4</v>
      </c>
      <c r="E2" s="31" t="s">
        <v>828</v>
      </c>
      <c r="F2" s="233" t="s">
        <v>5</v>
      </c>
    </row>
    <row r="3" spans="1:6" ht="13.2">
      <c r="A3" s="122">
        <v>1</v>
      </c>
      <c r="B3" s="65">
        <v>2</v>
      </c>
      <c r="C3" s="223">
        <v>3</v>
      </c>
      <c r="D3" s="229" t="s">
        <v>6</v>
      </c>
      <c r="E3" s="65">
        <v>4</v>
      </c>
    </row>
    <row r="4" spans="1:6" ht="13.2">
      <c r="A4" s="156" t="s">
        <v>568</v>
      </c>
      <c r="B4" s="135" t="s">
        <v>569</v>
      </c>
      <c r="C4" s="136"/>
      <c r="D4" s="139"/>
      <c r="E4" s="137"/>
    </row>
    <row r="5" spans="1:6" ht="13.2">
      <c r="A5" s="207" t="s">
        <v>570</v>
      </c>
      <c r="B5" s="205" t="s">
        <v>571</v>
      </c>
      <c r="C5" s="224"/>
      <c r="D5" s="205"/>
      <c r="E5" s="225"/>
    </row>
    <row r="6" spans="1:6" ht="39.6">
      <c r="A6" s="154" t="s">
        <v>572</v>
      </c>
      <c r="B6" s="63" t="s">
        <v>573</v>
      </c>
      <c r="C6" s="252" t="s">
        <v>14</v>
      </c>
      <c r="D6" s="252" t="s">
        <v>14</v>
      </c>
      <c r="E6" s="226"/>
    </row>
    <row r="7" spans="1:6" ht="26.4">
      <c r="A7" s="154" t="s">
        <v>574</v>
      </c>
      <c r="B7" s="63" t="s">
        <v>575</v>
      </c>
      <c r="C7" s="252" t="s">
        <v>14</v>
      </c>
      <c r="D7" s="252" t="s">
        <v>14</v>
      </c>
      <c r="E7" s="226"/>
    </row>
    <row r="8" spans="1:6" ht="26.4">
      <c r="A8" s="154" t="s">
        <v>576</v>
      </c>
      <c r="B8" s="63" t="s">
        <v>577</v>
      </c>
      <c r="C8" s="252" t="s">
        <v>14</v>
      </c>
      <c r="D8" s="255" t="s">
        <v>14</v>
      </c>
      <c r="E8" s="226"/>
    </row>
    <row r="9" spans="1:6" ht="39.6">
      <c r="A9" s="154" t="s">
        <v>578</v>
      </c>
      <c r="B9" s="63" t="s">
        <v>579</v>
      </c>
      <c r="C9" s="253" t="s">
        <v>11</v>
      </c>
      <c r="D9" s="256" t="s">
        <v>11</v>
      </c>
      <c r="E9" s="226"/>
    </row>
    <row r="10" spans="1:6" ht="26.4">
      <c r="A10" s="154" t="s">
        <v>580</v>
      </c>
      <c r="B10" s="193" t="s">
        <v>581</v>
      </c>
      <c r="C10" s="257" t="s">
        <v>14</v>
      </c>
      <c r="D10" s="257" t="s">
        <v>14</v>
      </c>
      <c r="E10" s="226"/>
    </row>
    <row r="11" spans="1:6" ht="39.6">
      <c r="A11" s="154" t="s">
        <v>582</v>
      </c>
      <c r="B11" s="258" t="s">
        <v>583</v>
      </c>
      <c r="C11" s="257" t="s">
        <v>14</v>
      </c>
      <c r="D11" s="252" t="s">
        <v>14</v>
      </c>
      <c r="E11" s="226"/>
    </row>
    <row r="12" spans="1:6" ht="13.2">
      <c r="A12" s="207" t="s">
        <v>584</v>
      </c>
      <c r="B12" s="205" t="s">
        <v>585</v>
      </c>
      <c r="C12" s="224"/>
      <c r="D12" s="205"/>
      <c r="E12" s="225"/>
    </row>
    <row r="13" spans="1:6" ht="92.4">
      <c r="A13" s="154" t="s">
        <v>586</v>
      </c>
      <c r="B13" s="197" t="s">
        <v>587</v>
      </c>
      <c r="C13" s="253" t="s">
        <v>11</v>
      </c>
      <c r="D13" s="252" t="s">
        <v>11</v>
      </c>
      <c r="E13" s="227"/>
    </row>
    <row r="14" spans="1:6" ht="39.6">
      <c r="A14" s="154" t="s">
        <v>588</v>
      </c>
      <c r="B14" s="63" t="s">
        <v>589</v>
      </c>
      <c r="C14" s="253" t="s">
        <v>11</v>
      </c>
      <c r="D14" s="252" t="s">
        <v>11</v>
      </c>
      <c r="E14" s="226"/>
    </row>
    <row r="15" spans="1:6" ht="26.4">
      <c r="A15" s="154" t="s">
        <v>590</v>
      </c>
      <c r="B15" s="198" t="s">
        <v>591</v>
      </c>
      <c r="C15" s="253" t="s">
        <v>11</v>
      </c>
      <c r="D15" s="252" t="s">
        <v>11</v>
      </c>
      <c r="E15" s="226"/>
    </row>
    <row r="16" spans="1:6" ht="26.4">
      <c r="A16" s="154" t="s">
        <v>592</v>
      </c>
      <c r="B16" s="198" t="s">
        <v>593</v>
      </c>
      <c r="C16" s="253" t="s">
        <v>11</v>
      </c>
      <c r="D16" s="252" t="s">
        <v>11</v>
      </c>
      <c r="E16" s="226"/>
    </row>
    <row r="17" spans="1:5" ht="39.6">
      <c r="A17" s="154" t="s">
        <v>594</v>
      </c>
      <c r="B17" s="198" t="s">
        <v>595</v>
      </c>
      <c r="C17" s="253" t="s">
        <v>11</v>
      </c>
      <c r="D17" s="252" t="s">
        <v>11</v>
      </c>
      <c r="E17" s="226"/>
    </row>
    <row r="18" spans="1:5" ht="26.4">
      <c r="A18" s="154" t="s">
        <v>596</v>
      </c>
      <c r="B18" s="198" t="s">
        <v>597</v>
      </c>
      <c r="C18" s="252" t="s">
        <v>14</v>
      </c>
      <c r="D18" s="252" t="s">
        <v>14</v>
      </c>
      <c r="E18" s="226"/>
    </row>
    <row r="19" spans="1:5" ht="13.2">
      <c r="A19" s="207" t="s">
        <v>598</v>
      </c>
      <c r="B19" s="141" t="s">
        <v>599</v>
      </c>
      <c r="C19" s="135"/>
      <c r="D19" s="205"/>
      <c r="E19" s="135"/>
    </row>
    <row r="20" spans="1:5" ht="39.6">
      <c r="A20" s="285" t="s">
        <v>600</v>
      </c>
      <c r="B20" s="212" t="s">
        <v>601</v>
      </c>
      <c r="C20" s="288" t="s">
        <v>11</v>
      </c>
      <c r="D20" s="288" t="s">
        <v>11</v>
      </c>
      <c r="E20" s="291"/>
    </row>
    <row r="21" spans="1:5" ht="13.2">
      <c r="A21" s="286"/>
      <c r="B21" s="213" t="s">
        <v>602</v>
      </c>
      <c r="C21" s="289"/>
      <c r="D21" s="289"/>
      <c r="E21" s="283"/>
    </row>
    <row r="22" spans="1:5" ht="26.4">
      <c r="A22" s="286"/>
      <c r="B22" s="213" t="s">
        <v>603</v>
      </c>
      <c r="C22" s="289"/>
      <c r="D22" s="289"/>
      <c r="E22" s="283"/>
    </row>
    <row r="23" spans="1:5" ht="13.2">
      <c r="A23" s="286"/>
      <c r="B23" s="213" t="s">
        <v>604</v>
      </c>
      <c r="C23" s="289"/>
      <c r="D23" s="289"/>
      <c r="E23" s="283"/>
    </row>
    <row r="24" spans="1:5" ht="39.6">
      <c r="A24" s="286"/>
      <c r="B24" s="213" t="s">
        <v>605</v>
      </c>
      <c r="C24" s="289"/>
      <c r="D24" s="289"/>
      <c r="E24" s="283"/>
    </row>
    <row r="25" spans="1:5" ht="13.2">
      <c r="A25" s="286"/>
      <c r="B25" s="213" t="s">
        <v>606</v>
      </c>
      <c r="C25" s="289"/>
      <c r="D25" s="289"/>
      <c r="E25" s="283"/>
    </row>
    <row r="26" spans="1:5" ht="26.4">
      <c r="A26" s="286"/>
      <c r="B26" s="213" t="s">
        <v>607</v>
      </c>
      <c r="C26" s="289"/>
      <c r="D26" s="289"/>
      <c r="E26" s="283"/>
    </row>
    <row r="27" spans="1:5" ht="13.2">
      <c r="A27" s="286"/>
      <c r="B27" s="213" t="s">
        <v>608</v>
      </c>
      <c r="C27" s="289"/>
      <c r="D27" s="289"/>
      <c r="E27" s="283"/>
    </row>
    <row r="28" spans="1:5" ht="13.2">
      <c r="A28" s="287"/>
      <c r="B28" s="214" t="s">
        <v>609</v>
      </c>
      <c r="C28" s="290"/>
      <c r="D28" s="290"/>
      <c r="E28" s="292"/>
    </row>
    <row r="29" spans="1:5" ht="32.25" customHeight="1">
      <c r="A29" s="179" t="s">
        <v>610</v>
      </c>
      <c r="B29" s="211" t="s">
        <v>611</v>
      </c>
      <c r="C29" s="252" t="s">
        <v>14</v>
      </c>
      <c r="D29" s="252" t="s">
        <v>14</v>
      </c>
      <c r="E29" s="228"/>
    </row>
    <row r="30" spans="1:5" ht="26.4" customHeight="1">
      <c r="A30" s="276" t="s">
        <v>612</v>
      </c>
      <c r="B30" s="177" t="s">
        <v>613</v>
      </c>
      <c r="C30" s="279" t="s">
        <v>11</v>
      </c>
      <c r="D30" s="279" t="s">
        <v>11</v>
      </c>
      <c r="E30" s="282"/>
    </row>
    <row r="31" spans="1:5" ht="13.2" customHeight="1">
      <c r="A31" s="277"/>
      <c r="B31" s="178" t="s">
        <v>614</v>
      </c>
      <c r="C31" s="280"/>
      <c r="D31" s="280"/>
      <c r="E31" s="293"/>
    </row>
    <row r="32" spans="1:5" ht="33.75" customHeight="1">
      <c r="A32" s="277"/>
      <c r="B32" s="178" t="s">
        <v>615</v>
      </c>
      <c r="C32" s="280"/>
      <c r="D32" s="280"/>
      <c r="E32" s="293"/>
    </row>
    <row r="33" spans="1:5" ht="13.2" customHeight="1">
      <c r="A33" s="278"/>
      <c r="B33" s="173" t="s">
        <v>616</v>
      </c>
      <c r="C33" s="281"/>
      <c r="D33" s="281"/>
      <c r="E33" s="294"/>
    </row>
    <row r="34" spans="1:5" ht="39.6">
      <c r="A34" s="154" t="s">
        <v>617</v>
      </c>
      <c r="B34" s="173" t="s">
        <v>618</v>
      </c>
      <c r="C34" s="252" t="s">
        <v>14</v>
      </c>
      <c r="D34" s="252" t="s">
        <v>14</v>
      </c>
      <c r="E34" s="226"/>
    </row>
    <row r="35" spans="1:5" ht="26.4">
      <c r="A35" s="154" t="s">
        <v>619</v>
      </c>
      <c r="B35" s="63" t="s">
        <v>620</v>
      </c>
      <c r="C35" s="252" t="s">
        <v>14</v>
      </c>
      <c r="D35" s="252" t="s">
        <v>14</v>
      </c>
      <c r="E35" s="226"/>
    </row>
    <row r="36" spans="1:5" ht="39.6">
      <c r="A36" s="154" t="s">
        <v>621</v>
      </c>
      <c r="B36" s="63" t="s">
        <v>622</v>
      </c>
      <c r="C36" s="253" t="s">
        <v>11</v>
      </c>
      <c r="D36" s="252" t="s">
        <v>11</v>
      </c>
      <c r="E36" s="226"/>
    </row>
    <row r="37" spans="1:5" ht="26.4">
      <c r="A37" s="154" t="s">
        <v>623</v>
      </c>
      <c r="B37" s="63" t="s">
        <v>624</v>
      </c>
      <c r="C37" s="252" t="s">
        <v>14</v>
      </c>
      <c r="D37" s="252" t="s">
        <v>14</v>
      </c>
      <c r="E37" s="226"/>
    </row>
    <row r="38" spans="1:5" ht="13.2">
      <c r="A38" s="154" t="s">
        <v>625</v>
      </c>
      <c r="B38" s="63" t="s">
        <v>626</v>
      </c>
      <c r="C38" s="252" t="s">
        <v>14</v>
      </c>
      <c r="D38" s="252" t="s">
        <v>14</v>
      </c>
      <c r="E38" s="226"/>
    </row>
    <row r="39" spans="1:5" ht="13.2">
      <c r="A39" s="154" t="s">
        <v>627</v>
      </c>
      <c r="B39" s="63" t="s">
        <v>628</v>
      </c>
      <c r="C39" s="252" t="s">
        <v>14</v>
      </c>
      <c r="D39" s="252" t="s">
        <v>14</v>
      </c>
      <c r="E39" s="226"/>
    </row>
    <row r="40" spans="1:5" ht="26.4">
      <c r="A40" s="154" t="s">
        <v>629</v>
      </c>
      <c r="B40" s="63" t="s">
        <v>630</v>
      </c>
      <c r="C40" s="252" t="s">
        <v>14</v>
      </c>
      <c r="D40" s="252" t="s">
        <v>14</v>
      </c>
      <c r="E40" s="226"/>
    </row>
    <row r="41" spans="1:5" ht="26.4">
      <c r="A41" s="154" t="s">
        <v>631</v>
      </c>
      <c r="B41" s="63" t="s">
        <v>632</v>
      </c>
      <c r="C41" s="252" t="s">
        <v>14</v>
      </c>
      <c r="D41" s="252" t="s">
        <v>14</v>
      </c>
      <c r="E41" s="226"/>
    </row>
    <row r="42" spans="1:5" ht="26.4">
      <c r="A42" s="154" t="s">
        <v>633</v>
      </c>
      <c r="B42" s="63" t="s">
        <v>634</v>
      </c>
      <c r="C42" s="253" t="s">
        <v>11</v>
      </c>
      <c r="D42" s="252" t="s">
        <v>11</v>
      </c>
      <c r="E42" s="226"/>
    </row>
    <row r="43" spans="1:5" ht="26.4">
      <c r="A43" s="154" t="s">
        <v>635</v>
      </c>
      <c r="B43" s="177" t="s">
        <v>636</v>
      </c>
      <c r="C43" s="253" t="s">
        <v>11</v>
      </c>
      <c r="D43" s="252" t="s">
        <v>11</v>
      </c>
      <c r="E43" s="239"/>
    </row>
    <row r="44" spans="1:5" ht="24" customHeight="1">
      <c r="A44" s="180" t="s">
        <v>637</v>
      </c>
      <c r="B44" s="242" t="s">
        <v>638</v>
      </c>
      <c r="C44" s="252" t="s">
        <v>258</v>
      </c>
      <c r="D44" s="252" t="s">
        <v>258</v>
      </c>
      <c r="E44" s="241"/>
    </row>
    <row r="45" spans="1:5" ht="13.2" customHeight="1">
      <c r="A45" s="180" t="s">
        <v>639</v>
      </c>
      <c r="B45" s="242" t="s">
        <v>640</v>
      </c>
      <c r="C45" s="252" t="s">
        <v>14</v>
      </c>
      <c r="D45" s="252" t="s">
        <v>14</v>
      </c>
      <c r="E45" s="241"/>
    </row>
    <row r="46" spans="1:5" ht="13.2" customHeight="1">
      <c r="A46" s="180" t="s">
        <v>641</v>
      </c>
      <c r="B46" s="242" t="s">
        <v>642</v>
      </c>
      <c r="C46" s="252" t="s">
        <v>14</v>
      </c>
      <c r="D46" s="252" t="s">
        <v>14</v>
      </c>
      <c r="E46" s="241"/>
    </row>
    <row r="47" spans="1:5" ht="26.4" customHeight="1">
      <c r="A47" s="180" t="s">
        <v>643</v>
      </c>
      <c r="B47" s="242" t="s">
        <v>644</v>
      </c>
      <c r="C47" s="252" t="s">
        <v>14</v>
      </c>
      <c r="D47" s="252" t="s">
        <v>14</v>
      </c>
      <c r="E47" s="241"/>
    </row>
    <row r="48" spans="1:5" ht="26.4">
      <c r="A48" s="180" t="s">
        <v>645</v>
      </c>
      <c r="B48" s="243" t="s">
        <v>646</v>
      </c>
      <c r="C48" s="253" t="s">
        <v>11</v>
      </c>
      <c r="D48" s="253" t="s">
        <v>11</v>
      </c>
      <c r="E48" s="241"/>
    </row>
    <row r="49" spans="1:5" ht="13.2" customHeight="1">
      <c r="A49" s="180" t="s">
        <v>647</v>
      </c>
      <c r="B49" s="242" t="s">
        <v>648</v>
      </c>
      <c r="C49" s="252" t="s">
        <v>14</v>
      </c>
      <c r="D49" s="252" t="s">
        <v>14</v>
      </c>
      <c r="E49" s="241"/>
    </row>
    <row r="50" spans="1:5" ht="13.2" customHeight="1">
      <c r="A50" s="180" t="s">
        <v>649</v>
      </c>
      <c r="B50" s="242" t="s">
        <v>650</v>
      </c>
      <c r="C50" s="252" t="s">
        <v>14</v>
      </c>
      <c r="D50" s="252" t="s">
        <v>14</v>
      </c>
      <c r="E50" s="241"/>
    </row>
    <row r="51" spans="1:5" ht="26.4" customHeight="1">
      <c r="A51" s="180" t="s">
        <v>651</v>
      </c>
      <c r="B51" s="242" t="s">
        <v>652</v>
      </c>
      <c r="C51" s="252" t="s">
        <v>14</v>
      </c>
      <c r="D51" s="252" t="s">
        <v>14</v>
      </c>
      <c r="E51" s="241"/>
    </row>
    <row r="52" spans="1:5" ht="13.2" customHeight="1">
      <c r="A52" s="180" t="s">
        <v>653</v>
      </c>
      <c r="B52" s="242" t="s">
        <v>654</v>
      </c>
      <c r="C52" s="252" t="s">
        <v>14</v>
      </c>
      <c r="D52" s="252" t="s">
        <v>14</v>
      </c>
      <c r="E52" s="241"/>
    </row>
    <row r="53" spans="1:5" ht="26.4">
      <c r="A53" s="179" t="s">
        <v>655</v>
      </c>
      <c r="B53" s="178" t="s">
        <v>656</v>
      </c>
      <c r="C53" s="253" t="s">
        <v>11</v>
      </c>
      <c r="D53" s="252" t="s">
        <v>11</v>
      </c>
      <c r="E53" s="240"/>
    </row>
    <row r="54" spans="1:5" ht="26.4">
      <c r="A54" s="276" t="s">
        <v>657</v>
      </c>
      <c r="B54" s="177" t="s">
        <v>658</v>
      </c>
      <c r="C54" s="279" t="s">
        <v>14</v>
      </c>
      <c r="D54" s="279" t="s">
        <v>14</v>
      </c>
      <c r="E54" s="282"/>
    </row>
    <row r="55" spans="1:5" ht="13.2">
      <c r="A55" s="277"/>
      <c r="B55" s="178" t="s">
        <v>659</v>
      </c>
      <c r="C55" s="280"/>
      <c r="D55" s="280"/>
      <c r="E55" s="283"/>
    </row>
    <row r="56" spans="1:5" ht="13.2">
      <c r="A56" s="278"/>
      <c r="B56" s="173" t="s">
        <v>660</v>
      </c>
      <c r="C56" s="281"/>
      <c r="D56" s="281"/>
      <c r="E56" s="284"/>
    </row>
    <row r="57" spans="1:5" ht="52.8">
      <c r="A57" s="154" t="s">
        <v>661</v>
      </c>
      <c r="B57" s="173" t="s">
        <v>662</v>
      </c>
      <c r="C57" s="253" t="s">
        <v>11</v>
      </c>
      <c r="D57" s="252" t="s">
        <v>11</v>
      </c>
      <c r="E57" s="226"/>
    </row>
    <row r="58" spans="1:5" ht="26.4">
      <c r="A58" s="155" t="s">
        <v>663</v>
      </c>
      <c r="B58" s="63" t="s">
        <v>664</v>
      </c>
      <c r="C58" s="252" t="s">
        <v>14</v>
      </c>
      <c r="D58" s="252" t="s">
        <v>14</v>
      </c>
      <c r="E58" s="226"/>
    </row>
    <row r="59" spans="1:5" ht="16.5" customHeight="1">
      <c r="A59" s="163"/>
      <c r="B59" s="33"/>
      <c r="C59" s="62"/>
      <c r="D59" s="62"/>
      <c r="E59" s="33"/>
    </row>
    <row r="60" spans="1:5" ht="13.2" hidden="1">
      <c r="A60" s="144"/>
      <c r="B60" s="11" t="s">
        <v>132</v>
      </c>
      <c r="C60" s="38">
        <f>COUNTIF(C6:C58,"Warunek graniczny")</f>
        <v>14</v>
      </c>
      <c r="D60" s="38">
        <f>COUNTIF(D6:D58,"Warunek graniczny")</f>
        <v>14</v>
      </c>
      <c r="E60" s="34"/>
    </row>
    <row r="61" spans="1:5" ht="13.2" hidden="1">
      <c r="A61" s="144"/>
      <c r="B61" s="40" t="s">
        <v>133</v>
      </c>
      <c r="C61" s="39">
        <f>COUNTIF(C6:C58,"NIE")</f>
        <v>0</v>
      </c>
      <c r="D61" s="39">
        <f>COUNTIF(D6:D58,"NIE")</f>
        <v>0</v>
      </c>
      <c r="E61" s="34"/>
    </row>
    <row r="62" spans="1:5" ht="13.2" hidden="1">
      <c r="A62" s="144"/>
      <c r="B62" s="13" t="s">
        <v>134</v>
      </c>
      <c r="C62" s="30">
        <f>COUNTIF(C6:C58,"Opcja")+COUNTIF(C6:C58,"Jest")+COUNTIF(C6:C58,"Nie ma")</f>
        <v>23</v>
      </c>
      <c r="D62" s="30">
        <f>COUNTIF(D6:D58,"Opcja")+COUNTIF(D6:D58,"Jest")+COUNTIF(D6:D58,"Nie ma")</f>
        <v>23</v>
      </c>
      <c r="E62" s="34"/>
    </row>
    <row r="63" spans="1:5" ht="13.2" hidden="1">
      <c r="A63" s="144"/>
      <c r="B63" s="11" t="s">
        <v>135</v>
      </c>
      <c r="C63" s="38">
        <f>COUNTIF(C6:C58,"Opcja")</f>
        <v>23</v>
      </c>
      <c r="D63" s="38">
        <f>COUNTIF(D6:D58,"Opcja")</f>
        <v>23</v>
      </c>
      <c r="E63" s="34"/>
    </row>
    <row r="64" spans="1:5" ht="13.2" hidden="1">
      <c r="A64" s="144"/>
      <c r="B64" s="9" t="s">
        <v>136</v>
      </c>
      <c r="C64" s="37">
        <f>COUNTIF(C6:C58,"Jest")</f>
        <v>0</v>
      </c>
      <c r="D64" s="37">
        <f>COUNTIF(D6:D58,"Jest")</f>
        <v>0</v>
      </c>
      <c r="E64" s="34"/>
    </row>
    <row r="65" spans="1:5" ht="13.2" hidden="1">
      <c r="A65" s="144"/>
      <c r="B65" s="7" t="s">
        <v>137</v>
      </c>
      <c r="C65" s="35">
        <f>COUNTIF(C6:C58,"Nie ma")</f>
        <v>0</v>
      </c>
      <c r="D65" s="35">
        <f>COUNTIF(D6:D58,"Nie ma")</f>
        <v>0</v>
      </c>
      <c r="E65" s="34"/>
    </row>
    <row r="66" spans="1:5" ht="13.2" hidden="1">
      <c r="B66" s="33"/>
      <c r="C66" s="62"/>
      <c r="D66" s="62"/>
      <c r="E66" s="33"/>
    </row>
  </sheetData>
  <sheetProtection algorithmName="SHA-512" hashValue="wtGc//r02qYxRrCJrzgZBvA9LXYovlaMv0jxE3F183qk6TYV0TzGGuBAARg2GCbe9HLFqOzIgASA6vECaKCcmw==" saltValue="asfJsqirE7k9AWOwDET9uQ==" spinCount="100000" sheet="1" objects="1" scenarios="1" formatCells="0" formatColumns="0"/>
  <protectedRanges>
    <protectedRange algorithmName="SHA-512" hashValue="OG5AKEu2Tmi/qnMQiAsPBb6R62PUSHxV0tCdROZgPWJW6Z47QB/YKJLLW9N5Ykkh3pLTuwd7dHtads9vQKwj0g==" saltValue="JohRZKbFsp73LF36IXK2TQ==" spinCount="100000" sqref="E1:E1048576" name="kol4"/>
    <protectedRange algorithmName="SHA-512" hashValue="PPE29NuhZy9vQlOPvKFsscDVIbjeFw7J/sSbpNCjy+gz2bRg/AuCgIGzMOwIXDK1cXOc9Wr6GizdwYwKo6Dfzw==" saltValue="j7Kad2yMm/ZbPR1nllR7mA==" spinCount="100000" sqref="D1:D1048576" name="kol3a"/>
  </protectedRanges>
  <mergeCells count="13">
    <mergeCell ref="A1:B1"/>
    <mergeCell ref="A54:A56"/>
    <mergeCell ref="C54:C56"/>
    <mergeCell ref="D54:D56"/>
    <mergeCell ref="E54:E56"/>
    <mergeCell ref="A20:A28"/>
    <mergeCell ref="C20:C28"/>
    <mergeCell ref="D20:D28"/>
    <mergeCell ref="E20:E28"/>
    <mergeCell ref="A30:A33"/>
    <mergeCell ref="C30:C33"/>
    <mergeCell ref="D30:D33"/>
    <mergeCell ref="E30:E33"/>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19:D19 C12:D12 C5:D5" xr:uid="{00000000-0002-0000-0300-000000000000}">
      <formula1>"Warunek graniczny,TAK,NIE"</formula1>
    </dataValidation>
    <dataValidation type="list" allowBlank="1" showInputMessage="1" showErrorMessage="1" errorTitle="Błędna wartość" error="Możesz podać jedynie wartości z listy wyboru, tj. Nie ma, Będzie, Jest." sqref="C18:D18 C29:D29 C34:D35 C37:D41 C45:D47 C49:D52 C58:D58 C54:D54 C6:D8 C10:D11"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3:D17 C20:D20 C30:D30 C36:D36 C42:D43 C48:D48 C53:D53 C57:D57 C9:D9"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codeName="Arkusz6">
    <tabColor theme="3"/>
    <pageSetUpPr fitToPage="1"/>
  </sheetPr>
  <dimension ref="A1:F28"/>
  <sheetViews>
    <sheetView showGridLines="0" workbookViewId="0">
      <pane xSplit="5" ySplit="3" topLeftCell="F19" activePane="bottomRight" state="frozen"/>
      <selection pane="topRight" activeCell="F1" sqref="F1"/>
      <selection pane="bottomLeft" activeCell="A4" sqref="A4"/>
      <selection pane="bottomRight" activeCell="E12" sqref="E12"/>
    </sheetView>
  </sheetViews>
  <sheetFormatPr defaultColWidth="9.109375" defaultRowHeight="14.25" customHeight="1"/>
  <cols>
    <col min="1" max="1" width="10.44140625" style="145" customWidth="1"/>
    <col min="2" max="2" width="90.44140625" style="66" customWidth="1"/>
    <col min="3" max="4" width="14.5546875" style="66" customWidth="1"/>
    <col min="5" max="5" width="60.6640625" style="66" customWidth="1"/>
    <col min="6" max="6" width="59.44140625" style="66" customWidth="1"/>
    <col min="7" max="16384" width="9.109375" style="66"/>
  </cols>
  <sheetData>
    <row r="1" spans="1:6" s="1" customFormat="1" ht="12.75" customHeight="1">
      <c r="A1" s="264" t="s">
        <v>665</v>
      </c>
      <c r="B1" s="264"/>
      <c r="C1" s="215"/>
      <c r="D1" s="215"/>
      <c r="E1" s="216"/>
    </row>
    <row r="2" spans="1:6" s="27" customFormat="1" ht="68.400000000000006" customHeight="1">
      <c r="A2" s="123" t="s">
        <v>1</v>
      </c>
      <c r="B2" s="32" t="s">
        <v>2</v>
      </c>
      <c r="C2" s="31" t="s">
        <v>3</v>
      </c>
      <c r="D2" s="31" t="s">
        <v>4</v>
      </c>
      <c r="E2" s="31" t="s">
        <v>828</v>
      </c>
      <c r="F2" s="233" t="s">
        <v>5</v>
      </c>
    </row>
    <row r="3" spans="1:6" s="71" customFormat="1" ht="13.2">
      <c r="A3" s="124">
        <v>1</v>
      </c>
      <c r="B3" s="79">
        <v>2</v>
      </c>
      <c r="C3" s="79">
        <v>3</v>
      </c>
      <c r="D3" s="79" t="s">
        <v>6</v>
      </c>
      <c r="E3" s="79">
        <v>4</v>
      </c>
    </row>
    <row r="4" spans="1:6" s="68" customFormat="1" ht="15" customHeight="1">
      <c r="A4" s="237" t="s">
        <v>666</v>
      </c>
      <c r="B4" s="298" t="s">
        <v>667</v>
      </c>
      <c r="C4" s="298"/>
      <c r="D4" s="298"/>
      <c r="E4" s="298"/>
    </row>
    <row r="5" spans="1:6" s="70" customFormat="1" ht="14.25" customHeight="1">
      <c r="A5" s="237" t="s">
        <v>668</v>
      </c>
      <c r="B5" s="298" t="s">
        <v>669</v>
      </c>
      <c r="C5" s="298"/>
      <c r="D5" s="298"/>
      <c r="E5" s="298"/>
    </row>
    <row r="6" spans="1:6" s="99" customFormat="1" ht="45.75" customHeight="1">
      <c r="A6" s="208" t="s">
        <v>670</v>
      </c>
      <c r="B6" s="200" t="s">
        <v>671</v>
      </c>
      <c r="C6" s="252" t="s">
        <v>11</v>
      </c>
      <c r="D6" s="252" t="s">
        <v>11</v>
      </c>
      <c r="E6" s="22"/>
    </row>
    <row r="7" spans="1:6" s="99" customFormat="1" ht="39.6">
      <c r="A7" s="208" t="s">
        <v>672</v>
      </c>
      <c r="B7" s="200" t="s">
        <v>673</v>
      </c>
      <c r="C7" s="252" t="s">
        <v>11</v>
      </c>
      <c r="D7" s="252" t="s">
        <v>11</v>
      </c>
      <c r="E7" s="22"/>
    </row>
    <row r="8" spans="1:6" s="99" customFormat="1" ht="26.4">
      <c r="A8" s="208" t="s">
        <v>674</v>
      </c>
      <c r="B8" s="200" t="s">
        <v>675</v>
      </c>
      <c r="C8" s="252" t="s">
        <v>11</v>
      </c>
      <c r="D8" s="252" t="s">
        <v>11</v>
      </c>
      <c r="E8" s="22"/>
    </row>
    <row r="9" spans="1:6" s="99" customFormat="1" ht="26.4">
      <c r="A9" s="208" t="s">
        <v>676</v>
      </c>
      <c r="B9" s="200" t="s">
        <v>677</v>
      </c>
      <c r="C9" s="252" t="s">
        <v>11</v>
      </c>
      <c r="D9" s="252" t="s">
        <v>11</v>
      </c>
      <c r="E9" s="22"/>
    </row>
    <row r="10" spans="1:6" s="99" customFormat="1" ht="26.4">
      <c r="A10" s="208" t="s">
        <v>678</v>
      </c>
      <c r="B10" s="200" t="s">
        <v>679</v>
      </c>
      <c r="C10" s="252" t="s">
        <v>11</v>
      </c>
      <c r="D10" s="252" t="s">
        <v>11</v>
      </c>
      <c r="E10" s="22"/>
    </row>
    <row r="11" spans="1:6" s="99" customFormat="1" ht="26.4">
      <c r="A11" s="208" t="s">
        <v>680</v>
      </c>
      <c r="B11" s="200" t="s">
        <v>681</v>
      </c>
      <c r="C11" s="252" t="s">
        <v>11</v>
      </c>
      <c r="D11" s="252" t="s">
        <v>11</v>
      </c>
      <c r="E11" s="22"/>
    </row>
    <row r="12" spans="1:6" s="99" customFormat="1" ht="39.6">
      <c r="A12" s="208" t="s">
        <v>682</v>
      </c>
      <c r="B12" s="197" t="s">
        <v>683</v>
      </c>
      <c r="C12" s="252" t="s">
        <v>11</v>
      </c>
      <c r="D12" s="252" t="s">
        <v>11</v>
      </c>
      <c r="E12" s="201"/>
    </row>
    <row r="13" spans="1:6" s="99" customFormat="1" ht="26.4">
      <c r="A13" s="208" t="s">
        <v>684</v>
      </c>
      <c r="B13" s="197" t="s">
        <v>685</v>
      </c>
      <c r="C13" s="252" t="s">
        <v>14</v>
      </c>
      <c r="D13" s="252" t="s">
        <v>14</v>
      </c>
      <c r="E13" s="201"/>
    </row>
    <row r="14" spans="1:6" s="99" customFormat="1" ht="39.6">
      <c r="A14" s="208" t="s">
        <v>686</v>
      </c>
      <c r="B14" s="202" t="s">
        <v>687</v>
      </c>
      <c r="C14" s="252" t="s">
        <v>11</v>
      </c>
      <c r="D14" s="252" t="s">
        <v>11</v>
      </c>
      <c r="E14" s="203"/>
    </row>
    <row r="15" spans="1:6" s="99" customFormat="1" ht="26.4">
      <c r="A15" s="208" t="s">
        <v>688</v>
      </c>
      <c r="B15" s="198" t="s">
        <v>689</v>
      </c>
      <c r="C15" s="252" t="s">
        <v>14</v>
      </c>
      <c r="D15" s="252" t="s">
        <v>14</v>
      </c>
      <c r="E15" s="201"/>
    </row>
    <row r="16" spans="1:6" s="99" customFormat="1" ht="39.6">
      <c r="A16" s="208" t="s">
        <v>690</v>
      </c>
      <c r="B16" s="181" t="s">
        <v>691</v>
      </c>
      <c r="C16" s="252" t="s">
        <v>11</v>
      </c>
      <c r="D16" s="252" t="s">
        <v>11</v>
      </c>
      <c r="E16" s="201"/>
    </row>
    <row r="17" spans="1:5" s="99" customFormat="1" ht="26.4">
      <c r="A17" s="208" t="s">
        <v>692</v>
      </c>
      <c r="B17" s="198" t="s">
        <v>693</v>
      </c>
      <c r="C17" s="252" t="s">
        <v>11</v>
      </c>
      <c r="D17" s="252" t="s">
        <v>11</v>
      </c>
      <c r="E17" s="204"/>
    </row>
    <row r="18" spans="1:5" s="99" customFormat="1" ht="52.8">
      <c r="A18" s="208" t="s">
        <v>694</v>
      </c>
      <c r="B18" s="198" t="s">
        <v>695</v>
      </c>
      <c r="C18" s="252" t="s">
        <v>11</v>
      </c>
      <c r="D18" s="252" t="s">
        <v>11</v>
      </c>
      <c r="E18" s="204"/>
    </row>
    <row r="19" spans="1:5" s="99" customFormat="1" ht="75" customHeight="1">
      <c r="A19" s="208" t="s">
        <v>696</v>
      </c>
      <c r="B19" s="198" t="s">
        <v>697</v>
      </c>
      <c r="C19" s="252" t="s">
        <v>14</v>
      </c>
      <c r="D19" s="252" t="s">
        <v>14</v>
      </c>
      <c r="E19" s="204"/>
    </row>
    <row r="20" spans="1:5" s="70" customFormat="1" ht="15" customHeight="1">
      <c r="A20" s="164" t="s">
        <v>698</v>
      </c>
      <c r="B20" s="295" t="s">
        <v>699</v>
      </c>
      <c r="C20" s="296"/>
      <c r="D20" s="296"/>
      <c r="E20" s="297"/>
    </row>
    <row r="21" spans="1:5" s="68" customFormat="1" ht="39.6">
      <c r="A21" s="155" t="s">
        <v>700</v>
      </c>
      <c r="B21" s="63" t="s">
        <v>701</v>
      </c>
      <c r="C21" s="252" t="s">
        <v>11</v>
      </c>
      <c r="D21" s="252" t="s">
        <v>11</v>
      </c>
      <c r="E21" s="155"/>
    </row>
    <row r="23" spans="1:5" s="4" customFormat="1" ht="13.8" hidden="1">
      <c r="A23" s="144"/>
      <c r="B23" s="76" t="s">
        <v>132</v>
      </c>
      <c r="C23" s="38">
        <f>COUNTIF(C6:C21,"Warunek graniczny")</f>
        <v>12</v>
      </c>
      <c r="D23" s="38">
        <f>COUNTIF(D6:D21,"Warunek graniczny")</f>
        <v>12</v>
      </c>
      <c r="E23" s="5"/>
    </row>
    <row r="24" spans="1:5" s="4" customFormat="1" ht="13.8" hidden="1">
      <c r="A24" s="144"/>
      <c r="B24" s="78" t="s">
        <v>133</v>
      </c>
      <c r="C24" s="39">
        <f>COUNTIF(C6:C21,"NIE")</f>
        <v>0</v>
      </c>
      <c r="D24" s="39">
        <f>COUNTIF(D6:D21,"NIE")</f>
        <v>0</v>
      </c>
      <c r="E24" s="5"/>
    </row>
    <row r="25" spans="1:5" s="4" customFormat="1" ht="13.8" hidden="1">
      <c r="A25" s="144"/>
      <c r="B25" s="77" t="s">
        <v>134</v>
      </c>
      <c r="C25" s="30">
        <f>COUNTIF(C6:C21,"Opcja")+COUNTIF(C6:C21,"Jest")+COUNTIF(C6:C21,"Nie ma")</f>
        <v>3</v>
      </c>
      <c r="D25" s="30">
        <f>COUNTIF(D6:D21,"Opcja")+COUNTIF(D6:D21,"Jest")+COUNTIF(D6:D21,"Nie ma")</f>
        <v>3</v>
      </c>
      <c r="E25" s="5"/>
    </row>
    <row r="26" spans="1:5" s="4" customFormat="1" ht="13.8" hidden="1">
      <c r="A26" s="144"/>
      <c r="B26" s="76" t="s">
        <v>135</v>
      </c>
      <c r="C26" s="38">
        <f>COUNTIF(C6:C21,"Opcja")</f>
        <v>3</v>
      </c>
      <c r="D26" s="38">
        <f>COUNTIF(D6:D21,"Opcja")</f>
        <v>3</v>
      </c>
      <c r="E26" s="5"/>
    </row>
    <row r="27" spans="1:5" s="4" customFormat="1" ht="13.8" hidden="1">
      <c r="A27" s="144"/>
      <c r="B27" s="75" t="s">
        <v>136</v>
      </c>
      <c r="C27" s="37">
        <f>COUNTIF(C6:C21,"Jest")</f>
        <v>0</v>
      </c>
      <c r="D27" s="37">
        <f>COUNTIF(D6:D21,"Jest")</f>
        <v>0</v>
      </c>
      <c r="E27" s="5"/>
    </row>
    <row r="28" spans="1:5" s="4" customFormat="1" ht="13.8" hidden="1">
      <c r="A28" s="144"/>
      <c r="B28" s="74" t="s">
        <v>137</v>
      </c>
      <c r="C28" s="35">
        <f>COUNTIF(C6:C21,"Nie ma")</f>
        <v>0</v>
      </c>
      <c r="D28" s="35">
        <f>COUNTIF(D6:D21,"Nie ma")</f>
        <v>0</v>
      </c>
      <c r="E28" s="5"/>
    </row>
  </sheetData>
  <sheetProtection algorithmName="SHA-512" hashValue="bt88xw0HgwRTlEbaGbOa0+dOKZ1OOl2UMEYO/x1ot+vvpOB0QxycbsatNiYSUGyabV9KVOpykzHgBIfi+gJ+Gw==" saltValue="naBcsV0EXXZ5Bg7wC+hvjg==" spinCount="100000" sheet="1" objects="1" scenarios="1" formatCells="0" formatColumns="0"/>
  <protectedRanges>
    <protectedRange algorithmName="SHA-512" hashValue="HKo/1i56hTF8CxpOpXLBuVsdti/BTzGomq9TqJyLHEaO4+R5nQ0mNWxs787pL5B+LYLMXoT0ghzZw9okv7YoDQ==" saltValue="dQdwEpQH2qXTKOaOF9nGpw==" spinCount="100000" sqref="E1:E1048576" name="kol4"/>
    <protectedRange algorithmName="SHA-512" hashValue="2KVIlWluo/4TZaePF1uOPstWhXPrhdET2RDlcn4vuneUiWTLeR5niquT8b97Ot4xv8SJUnCqHku0AsV7VfzPig==" saltValue="MKgv/5mu5qbwVJIR0rw+wQ==" spinCount="100000" sqref="D1:D1048576" name="kol3a"/>
  </protectedRanges>
  <mergeCells count="4">
    <mergeCell ref="B20:E20"/>
    <mergeCell ref="B4:E4"/>
    <mergeCell ref="B5:E5"/>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D12 C14:D14 C16:D18 C21:D21" xr:uid="{CF38E4EE-7771-420C-ADCE-73FE3EA5930E}">
      <formula1>"Warunek graniczny,TAK,NIE"</formula1>
    </dataValidation>
    <dataValidation type="list" allowBlank="1" showInputMessage="1" showErrorMessage="1" errorTitle="Błędna wartość" error="Możesz podać jedynie wartości z listy wyboru, tj. Nie ma, Będzie, Jest." sqref="C13:D13 C15:D15 C19:D19"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codeName="Arkusz7">
    <tabColor theme="3"/>
    <pageSetUpPr fitToPage="1"/>
  </sheetPr>
  <dimension ref="A1:J49"/>
  <sheetViews>
    <sheetView showGridLines="0" workbookViewId="0">
      <pane xSplit="5" ySplit="3" topLeftCell="F40" activePane="bottomRight" state="frozen"/>
      <selection pane="topRight" activeCell="F1" sqref="F1"/>
      <selection pane="bottomLeft" activeCell="A4" sqref="A4"/>
      <selection pane="bottomRight" activeCell="C23" sqref="C23"/>
    </sheetView>
  </sheetViews>
  <sheetFormatPr defaultColWidth="9.109375" defaultRowHeight="14.25" customHeight="1"/>
  <cols>
    <col min="1" max="1" width="10.44140625" style="145" customWidth="1"/>
    <col min="2" max="2" width="90.44140625" style="67" customWidth="1"/>
    <col min="3" max="4" width="14.5546875" style="66" customWidth="1"/>
    <col min="5" max="5" width="60.6640625" style="66" customWidth="1"/>
    <col min="6" max="6" width="59.44140625" style="66" customWidth="1"/>
    <col min="7" max="16384" width="9.109375" style="66"/>
  </cols>
  <sheetData>
    <row r="1" spans="1:10" s="1" customFormat="1" ht="12.75" customHeight="1">
      <c r="A1" s="264" t="s">
        <v>702</v>
      </c>
      <c r="B1" s="264"/>
      <c r="C1" s="215"/>
      <c r="D1" s="215"/>
      <c r="E1" s="216"/>
    </row>
    <row r="2" spans="1:10" s="27" customFormat="1" ht="68.400000000000006" customHeight="1">
      <c r="A2" s="123" t="s">
        <v>1</v>
      </c>
      <c r="B2" s="32" t="s">
        <v>2</v>
      </c>
      <c r="C2" s="31" t="s">
        <v>3</v>
      </c>
      <c r="D2" s="31" t="s">
        <v>4</v>
      </c>
      <c r="E2" s="31" t="s">
        <v>827</v>
      </c>
      <c r="F2" s="233" t="s">
        <v>5</v>
      </c>
    </row>
    <row r="3" spans="1:10" s="71" customFormat="1" ht="13.2">
      <c r="A3" s="124">
        <v>1</v>
      </c>
      <c r="B3" s="73">
        <v>2</v>
      </c>
      <c r="C3" s="72">
        <v>3</v>
      </c>
      <c r="D3" s="72" t="s">
        <v>6</v>
      </c>
      <c r="E3" s="72">
        <v>4</v>
      </c>
    </row>
    <row r="4" spans="1:10" s="68" customFormat="1" ht="15" customHeight="1">
      <c r="A4" s="143">
        <v>7</v>
      </c>
      <c r="B4" s="299" t="s">
        <v>703</v>
      </c>
      <c r="C4" s="300"/>
      <c r="D4" s="300"/>
      <c r="E4" s="301"/>
      <c r="F4" s="69"/>
      <c r="G4" s="69"/>
      <c r="H4" s="69"/>
      <c r="I4" s="69"/>
      <c r="J4" s="69"/>
    </row>
    <row r="5" spans="1:10" s="70" customFormat="1" ht="14.25" customHeight="1">
      <c r="A5" s="142" t="s">
        <v>704</v>
      </c>
      <c r="B5" s="299" t="s">
        <v>705</v>
      </c>
      <c r="C5" s="300"/>
      <c r="D5" s="300"/>
      <c r="E5" s="301"/>
      <c r="F5" s="71"/>
      <c r="G5" s="71"/>
      <c r="H5" s="71"/>
      <c r="I5" s="71"/>
      <c r="J5" s="71"/>
    </row>
    <row r="6" spans="1:10" s="68" customFormat="1" ht="39.6">
      <c r="A6" s="154" t="s">
        <v>706</v>
      </c>
      <c r="B6" s="197" t="s">
        <v>707</v>
      </c>
      <c r="C6" s="252" t="s">
        <v>11</v>
      </c>
      <c r="D6" s="252" t="s">
        <v>11</v>
      </c>
      <c r="E6" s="155"/>
      <c r="F6" s="234"/>
      <c r="G6" s="69"/>
      <c r="H6" s="69"/>
      <c r="I6" s="69"/>
      <c r="J6" s="69"/>
    </row>
    <row r="7" spans="1:10" s="68" customFormat="1" ht="28.5" customHeight="1">
      <c r="A7" s="154" t="s">
        <v>708</v>
      </c>
      <c r="B7" s="197" t="s">
        <v>817</v>
      </c>
      <c r="C7" s="252" t="s">
        <v>11</v>
      </c>
      <c r="D7" s="252" t="s">
        <v>11</v>
      </c>
      <c r="E7" s="325"/>
      <c r="F7" s="69"/>
      <c r="G7" s="69"/>
      <c r="H7" s="69"/>
      <c r="I7" s="69"/>
      <c r="J7" s="69"/>
    </row>
    <row r="8" spans="1:10" s="68" customFormat="1" ht="52.8">
      <c r="A8" s="154" t="s">
        <v>709</v>
      </c>
      <c r="B8" s="326" t="s">
        <v>818</v>
      </c>
      <c r="C8" s="252" t="s">
        <v>11</v>
      </c>
      <c r="D8" s="252" t="s">
        <v>11</v>
      </c>
      <c r="E8" s="325"/>
      <c r="F8" s="69"/>
      <c r="G8" s="69"/>
      <c r="H8" s="69"/>
      <c r="I8" s="69"/>
      <c r="J8" s="69"/>
    </row>
    <row r="9" spans="1:10" s="68" customFormat="1" ht="66">
      <c r="A9" s="154" t="s">
        <v>710</v>
      </c>
      <c r="B9" s="63" t="s">
        <v>711</v>
      </c>
      <c r="C9" s="252" t="s">
        <v>14</v>
      </c>
      <c r="D9" s="252" t="s">
        <v>14</v>
      </c>
      <c r="E9" s="155"/>
      <c r="F9" s="69"/>
      <c r="G9" s="69"/>
      <c r="H9" s="69"/>
      <c r="I9" s="69"/>
      <c r="J9" s="69"/>
    </row>
    <row r="10" spans="1:10" s="68" customFormat="1" ht="26.4">
      <c r="A10" s="154" t="s">
        <v>712</v>
      </c>
      <c r="B10" s="63" t="s">
        <v>819</v>
      </c>
      <c r="C10" s="252" t="s">
        <v>11</v>
      </c>
      <c r="D10" s="252" t="s">
        <v>11</v>
      </c>
      <c r="E10" s="195"/>
      <c r="F10" s="69"/>
      <c r="G10" s="69"/>
      <c r="H10" s="69"/>
      <c r="I10" s="69"/>
      <c r="J10" s="69"/>
    </row>
    <row r="11" spans="1:10" s="68" customFormat="1" ht="27" customHeight="1">
      <c r="A11" s="154" t="s">
        <v>713</v>
      </c>
      <c r="B11" s="63" t="s">
        <v>820</v>
      </c>
      <c r="C11" s="252" t="s">
        <v>11</v>
      </c>
      <c r="D11" s="252" t="s">
        <v>11</v>
      </c>
      <c r="E11" s="195"/>
      <c r="F11" s="69"/>
      <c r="G11" s="69"/>
      <c r="H11" s="69"/>
      <c r="I11" s="69"/>
      <c r="J11" s="69"/>
    </row>
    <row r="12" spans="1:10" s="69" customFormat="1" ht="38.25" customHeight="1">
      <c r="A12" s="154" t="s">
        <v>714</v>
      </c>
      <c r="B12" s="63" t="s">
        <v>715</v>
      </c>
      <c r="C12" s="252" t="s">
        <v>11</v>
      </c>
      <c r="D12" s="252" t="s">
        <v>11</v>
      </c>
      <c r="E12" s="195"/>
    </row>
    <row r="13" spans="1:10" s="69" customFormat="1" ht="26.4">
      <c r="A13" s="154" t="s">
        <v>716</v>
      </c>
      <c r="B13" s="327" t="s">
        <v>821</v>
      </c>
      <c r="C13" s="252" t="s">
        <v>11</v>
      </c>
      <c r="D13" s="252" t="s">
        <v>11</v>
      </c>
      <c r="E13" s="325"/>
    </row>
    <row r="14" spans="1:10" s="69" customFormat="1" ht="52.8">
      <c r="A14" s="154" t="s">
        <v>717</v>
      </c>
      <c r="B14" s="63" t="s">
        <v>718</v>
      </c>
      <c r="C14" s="252" t="s">
        <v>11</v>
      </c>
      <c r="D14" s="252" t="s">
        <v>11</v>
      </c>
      <c r="E14" s="155"/>
    </row>
    <row r="15" spans="1:10" s="69" customFormat="1" ht="46.5" customHeight="1">
      <c r="A15" s="154" t="s">
        <v>719</v>
      </c>
      <c r="B15" s="63" t="s">
        <v>720</v>
      </c>
      <c r="C15" s="252" t="s">
        <v>11</v>
      </c>
      <c r="D15" s="252" t="s">
        <v>11</v>
      </c>
      <c r="E15" s="155"/>
    </row>
    <row r="16" spans="1:10" s="69" customFormat="1" ht="52.8">
      <c r="A16" s="154" t="s">
        <v>721</v>
      </c>
      <c r="B16" s="63" t="s">
        <v>722</v>
      </c>
      <c r="C16" s="252" t="s">
        <v>11</v>
      </c>
      <c r="D16" s="252" t="s">
        <v>11</v>
      </c>
      <c r="E16" s="155"/>
    </row>
    <row r="17" spans="1:10" s="69" customFormat="1" ht="13.2">
      <c r="A17" s="154" t="s">
        <v>723</v>
      </c>
      <c r="B17" s="63" t="s">
        <v>724</v>
      </c>
      <c r="C17" s="252" t="s">
        <v>14</v>
      </c>
      <c r="D17" s="252" t="s">
        <v>14</v>
      </c>
      <c r="E17" s="155"/>
    </row>
    <row r="18" spans="1:10" s="69" customFormat="1" ht="39.6">
      <c r="A18" s="154" t="s">
        <v>725</v>
      </c>
      <c r="B18" s="63" t="s">
        <v>726</v>
      </c>
      <c r="C18" s="252" t="s">
        <v>11</v>
      </c>
      <c r="D18" s="252" t="s">
        <v>11</v>
      </c>
      <c r="E18" s="155"/>
    </row>
    <row r="19" spans="1:10" s="69" customFormat="1" ht="26.4">
      <c r="A19" s="154" t="s">
        <v>727</v>
      </c>
      <c r="B19" s="63" t="s">
        <v>728</v>
      </c>
      <c r="C19" s="252" t="s">
        <v>11</v>
      </c>
      <c r="D19" s="252" t="s">
        <v>11</v>
      </c>
      <c r="E19" s="155"/>
    </row>
    <row r="20" spans="1:10" s="70" customFormat="1" ht="15" customHeight="1">
      <c r="A20" s="142" t="s">
        <v>729</v>
      </c>
      <c r="B20" s="302" t="s">
        <v>730</v>
      </c>
      <c r="C20" s="300"/>
      <c r="D20" s="300"/>
      <c r="E20" s="301"/>
      <c r="F20" s="71"/>
      <c r="G20" s="71"/>
      <c r="H20" s="71"/>
      <c r="I20" s="71"/>
      <c r="J20" s="71"/>
    </row>
    <row r="21" spans="1:10" s="69" customFormat="1" ht="39.6">
      <c r="A21" s="154" t="s">
        <v>731</v>
      </c>
      <c r="B21" s="197" t="s">
        <v>732</v>
      </c>
      <c r="C21" s="20" t="s">
        <v>258</v>
      </c>
      <c r="D21" s="20" t="s">
        <v>258</v>
      </c>
      <c r="E21" s="155"/>
    </row>
    <row r="22" spans="1:10" s="70" customFormat="1" ht="52.8">
      <c r="A22" s="154" t="s">
        <v>733</v>
      </c>
      <c r="B22" s="222" t="s">
        <v>822</v>
      </c>
      <c r="C22" s="20" t="s">
        <v>258</v>
      </c>
      <c r="D22" s="20" t="s">
        <v>258</v>
      </c>
      <c r="E22" s="195"/>
      <c r="F22" s="71"/>
      <c r="G22" s="71"/>
      <c r="H22" s="71"/>
      <c r="I22" s="71"/>
      <c r="J22" s="71"/>
    </row>
    <row r="23" spans="1:10" s="68" customFormat="1" ht="62.25" customHeight="1">
      <c r="A23" s="154" t="s">
        <v>734</v>
      </c>
      <c r="B23" s="222" t="s">
        <v>829</v>
      </c>
      <c r="C23" s="20" t="s">
        <v>258</v>
      </c>
      <c r="D23" s="20" t="s">
        <v>258</v>
      </c>
      <c r="E23" s="219"/>
      <c r="F23" s="69"/>
      <c r="G23" s="69"/>
      <c r="H23" s="69"/>
      <c r="I23" s="69"/>
      <c r="J23" s="69"/>
    </row>
    <row r="24" spans="1:10" s="68" customFormat="1" ht="52.8">
      <c r="A24" s="154" t="s">
        <v>735</v>
      </c>
      <c r="B24" s="222" t="s">
        <v>830</v>
      </c>
      <c r="C24" s="20" t="s">
        <v>258</v>
      </c>
      <c r="D24" s="20" t="s">
        <v>258</v>
      </c>
      <c r="E24" s="219"/>
      <c r="F24" s="69"/>
      <c r="G24" s="69"/>
      <c r="H24" s="69"/>
      <c r="I24" s="69"/>
      <c r="J24" s="69"/>
    </row>
    <row r="25" spans="1:10" s="68" customFormat="1" ht="52.8">
      <c r="A25" s="154" t="s">
        <v>736</v>
      </c>
      <c r="B25" s="222" t="s">
        <v>831</v>
      </c>
      <c r="C25" s="20" t="s">
        <v>258</v>
      </c>
      <c r="D25" s="20" t="s">
        <v>258</v>
      </c>
      <c r="E25" s="195"/>
      <c r="F25" s="69"/>
      <c r="G25" s="69"/>
      <c r="H25" s="69"/>
      <c r="I25" s="69"/>
      <c r="J25" s="69"/>
    </row>
    <row r="26" spans="1:10" s="68" customFormat="1" ht="26.4">
      <c r="A26" s="154" t="s">
        <v>737</v>
      </c>
      <c r="B26" s="198" t="s">
        <v>738</v>
      </c>
      <c r="C26" s="20" t="s">
        <v>258</v>
      </c>
      <c r="D26" s="20" t="s">
        <v>258</v>
      </c>
      <c r="E26" s="155"/>
      <c r="F26" s="69"/>
      <c r="G26" s="69"/>
      <c r="H26" s="69"/>
      <c r="I26" s="69"/>
      <c r="J26" s="69"/>
    </row>
    <row r="27" spans="1:10" s="4" customFormat="1" ht="39.75" customHeight="1">
      <c r="A27" s="154" t="s">
        <v>739</v>
      </c>
      <c r="B27" s="63" t="s">
        <v>740</v>
      </c>
      <c r="C27" s="20" t="s">
        <v>258</v>
      </c>
      <c r="D27" s="20" t="s">
        <v>258</v>
      </c>
      <c r="E27" s="195"/>
    </row>
    <row r="28" spans="1:10" s="4" customFormat="1" ht="39.6">
      <c r="A28" s="154" t="s">
        <v>741</v>
      </c>
      <c r="B28" s="193" t="s">
        <v>742</v>
      </c>
      <c r="C28" s="20" t="s">
        <v>258</v>
      </c>
      <c r="D28" s="20" t="s">
        <v>258</v>
      </c>
      <c r="E28" s="194"/>
    </row>
    <row r="29" spans="1:10" s="4" customFormat="1" ht="50.25" customHeight="1">
      <c r="A29" s="154" t="s">
        <v>743</v>
      </c>
      <c r="B29" s="222" t="s">
        <v>744</v>
      </c>
      <c r="C29" s="20" t="s">
        <v>258</v>
      </c>
      <c r="D29" s="20" t="s">
        <v>258</v>
      </c>
      <c r="E29" s="217"/>
    </row>
    <row r="30" spans="1:10" s="4" customFormat="1" ht="26.4">
      <c r="A30" s="154" t="s">
        <v>745</v>
      </c>
      <c r="B30" s="222" t="s">
        <v>746</v>
      </c>
      <c r="C30" s="20" t="s">
        <v>258</v>
      </c>
      <c r="D30" s="20" t="s">
        <v>258</v>
      </c>
      <c r="E30" s="218"/>
    </row>
    <row r="31" spans="1:10" s="4" customFormat="1" ht="57" customHeight="1">
      <c r="A31" s="154" t="s">
        <v>747</v>
      </c>
      <c r="B31" s="222" t="s">
        <v>748</v>
      </c>
      <c r="C31" s="20" t="s">
        <v>258</v>
      </c>
      <c r="D31" s="20" t="s">
        <v>258</v>
      </c>
      <c r="E31" s="155"/>
    </row>
    <row r="32" spans="1:10" s="4" customFormat="1" ht="26.4">
      <c r="A32" s="154" t="s">
        <v>749</v>
      </c>
      <c r="B32" s="63" t="s">
        <v>750</v>
      </c>
      <c r="C32" s="20" t="s">
        <v>258</v>
      </c>
      <c r="D32" s="20" t="s">
        <v>258</v>
      </c>
      <c r="E32" s="155"/>
    </row>
    <row r="33" spans="1:5" s="4" customFormat="1" ht="39.6">
      <c r="A33" s="154" t="s">
        <v>751</v>
      </c>
      <c r="B33" s="181" t="s">
        <v>752</v>
      </c>
      <c r="C33" s="182" t="s">
        <v>258</v>
      </c>
      <c r="D33" s="182" t="s">
        <v>258</v>
      </c>
      <c r="E33" s="180"/>
    </row>
    <row r="34" spans="1:5" s="4" customFormat="1" ht="92.4">
      <c r="A34" s="154" t="s">
        <v>753</v>
      </c>
      <c r="B34" s="249" t="s">
        <v>754</v>
      </c>
      <c r="C34" s="186" t="s">
        <v>258</v>
      </c>
      <c r="D34" s="186" t="s">
        <v>258</v>
      </c>
      <c r="E34" s="187"/>
    </row>
    <row r="35" spans="1:5" s="4" customFormat="1" ht="39.6">
      <c r="A35" s="154" t="s">
        <v>755</v>
      </c>
      <c r="B35" s="231" t="s">
        <v>756</v>
      </c>
      <c r="C35" s="232" t="s">
        <v>258</v>
      </c>
      <c r="D35" s="232" t="s">
        <v>258</v>
      </c>
      <c r="E35" s="230" t="s">
        <v>757</v>
      </c>
    </row>
    <row r="36" spans="1:5" s="4" customFormat="1" ht="26.4">
      <c r="A36" s="154" t="s">
        <v>758</v>
      </c>
      <c r="B36" s="181" t="s">
        <v>759</v>
      </c>
      <c r="C36" s="186" t="s">
        <v>258</v>
      </c>
      <c r="D36" s="186" t="s">
        <v>258</v>
      </c>
      <c r="E36" s="220"/>
    </row>
    <row r="37" spans="1:5" s="4" customFormat="1" ht="26.4">
      <c r="A37" s="259" t="s">
        <v>760</v>
      </c>
      <c r="B37" s="260" t="s">
        <v>761</v>
      </c>
      <c r="C37" s="186" t="s">
        <v>258</v>
      </c>
      <c r="D37" s="186" t="s">
        <v>258</v>
      </c>
      <c r="E37" s="261"/>
    </row>
    <row r="38" spans="1:5" s="4" customFormat="1" ht="26.4">
      <c r="A38" s="259" t="s">
        <v>762</v>
      </c>
      <c r="B38" s="63" t="s">
        <v>832</v>
      </c>
      <c r="C38" s="186" t="s">
        <v>258</v>
      </c>
      <c r="D38" s="186" t="s">
        <v>258</v>
      </c>
      <c r="E38" s="262"/>
    </row>
    <row r="39" spans="1:5" s="4" customFormat="1" ht="39.6">
      <c r="A39" s="259" t="s">
        <v>763</v>
      </c>
      <c r="B39" s="63" t="s">
        <v>833</v>
      </c>
      <c r="C39" s="186" t="s">
        <v>258</v>
      </c>
      <c r="D39" s="186" t="s">
        <v>258</v>
      </c>
      <c r="E39" s="262"/>
    </row>
    <row r="40" spans="1:5" s="4" customFormat="1" ht="52.8">
      <c r="A40" s="259" t="s">
        <v>764</v>
      </c>
      <c r="B40" s="177" t="s">
        <v>834</v>
      </c>
      <c r="C40" s="186" t="s">
        <v>258</v>
      </c>
      <c r="D40" s="186" t="s">
        <v>258</v>
      </c>
      <c r="E40" s="263"/>
    </row>
    <row r="41" spans="1:5" s="4" customFormat="1" ht="52.8">
      <c r="A41" s="259" t="s">
        <v>765</v>
      </c>
      <c r="B41" s="63" t="s">
        <v>835</v>
      </c>
      <c r="C41" s="186" t="s">
        <v>258</v>
      </c>
      <c r="D41" s="186" t="s">
        <v>258</v>
      </c>
      <c r="E41" s="262"/>
    </row>
    <row r="42" spans="1:5" s="4" customFormat="1" ht="13.8">
      <c r="A42" s="155" t="s">
        <v>766</v>
      </c>
      <c r="B42" s="63" t="s">
        <v>836</v>
      </c>
      <c r="C42" s="20" t="s">
        <v>258</v>
      </c>
      <c r="D42" s="20" t="s">
        <v>258</v>
      </c>
      <c r="E42" s="262"/>
    </row>
    <row r="43" spans="1:5" s="4" customFormat="1" ht="13.8">
      <c r="A43" s="183"/>
      <c r="B43" s="184"/>
      <c r="C43" s="185"/>
      <c r="D43" s="185"/>
      <c r="E43" s="183"/>
    </row>
    <row r="44" spans="1:5" s="4" customFormat="1" ht="13.8" hidden="1">
      <c r="A44" s="146"/>
      <c r="B44" s="76" t="s">
        <v>132</v>
      </c>
      <c r="C44" s="38">
        <f>COUNTIF(C6:C19,"Warunek graniczny")</f>
        <v>12</v>
      </c>
      <c r="D44" s="38">
        <f>COUNTIF(D6:D19,"Warunek graniczny")</f>
        <v>12</v>
      </c>
      <c r="E44" s="5"/>
    </row>
    <row r="45" spans="1:5" s="4" customFormat="1" ht="13.8" hidden="1">
      <c r="A45" s="146"/>
      <c r="B45" s="78" t="s">
        <v>133</v>
      </c>
      <c r="C45" s="39">
        <f>COUNTIF(C6:C19,"NIE")</f>
        <v>0</v>
      </c>
      <c r="D45" s="39">
        <f>COUNTIF(D6:D19,"NIE")</f>
        <v>0</v>
      </c>
      <c r="E45" s="5"/>
    </row>
    <row r="46" spans="1:5" s="4" customFormat="1" ht="13.8" hidden="1">
      <c r="A46" s="144"/>
      <c r="B46" s="107" t="s">
        <v>134</v>
      </c>
      <c r="C46" s="111">
        <f>COUNTIF(C6:C19,"Opcja")+COUNTIF(C6:C19,"Jest")+COUNTIF(C6:C19,"Nie ma")</f>
        <v>2</v>
      </c>
      <c r="D46" s="111">
        <f>COUNTIF(D6:D19,"Opcja")+COUNTIF(D6:D19,"Jest")+COUNTIF(D6:D19,"Nie ma")</f>
        <v>2</v>
      </c>
      <c r="E46" s="5"/>
    </row>
    <row r="47" spans="1:5" s="4" customFormat="1" ht="13.8" hidden="1">
      <c r="A47" s="144"/>
      <c r="B47" s="106" t="s">
        <v>135</v>
      </c>
      <c r="C47" s="110">
        <f>COUNTIF(C6:C19,"Opcja")</f>
        <v>2</v>
      </c>
      <c r="D47" s="110">
        <f>COUNTIF(D6:D19,"Opcja")</f>
        <v>2</v>
      </c>
      <c r="E47" s="5"/>
    </row>
    <row r="48" spans="1:5" s="4" customFormat="1" ht="13.8" hidden="1">
      <c r="A48" s="144"/>
      <c r="B48" s="108" t="s">
        <v>136</v>
      </c>
      <c r="C48" s="112">
        <f>COUNTIF(C6:C19,"Jest")</f>
        <v>0</v>
      </c>
      <c r="D48" s="112">
        <f>COUNTIF(D6:D19,"Jest")</f>
        <v>0</v>
      </c>
      <c r="E48" s="5"/>
    </row>
    <row r="49" spans="1:5" s="4" customFormat="1" ht="13.8" hidden="1">
      <c r="A49" s="144"/>
      <c r="B49" s="109" t="s">
        <v>137</v>
      </c>
      <c r="C49" s="113">
        <f>COUNTIF(C6:C19,"Nie ma")</f>
        <v>0</v>
      </c>
      <c r="D49" s="113">
        <f>COUNTIF(D6:D19,"Nie ma")</f>
        <v>0</v>
      </c>
      <c r="E49" s="5"/>
    </row>
  </sheetData>
  <sheetProtection algorithmName="SHA-512" hashValue="+ZBB9pR2hpx9snSaAhOOg0g2tBUIurvhxepZc7qo3lhUnjc7fZnub3tm8nvzZj3RLVGaudYmFmY8OwHSrYkn6g==" saltValue="ellOAOQeOW35DwPV7PE7Ng==" spinCount="100000" sheet="1" objects="1" scenarios="1" formatCells="0" formatColumns="0"/>
  <protectedRanges>
    <protectedRange algorithmName="SHA-512" hashValue="/wpXbrHpc+zlhUlQQ/YufYztHJlbilLwgytmzcVPRDIdhXVmIPbVqqnry0i2a82Y8R9t9kHoiGOmgH0ZKCDiAA==" saltValue="8VXhqd9OALA7htBCTPH2NQ==" spinCount="100000" sqref="E1:E1048576" name="kol4"/>
    <protectedRange algorithmName="SHA-512" hashValue="wEkaWihosbhlJmz5NV5fpf0MV9yyvNP3EosHsS44fEG7k/pveQbDBmmGkSfcS9rgMryxbrcwPB9Ql8SI8ddeVA==" saltValue="S9nGARTlEU7F0jp+FgEoUQ==" spinCount="100000" sqref="D1:D1048576" name="kol3a"/>
  </protectedRanges>
  <mergeCells count="4">
    <mergeCell ref="B4:E4"/>
    <mergeCell ref="B5:E5"/>
    <mergeCell ref="B20:E20"/>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D8 C10:D16 C18:D19" xr:uid="{4227C2E0-4C1D-4723-BA9C-8FC8279B3D36}">
      <formula1>"Warunek graniczny,TAK,NIE"</formula1>
    </dataValidation>
    <dataValidation type="list" allowBlank="1" showInputMessage="1" showErrorMessage="1" errorTitle="Błędna wartość" error="Możesz podać jedynie wartości z listy wyboru, tj. Nie ma, Będzie, Jest." sqref="C9:D9 C17:D17"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codeName="Arkusz8">
    <tabColor rgb="FF00B050"/>
  </sheetPr>
  <dimension ref="A1:I59"/>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35" sqref="A35:XFD58"/>
    </sheetView>
  </sheetViews>
  <sheetFormatPr defaultColWidth="10" defaultRowHeight="13.2"/>
  <cols>
    <col min="1" max="1" width="11.88671875" style="1" customWidth="1"/>
    <col min="2" max="2" width="10.33203125" style="62" customWidth="1"/>
    <col min="3" max="3" width="12.5546875" style="62" customWidth="1"/>
    <col min="4" max="4" width="69.109375" style="1" customWidth="1"/>
    <col min="5" max="9" width="16.33203125" style="1" customWidth="1"/>
    <col min="10" max="16384" width="10" style="1"/>
  </cols>
  <sheetData>
    <row r="1" spans="1:7" ht="12.75" customHeight="1">
      <c r="A1" s="264" t="s">
        <v>767</v>
      </c>
      <c r="B1" s="264"/>
      <c r="C1" s="264"/>
      <c r="D1" s="264"/>
      <c r="E1" s="264"/>
    </row>
    <row r="2" spans="1:7" s="98" customFormat="1" ht="12.75" customHeight="1">
      <c r="A2" s="96"/>
      <c r="B2" s="96"/>
      <c r="C2" s="96"/>
      <c r="D2" s="96"/>
      <c r="E2" s="96"/>
    </row>
    <row r="3" spans="1:7" s="92" customFormat="1" ht="25.5" customHeight="1">
      <c r="A3" s="319" t="s">
        <v>768</v>
      </c>
      <c r="B3" s="319"/>
      <c r="C3" s="319"/>
      <c r="D3" s="319"/>
      <c r="E3" s="319"/>
    </row>
    <row r="4" spans="1:7" ht="9.75" customHeight="1"/>
    <row r="5" spans="1:7">
      <c r="A5" s="322" t="s">
        <v>769</v>
      </c>
      <c r="B5" s="322"/>
      <c r="C5" s="322"/>
      <c r="D5" s="322"/>
      <c r="E5" s="322"/>
      <c r="F5" s="92"/>
      <c r="G5" s="92"/>
    </row>
    <row r="6" spans="1:7" ht="3.75" customHeight="1">
      <c r="A6" s="95"/>
      <c r="B6" s="94"/>
      <c r="C6" s="93"/>
      <c r="D6" s="92"/>
      <c r="E6" s="92"/>
      <c r="F6" s="92"/>
      <c r="G6" s="92"/>
    </row>
    <row r="7" spans="1:7">
      <c r="A7" s="307" t="s">
        <v>770</v>
      </c>
      <c r="B7" s="307"/>
      <c r="C7" s="307"/>
      <c r="D7" s="307"/>
      <c r="E7" s="307"/>
      <c r="F7" s="92"/>
      <c r="G7" s="92"/>
    </row>
    <row r="8" spans="1:7" ht="16.5" customHeight="1">
      <c r="A8" s="308" t="s">
        <v>771</v>
      </c>
      <c r="B8" s="308"/>
      <c r="C8" s="308"/>
      <c r="D8" s="308"/>
      <c r="E8" s="308"/>
      <c r="F8" s="92"/>
      <c r="G8" s="92"/>
    </row>
    <row r="9" spans="1:7" ht="12.75" customHeight="1">
      <c r="A9" s="308" t="s">
        <v>797</v>
      </c>
      <c r="B9" s="308"/>
      <c r="C9" s="308"/>
      <c r="D9" s="308"/>
      <c r="E9" s="308"/>
      <c r="F9" s="92"/>
      <c r="G9" s="92"/>
    </row>
    <row r="10" spans="1:7">
      <c r="A10" s="308" t="s">
        <v>798</v>
      </c>
      <c r="B10" s="308"/>
      <c r="C10" s="308"/>
      <c r="D10" s="308"/>
      <c r="E10" s="308"/>
      <c r="F10" s="92"/>
      <c r="G10" s="92"/>
    </row>
    <row r="11" spans="1:7" ht="28.95" customHeight="1">
      <c r="A11" s="321" t="s">
        <v>772</v>
      </c>
      <c r="B11" s="321"/>
      <c r="C11" s="321"/>
      <c r="D11" s="321"/>
      <c r="E11" s="321"/>
      <c r="F11" s="92"/>
      <c r="G11" s="92"/>
    </row>
    <row r="12" spans="1:7" ht="28.95" customHeight="1">
      <c r="A12" s="309" t="s">
        <v>773</v>
      </c>
      <c r="B12" s="309"/>
      <c r="C12" s="309"/>
      <c r="D12" s="309"/>
      <c r="E12" s="309"/>
      <c r="F12" s="92"/>
      <c r="G12" s="92"/>
    </row>
    <row r="13" spans="1:7" ht="40.5" customHeight="1">
      <c r="A13" s="320" t="s">
        <v>799</v>
      </c>
      <c r="B13" s="320"/>
      <c r="C13" s="320"/>
      <c r="D13" s="320"/>
      <c r="E13" s="320"/>
      <c r="F13" s="92"/>
      <c r="G13" s="92"/>
    </row>
    <row r="14" spans="1:7" ht="7.5" customHeight="1">
      <c r="A14" s="236"/>
      <c r="B14" s="236"/>
      <c r="C14" s="236"/>
      <c r="D14" s="236"/>
      <c r="E14" s="236"/>
      <c r="F14" s="92"/>
      <c r="G14" s="92"/>
    </row>
    <row r="15" spans="1:7" ht="22.5" customHeight="1">
      <c r="A15" s="303" t="s">
        <v>800</v>
      </c>
      <c r="B15" s="309"/>
      <c r="C15" s="309"/>
      <c r="D15" s="309"/>
      <c r="E15" s="309"/>
      <c r="F15" s="92"/>
      <c r="G15" s="92"/>
    </row>
    <row r="16" spans="1:7" ht="28.2" customHeight="1">
      <c r="A16" s="303" t="s">
        <v>825</v>
      </c>
      <c r="B16" s="303"/>
      <c r="C16" s="303"/>
      <c r="D16" s="303"/>
      <c r="E16" s="303"/>
      <c r="F16" s="92"/>
      <c r="G16" s="92"/>
    </row>
    <row r="17" spans="1:7" ht="28.2" customHeight="1">
      <c r="A17" s="303" t="s">
        <v>823</v>
      </c>
      <c r="B17" s="303"/>
      <c r="C17" s="303"/>
      <c r="D17" s="303"/>
      <c r="E17" s="303"/>
      <c r="F17" s="92"/>
      <c r="G17" s="92"/>
    </row>
    <row r="18" spans="1:7" ht="22.5" customHeight="1">
      <c r="A18" s="303" t="s">
        <v>801</v>
      </c>
      <c r="B18" s="303"/>
      <c r="C18" s="303"/>
      <c r="D18" s="303"/>
      <c r="E18" s="303"/>
      <c r="F18" s="92"/>
      <c r="G18" s="92"/>
    </row>
    <row r="19" spans="1:7" ht="32.4" customHeight="1">
      <c r="A19" s="309" t="s">
        <v>774</v>
      </c>
      <c r="B19" s="309"/>
      <c r="C19" s="309"/>
      <c r="D19" s="309"/>
      <c r="E19" s="309"/>
      <c r="F19" s="92"/>
      <c r="G19" s="92"/>
    </row>
    <row r="20" spans="1:7" s="97" customFormat="1" ht="20.25" customHeight="1">
      <c r="A20" s="305" t="s">
        <v>775</v>
      </c>
      <c r="B20" s="305"/>
      <c r="C20" s="305"/>
      <c r="D20" s="305"/>
      <c r="E20" s="305"/>
    </row>
    <row r="21" spans="1:7" s="27" customFormat="1" ht="13.2" customHeight="1">
      <c r="A21" s="305" t="s">
        <v>802</v>
      </c>
      <c r="B21" s="305"/>
      <c r="C21" s="305"/>
      <c r="D21" s="305"/>
      <c r="E21" s="305"/>
    </row>
    <row r="22" spans="1:7" ht="4.5" customHeight="1">
      <c r="A22" s="245"/>
      <c r="B22" s="245"/>
      <c r="C22" s="245"/>
      <c r="D22" s="245"/>
      <c r="E22" s="245"/>
    </row>
    <row r="23" spans="1:7" s="244" customFormat="1">
      <c r="A23" s="254" t="s">
        <v>776</v>
      </c>
      <c r="B23" s="306" t="s">
        <v>777</v>
      </c>
      <c r="C23" s="306"/>
      <c r="D23" s="306"/>
      <c r="E23" s="306"/>
    </row>
    <row r="24" spans="1:7" ht="26.4" customHeight="1">
      <c r="A24" s="247" t="s">
        <v>11</v>
      </c>
      <c r="B24" s="304" t="s">
        <v>778</v>
      </c>
      <c r="C24" s="304"/>
      <c r="D24" s="304"/>
      <c r="E24" s="304"/>
    </row>
    <row r="25" spans="1:7" ht="25.5" customHeight="1">
      <c r="A25" s="247" t="s">
        <v>779</v>
      </c>
      <c r="B25" s="304" t="s">
        <v>780</v>
      </c>
      <c r="C25" s="304"/>
      <c r="D25" s="304"/>
      <c r="E25" s="304"/>
    </row>
    <row r="26" spans="1:7" ht="13.2" customHeight="1">
      <c r="A26" s="247" t="s">
        <v>781</v>
      </c>
      <c r="B26" s="304" t="s">
        <v>782</v>
      </c>
      <c r="C26" s="304"/>
      <c r="D26" s="304"/>
      <c r="E26" s="304"/>
    </row>
    <row r="27" spans="1:7">
      <c r="A27" s="245"/>
      <c r="B27" s="246"/>
      <c r="C27" s="246"/>
      <c r="D27" s="245"/>
      <c r="E27" s="245"/>
    </row>
    <row r="28" spans="1:7" ht="13.2" customHeight="1">
      <c r="A28" s="305" t="s">
        <v>803</v>
      </c>
      <c r="B28" s="305"/>
      <c r="C28" s="305"/>
      <c r="D28" s="305"/>
      <c r="E28" s="305"/>
    </row>
    <row r="29" spans="1:7" ht="5.25" customHeight="1">
      <c r="A29" s="245"/>
      <c r="B29" s="245"/>
      <c r="C29" s="246"/>
      <c r="D29" s="245"/>
      <c r="E29" s="245"/>
    </row>
    <row r="30" spans="1:7">
      <c r="A30" s="254" t="s">
        <v>776</v>
      </c>
      <c r="B30" s="306" t="s">
        <v>777</v>
      </c>
      <c r="C30" s="306"/>
      <c r="D30" s="306"/>
      <c r="E30" s="306"/>
    </row>
    <row r="31" spans="1:7" ht="13.2" customHeight="1">
      <c r="A31" s="247" t="s">
        <v>14</v>
      </c>
      <c r="B31" s="304" t="s">
        <v>778</v>
      </c>
      <c r="C31" s="304"/>
      <c r="D31" s="304"/>
      <c r="E31" s="304"/>
    </row>
    <row r="32" spans="1:7" s="92" customFormat="1" ht="24" customHeight="1">
      <c r="A32" s="247" t="s">
        <v>783</v>
      </c>
      <c r="B32" s="304" t="s">
        <v>784</v>
      </c>
      <c r="C32" s="304"/>
      <c r="D32" s="304"/>
      <c r="E32" s="304"/>
    </row>
    <row r="33" spans="1:9" s="92" customFormat="1" ht="13.2" customHeight="1">
      <c r="A33" s="247" t="s">
        <v>785</v>
      </c>
      <c r="B33" s="304" t="s">
        <v>786</v>
      </c>
      <c r="C33" s="304"/>
      <c r="D33" s="304"/>
      <c r="E33" s="304"/>
    </row>
    <row r="35" spans="1:9" ht="13.8" hidden="1">
      <c r="C35" s="36"/>
      <c r="D35" s="91"/>
    </row>
    <row r="36" spans="1:9" hidden="1">
      <c r="A36" s="316"/>
      <c r="B36" s="317"/>
      <c r="C36" s="318"/>
      <c r="D36" s="127" t="s">
        <v>787</v>
      </c>
      <c r="E36" s="128" t="s">
        <v>788</v>
      </c>
    </row>
    <row r="37" spans="1:9" hidden="1">
      <c r="A37" s="313" t="s">
        <v>789</v>
      </c>
      <c r="B37" s="314"/>
      <c r="C37" s="315"/>
      <c r="D37" s="104">
        <f>'1.1.Wymagania ogólne'!C70</f>
        <v>26</v>
      </c>
      <c r="E37" s="90">
        <f>10*'1.1.Wymagania ogólne'!C72</f>
        <v>0</v>
      </c>
    </row>
    <row r="38" spans="1:9" hidden="1">
      <c r="A38" s="313" t="s">
        <v>790</v>
      </c>
      <c r="B38" s="314"/>
      <c r="C38" s="315"/>
      <c r="D38" s="105">
        <f>'1.2.Wymagania szczegółowe'!C179</f>
        <v>77</v>
      </c>
      <c r="E38" s="105">
        <f>10*'1.2.Wymagania szczegółowe'!C181</f>
        <v>0</v>
      </c>
    </row>
    <row r="39" spans="1:9" hidden="1">
      <c r="A39" s="313" t="s">
        <v>791</v>
      </c>
      <c r="B39" s="314"/>
      <c r="C39" s="315"/>
      <c r="D39" s="165">
        <f>'1.3.Sprzęt'!C30</f>
        <v>0</v>
      </c>
      <c r="E39" s="105">
        <f>10*'1.3.Sprzęt'!C32</f>
        <v>0</v>
      </c>
    </row>
    <row r="40" spans="1:9" hidden="1">
      <c r="A40" s="313" t="s">
        <v>792</v>
      </c>
      <c r="B40" s="314"/>
      <c r="C40" s="315"/>
      <c r="D40" s="105">
        <f>'1.4.Integracja'!C31</f>
        <v>11</v>
      </c>
      <c r="E40" s="105">
        <f>10*'1.4.Integracja'!C33</f>
        <v>0</v>
      </c>
    </row>
    <row r="41" spans="1:9" hidden="1">
      <c r="A41" s="313" t="s">
        <v>793</v>
      </c>
      <c r="B41" s="314"/>
      <c r="C41" s="315"/>
      <c r="D41" s="105">
        <f>'1.5.Dostawca i implementacja'!C62</f>
        <v>23</v>
      </c>
      <c r="E41" s="105">
        <f>10*'1.5.Dostawca i implementacja'!C64</f>
        <v>0</v>
      </c>
    </row>
    <row r="42" spans="1:9" hidden="1">
      <c r="A42" s="313" t="s">
        <v>794</v>
      </c>
      <c r="B42" s="314"/>
      <c r="C42" s="315"/>
      <c r="D42" s="105">
        <f>'1.6.Prawo'!C25</f>
        <v>3</v>
      </c>
      <c r="E42" s="105">
        <f>10*'1.6.Prawo'!C27</f>
        <v>0</v>
      </c>
    </row>
    <row r="43" spans="1:9" hidden="1">
      <c r="A43" s="313" t="s">
        <v>795</v>
      </c>
      <c r="B43" s="314"/>
      <c r="C43" s="315"/>
      <c r="D43" s="105">
        <f>'1.7.Gwarancja jakości'!C46</f>
        <v>2</v>
      </c>
      <c r="E43" s="105">
        <f>10*'1.7.Gwarancja jakości'!C48</f>
        <v>0</v>
      </c>
    </row>
    <row r="44" spans="1:9" hidden="1">
      <c r="A44" s="310" t="s">
        <v>796</v>
      </c>
      <c r="B44" s="311"/>
      <c r="C44" s="312"/>
      <c r="D44" s="89">
        <f>SUM(D37:D43)</f>
        <v>142</v>
      </c>
      <c r="E44" s="89">
        <f>SUM(E37:E43)</f>
        <v>0</v>
      </c>
    </row>
    <row r="45" spans="1:9" hidden="1"/>
    <row r="46" spans="1:9" hidden="1"/>
    <row r="47" spans="1:9" ht="66" hidden="1">
      <c r="A47" s="330"/>
      <c r="B47" s="331"/>
      <c r="C47" s="332"/>
      <c r="D47" s="333" t="s">
        <v>837</v>
      </c>
      <c r="E47" s="333" t="s">
        <v>838</v>
      </c>
      <c r="F47" s="333" t="s">
        <v>839</v>
      </c>
      <c r="G47" s="333" t="s">
        <v>840</v>
      </c>
      <c r="H47" s="334" t="s">
        <v>132</v>
      </c>
      <c r="I47" s="334" t="s">
        <v>841</v>
      </c>
    </row>
    <row r="48" spans="1:9" hidden="1">
      <c r="A48" s="313" t="s">
        <v>789</v>
      </c>
      <c r="B48" s="314"/>
      <c r="C48" s="315"/>
      <c r="D48" s="104">
        <f>'1.1.Wymagania ogólne'!C70</f>
        <v>26</v>
      </c>
      <c r="E48" s="105">
        <f>'1.1.Wymagania ogólne'!D72</f>
        <v>0</v>
      </c>
      <c r="F48" s="105">
        <f>'1.1.Wymagania ogólne'!D73</f>
        <v>0</v>
      </c>
      <c r="G48" s="105">
        <f>'1.1.Wymagania ogólne'!D71</f>
        <v>26</v>
      </c>
      <c r="H48" s="105">
        <f>'1.1.Wymagania ogólne'!D68</f>
        <v>29</v>
      </c>
      <c r="I48" s="105">
        <f>'1.1.Wymagania ogólne'!D69</f>
        <v>0</v>
      </c>
    </row>
    <row r="49" spans="1:9" hidden="1">
      <c r="A49" s="313" t="s">
        <v>790</v>
      </c>
      <c r="B49" s="314"/>
      <c r="C49" s="315"/>
      <c r="D49" s="105">
        <f>'1.2.Wymagania szczegółowe'!D179</f>
        <v>77</v>
      </c>
      <c r="E49" s="105">
        <f>'1.2.Wymagania szczegółowe'!D181</f>
        <v>0</v>
      </c>
      <c r="F49" s="105">
        <f>'1.2.Wymagania szczegółowe'!D182</f>
        <v>0</v>
      </c>
      <c r="G49" s="105">
        <f>'1.2.Wymagania szczegółowe'!D180</f>
        <v>77</v>
      </c>
      <c r="H49" s="105">
        <f>'1.2.Wymagania szczegółowe'!D177</f>
        <v>81</v>
      </c>
      <c r="I49" s="105">
        <f>'1.2.Wymagania szczegółowe'!D178</f>
        <v>0</v>
      </c>
    </row>
    <row r="50" spans="1:9" hidden="1">
      <c r="A50" s="313" t="s">
        <v>791</v>
      </c>
      <c r="B50" s="314"/>
      <c r="C50" s="315"/>
      <c r="D50" s="165">
        <f>'1.3.Sprzęt'!D30</f>
        <v>0</v>
      </c>
      <c r="E50" s="165">
        <f>'1.3.Sprzęt'!D32</f>
        <v>0</v>
      </c>
      <c r="F50" s="165">
        <f>'1.3.Sprzęt'!D33</f>
        <v>0</v>
      </c>
      <c r="G50" s="165">
        <f>'1.3.Sprzęt'!D31</f>
        <v>0</v>
      </c>
      <c r="H50" s="165">
        <f>'1.3.Sprzęt'!D28</f>
        <v>18</v>
      </c>
      <c r="I50" s="165">
        <f>'1.3.Sprzęt'!D29</f>
        <v>0</v>
      </c>
    </row>
    <row r="51" spans="1:9" hidden="1">
      <c r="A51" s="313" t="s">
        <v>792</v>
      </c>
      <c r="B51" s="314"/>
      <c r="C51" s="315"/>
      <c r="D51" s="105">
        <f>'1.4.Integracja'!D31</f>
        <v>11</v>
      </c>
      <c r="E51" s="105">
        <f>'1.4.Integracja'!D33</f>
        <v>0</v>
      </c>
      <c r="F51" s="105">
        <f>'1.4.Integracja'!D34</f>
        <v>0</v>
      </c>
      <c r="G51" s="105">
        <f>'1.4.Integracja'!D32</f>
        <v>11</v>
      </c>
      <c r="H51" s="105">
        <f>'1.4.Integracja'!D29</f>
        <v>10</v>
      </c>
      <c r="I51" s="105">
        <f>'1.4.Integracja'!D30</f>
        <v>0</v>
      </c>
    </row>
    <row r="52" spans="1:9" hidden="1">
      <c r="A52" s="313" t="s">
        <v>793</v>
      </c>
      <c r="B52" s="314"/>
      <c r="C52" s="315"/>
      <c r="D52" s="105">
        <f>'1.5.Dostawca i implementacja'!D62</f>
        <v>23</v>
      </c>
      <c r="E52" s="105">
        <f>'1.5.Dostawca i implementacja'!D64</f>
        <v>0</v>
      </c>
      <c r="F52" s="105">
        <f>'1.5.Dostawca i implementacja'!D65</f>
        <v>0</v>
      </c>
      <c r="G52" s="105">
        <f>'1.5.Dostawca i implementacja'!D63</f>
        <v>23</v>
      </c>
      <c r="H52" s="105">
        <f>'1.5.Dostawca i implementacja'!D60</f>
        <v>14</v>
      </c>
      <c r="I52" s="105">
        <f>'1.5.Dostawca i implementacja'!D61</f>
        <v>0</v>
      </c>
    </row>
    <row r="53" spans="1:9" hidden="1">
      <c r="A53" s="313" t="s">
        <v>794</v>
      </c>
      <c r="B53" s="314"/>
      <c r="C53" s="315"/>
      <c r="D53" s="105">
        <f>'1.6.Prawo'!D25</f>
        <v>3</v>
      </c>
      <c r="E53" s="336">
        <f>'1.6.Prawo'!D27</f>
        <v>0</v>
      </c>
      <c r="F53" s="105">
        <f>'1.6.Prawo'!D28</f>
        <v>0</v>
      </c>
      <c r="G53" s="105">
        <f>'1.6.Prawo'!D26</f>
        <v>3</v>
      </c>
      <c r="H53" s="105">
        <f>'1.6.Prawo'!D23</f>
        <v>12</v>
      </c>
      <c r="I53" s="105">
        <f>'1.6.Prawo'!D24</f>
        <v>0</v>
      </c>
    </row>
    <row r="54" spans="1:9" hidden="1">
      <c r="A54" s="313" t="s">
        <v>795</v>
      </c>
      <c r="B54" s="314"/>
      <c r="C54" s="315"/>
      <c r="D54" s="105">
        <f>'1.7.Gwarancja jakości'!D46</f>
        <v>2</v>
      </c>
      <c r="E54" s="105">
        <f>'1.7.Gwarancja jakości'!D48</f>
        <v>0</v>
      </c>
      <c r="F54" s="105">
        <f>'1.7.Gwarancja jakości'!D49</f>
        <v>0</v>
      </c>
      <c r="G54" s="105">
        <f>'1.7.Gwarancja jakości'!D47</f>
        <v>2</v>
      </c>
      <c r="H54" s="105">
        <f>'1.7.Gwarancja jakości'!D44</f>
        <v>12</v>
      </c>
      <c r="I54" s="105">
        <f>'1.7.Gwarancja jakości'!D45</f>
        <v>0</v>
      </c>
    </row>
    <row r="55" spans="1:9" hidden="1">
      <c r="A55" s="310" t="s">
        <v>796</v>
      </c>
      <c r="B55" s="311"/>
      <c r="C55" s="312"/>
      <c r="D55" s="89">
        <f>SUM(D48:D54)</f>
        <v>142</v>
      </c>
      <c r="E55" s="89">
        <f t="shared" ref="E55:I55" si="0">SUM(E48:E54)</f>
        <v>0</v>
      </c>
      <c r="F55" s="89">
        <f>SUM(F48:F54)</f>
        <v>0</v>
      </c>
      <c r="G55" s="335">
        <f t="shared" si="0"/>
        <v>142</v>
      </c>
      <c r="H55" s="89">
        <f t="shared" si="0"/>
        <v>176</v>
      </c>
      <c r="I55" s="89">
        <f t="shared" si="0"/>
        <v>0</v>
      </c>
    </row>
    <row r="56" spans="1:9" s="62" customFormat="1" hidden="1">
      <c r="A56" s="1"/>
    </row>
    <row r="57" spans="1:9" s="62" customFormat="1" hidden="1">
      <c r="A57" s="1"/>
    </row>
    <row r="58" spans="1:9" s="62" customFormat="1" hidden="1">
      <c r="A58" s="1"/>
    </row>
    <row r="59" spans="1:9" s="62" customFormat="1">
      <c r="A59" s="1"/>
    </row>
  </sheetData>
  <sheetProtection algorithmName="SHA-512" hashValue="Vy4pDMTbJTtTMNvGbFysm4qf1JQ8XnlS7nH0kvh0ZNJA3SRvohkgPgKf4VIobMS4yT0kLJrt4f1PPvn+goe16w==" saltValue="MYCzvZ49qohc4lG4uPmUbQ==" spinCount="100000" sheet="1" formatCells="0" formatColumns="0"/>
  <mergeCells count="44">
    <mergeCell ref="A52:C52"/>
    <mergeCell ref="A53:C53"/>
    <mergeCell ref="A54:C54"/>
    <mergeCell ref="A55:C55"/>
    <mergeCell ref="A47:C47"/>
    <mergeCell ref="A48:C48"/>
    <mergeCell ref="A49:C49"/>
    <mergeCell ref="A50:C50"/>
    <mergeCell ref="A51:C51"/>
    <mergeCell ref="A1:E1"/>
    <mergeCell ref="A44:C44"/>
    <mergeCell ref="A41:C41"/>
    <mergeCell ref="A42:C42"/>
    <mergeCell ref="A43:C43"/>
    <mergeCell ref="A36:C36"/>
    <mergeCell ref="A37:C37"/>
    <mergeCell ref="A38:C38"/>
    <mergeCell ref="A39:C39"/>
    <mergeCell ref="A40:C40"/>
    <mergeCell ref="A3:E3"/>
    <mergeCell ref="A19:E19"/>
    <mergeCell ref="A13:E13"/>
    <mergeCell ref="A11:E11"/>
    <mergeCell ref="A15:E15"/>
    <mergeCell ref="A5:E5"/>
    <mergeCell ref="A7:E7"/>
    <mergeCell ref="A8:E8"/>
    <mergeCell ref="A9:E9"/>
    <mergeCell ref="A10:E10"/>
    <mergeCell ref="A12:E12"/>
    <mergeCell ref="A16:E16"/>
    <mergeCell ref="A18:E18"/>
    <mergeCell ref="B31:E31"/>
    <mergeCell ref="B32:E32"/>
    <mergeCell ref="B33:E33"/>
    <mergeCell ref="A28:E28"/>
    <mergeCell ref="A20:E20"/>
    <mergeCell ref="A21:E21"/>
    <mergeCell ref="B23:E23"/>
    <mergeCell ref="B24:E24"/>
    <mergeCell ref="B25:E25"/>
    <mergeCell ref="B26:E26"/>
    <mergeCell ref="B30:E30"/>
    <mergeCell ref="A17:E17"/>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6A21C2A-B188-4CDA-AC9F-D14FE5599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3.xml><?xml version="1.0" encoding="utf-8"?>
<ds:datastoreItem xmlns:ds="http://schemas.openxmlformats.org/officeDocument/2006/customXml" ds:itemID="{2123AD3C-325A-4913-967E-A2728515076F}">
  <ds:schemaRefs>
    <ds:schemaRef ds:uri="http://schemas.microsoft.com/office/2006/documentManagement/types"/>
    <ds:schemaRef ds:uri="http://purl.org/dc/elements/1.1/"/>
    <ds:schemaRef ds:uri="55a51da8-de30-4bca-95a0-2fde8eb56288"/>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ebe3389c-0c40-4f7c-a693-6ea323669126"/>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2024-07-19T13:26:36Z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