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lpit\"/>
    </mc:Choice>
  </mc:AlternateContent>
  <bookViews>
    <workbookView xWindow="0" yWindow="0" windowWidth="28800" windowHeight="13425" activeTab="3"/>
  </bookViews>
  <sheets>
    <sheet name="Wycinka zestawienie 2024" sheetId="1" r:id="rId1"/>
    <sheet name="Wycinka" sheetId="5" r:id="rId2"/>
    <sheet name="Nasadzenia" sheetId="2" r:id="rId3"/>
    <sheet name="Przycinka" sheetId="3" r:id="rId4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E28" i="3"/>
  <c r="E29" i="3"/>
  <c r="D29" i="3" l="1"/>
  <c r="D28" i="3"/>
  <c r="D31" i="3" l="1"/>
  <c r="B74" i="5"/>
  <c r="D24" i="2" l="1"/>
  <c r="J19" i="1" l="1"/>
  <c r="J7" i="1" l="1"/>
  <c r="B39" i="1"/>
  <c r="Q18" i="5" l="1"/>
  <c r="J40" i="1" l="1"/>
  <c r="B30" i="1"/>
  <c r="B19" i="1" l="1"/>
  <c r="K50" i="1" l="1"/>
  <c r="B8" i="1"/>
  <c r="T15" i="1" s="1"/>
  <c r="D43" i="1" l="1"/>
  <c r="G57" i="1" s="1"/>
</calcChain>
</file>

<file path=xl/comments1.xml><?xml version="1.0" encoding="utf-8"?>
<comments xmlns="http://schemas.openxmlformats.org/spreadsheetml/2006/main">
  <authors>
    <author>Justyna Dobrołowicz</author>
  </authors>
  <commentList>
    <comment ref="K5" authorId="0" shapeId="0">
      <text>
        <r>
          <rPr>
            <b/>
            <sz val="9"/>
            <color indexed="81"/>
            <rFont val="Tahoma"/>
            <family val="2"/>
            <charset val="238"/>
          </rPr>
          <t>Justyna Dobrołowicz:</t>
        </r>
        <r>
          <rPr>
            <sz val="9"/>
            <color indexed="81"/>
            <rFont val="Tahoma"/>
            <family val="2"/>
            <charset val="238"/>
          </rPr>
          <t xml:space="preserve">
TRZYPIENNA</t>
        </r>
      </text>
    </comment>
  </commentList>
</comments>
</file>

<file path=xl/comments2.xml><?xml version="1.0" encoding="utf-8"?>
<comments xmlns="http://schemas.openxmlformats.org/spreadsheetml/2006/main">
  <authors>
    <author>Justyna Dobrołowicz</author>
  </authors>
  <commentList>
    <comment ref="G2" authorId="0" shapeId="0">
      <text>
        <r>
          <rPr>
            <b/>
            <sz val="9"/>
            <color indexed="81"/>
            <rFont val="Tahoma"/>
            <family val="2"/>
            <charset val="238"/>
          </rPr>
          <t>Justyna Dobrołowicz:</t>
        </r>
        <r>
          <rPr>
            <sz val="9"/>
            <color indexed="81"/>
            <rFont val="Tahoma"/>
            <family val="2"/>
            <charset val="238"/>
          </rPr>
          <t xml:space="preserve">
BOŚ brak zdjęcia</t>
        </r>
      </text>
    </comment>
  </commentList>
</comments>
</file>

<file path=xl/sharedStrings.xml><?xml version="1.0" encoding="utf-8"?>
<sst xmlns="http://schemas.openxmlformats.org/spreadsheetml/2006/main" count="813" uniqueCount="369">
  <si>
    <t>TEREN ZABUDOWANY</t>
  </si>
  <si>
    <t>TEREN NIEZABUDOWANY</t>
  </si>
  <si>
    <t>40 CM - 160 CM</t>
  </si>
  <si>
    <t>Lp.</t>
  </si>
  <si>
    <t>ilość</t>
  </si>
  <si>
    <t>gatunek</t>
  </si>
  <si>
    <t>działka</t>
  </si>
  <si>
    <t>obręb</t>
  </si>
  <si>
    <t>klon</t>
  </si>
  <si>
    <t>Niedźwiedź</t>
  </si>
  <si>
    <t>obwód pnia (cm)</t>
  </si>
  <si>
    <t>Świebodzin</t>
  </si>
  <si>
    <t>lipa</t>
  </si>
  <si>
    <t>dąb</t>
  </si>
  <si>
    <t>Niesulice</t>
  </si>
  <si>
    <t>Międzylesie</t>
  </si>
  <si>
    <t>razem:</t>
  </si>
  <si>
    <t>161 cm - 230 cm</t>
  </si>
  <si>
    <t>Ołobok</t>
  </si>
  <si>
    <t>Węgrzynice</t>
  </si>
  <si>
    <t>231 CM - 300 CM</t>
  </si>
  <si>
    <t>Skąpe</t>
  </si>
  <si>
    <t>Lubrza</t>
  </si>
  <si>
    <t>WSZYSTKIE TEREN ZABUDOWANY</t>
  </si>
  <si>
    <t>Poźrzadło</t>
  </si>
  <si>
    <t>topola</t>
  </si>
  <si>
    <t>Bucze</t>
  </si>
  <si>
    <t>Żelechów</t>
  </si>
  <si>
    <t>jesion</t>
  </si>
  <si>
    <t>Rokitnica</t>
  </si>
  <si>
    <t>Toporów</t>
  </si>
  <si>
    <t>Przełazy</t>
  </si>
  <si>
    <t>257/2</t>
  </si>
  <si>
    <t>Koźminek</t>
  </si>
  <si>
    <t>WSZYSTKIE TEREN NIEZABUDOWANY</t>
  </si>
  <si>
    <t>OGÓŁEM:</t>
  </si>
  <si>
    <t>termin nasadzenia</t>
  </si>
  <si>
    <t>decyzja</t>
  </si>
  <si>
    <t>termin powiadomienia</t>
  </si>
  <si>
    <t>sprawa</t>
  </si>
  <si>
    <t>obwód pnia min.</t>
  </si>
  <si>
    <t>PRZYCINKA</t>
  </si>
  <si>
    <t>teren</t>
  </si>
  <si>
    <t>niezabudowany</t>
  </si>
  <si>
    <t>zabudowany</t>
  </si>
  <si>
    <t>Podła Góra</t>
  </si>
  <si>
    <t>Szczaniec</t>
  </si>
  <si>
    <t>14-16</t>
  </si>
  <si>
    <t>lipa, klon</t>
  </si>
  <si>
    <t>obwód pnia</t>
  </si>
  <si>
    <t>nasadzenia</t>
  </si>
  <si>
    <t>uwagi</t>
  </si>
  <si>
    <t>tak</t>
  </si>
  <si>
    <t>Niedżwiedź</t>
  </si>
  <si>
    <t>nie</t>
  </si>
  <si>
    <t>niezbudowany</t>
  </si>
  <si>
    <t>topola kanadyjska</t>
  </si>
  <si>
    <t>lipa drobnolistna</t>
  </si>
  <si>
    <t>Dąbrówka Wlkp.</t>
  </si>
  <si>
    <t>brzoza brodawkowata</t>
  </si>
  <si>
    <t>topola osika</t>
  </si>
  <si>
    <t>robinia akacjowa</t>
  </si>
  <si>
    <t>Łagów</t>
  </si>
  <si>
    <t>lokalizacja</t>
  </si>
  <si>
    <t>różne</t>
  </si>
  <si>
    <t>gmina</t>
  </si>
  <si>
    <t>jesion wyniosły</t>
  </si>
  <si>
    <t>GN.6131.123.2021.ŁK</t>
  </si>
  <si>
    <t>Rzeczyca</t>
  </si>
  <si>
    <t>DP nr 1202F dz. 353/1 (skręt w Wityniu w kierunku Ojerzyc, zaraz po prawej stronie)</t>
  </si>
  <si>
    <t>58/2021</t>
  </si>
  <si>
    <t>GN.6131.108.2021.ŁK</t>
  </si>
  <si>
    <t>Rusinów</t>
  </si>
  <si>
    <t>DP nr 1219F dz. 318/15</t>
  </si>
  <si>
    <t>81/2021</t>
  </si>
  <si>
    <t>jesion pensylwański</t>
  </si>
  <si>
    <t>modrzew europejski</t>
  </si>
  <si>
    <t>OŚR.6131.22.2021</t>
  </si>
  <si>
    <t>Boryszyn</t>
  </si>
  <si>
    <t>57/2021</t>
  </si>
  <si>
    <t>DP nr 1242F dz. 219/3     (jadąc w kierunku m. Zarzyń: modrzew za miejscowością B. za łukiem drogi po prawej stronie; jesion ok 600 m za terenem zabudowanym po lewej stronie)</t>
  </si>
  <si>
    <t>GOŚ.6131.57.2.2021</t>
  </si>
  <si>
    <t>DP nr 1226F dz. 73/1 ( wyjazd w kierunku m. Zawisze)</t>
  </si>
  <si>
    <t>82/2021</t>
  </si>
  <si>
    <t xml:space="preserve">tak </t>
  </si>
  <si>
    <t>110, 105, 97, 245, 195</t>
  </si>
  <si>
    <t>OŚR.6131.23.2021</t>
  </si>
  <si>
    <t>55/2021</t>
  </si>
  <si>
    <t>DP nr 1239F dz. 139/1     ( od cementowni w strone DK92)</t>
  </si>
  <si>
    <t>Wycinka wynikająca z decyzji wydanych w  2022r.</t>
  </si>
  <si>
    <t>1.</t>
  </si>
  <si>
    <t>OŚR.6131.25.2021</t>
  </si>
  <si>
    <t>DP nr 1233F dz. 370</t>
  </si>
  <si>
    <t>62/2021</t>
  </si>
  <si>
    <t>RIT.V.6131.36.2021</t>
  </si>
  <si>
    <t>Zbąszynek</t>
  </si>
  <si>
    <t>DP nr 1212F ul. Okrężna dz. 335/1</t>
  </si>
  <si>
    <t>65/2021</t>
  </si>
  <si>
    <t>6.</t>
  </si>
  <si>
    <t>DP nr 1233F w m. Kosobudz</t>
  </si>
  <si>
    <t>DP nr 1233F w m. Kosobudz - wybrane na terenie miejscowości</t>
  </si>
  <si>
    <t>topola kanadyjsla</t>
  </si>
  <si>
    <t>GN.6131.135.2021.ŁK</t>
  </si>
  <si>
    <t>DP nr 1242F (skrzyżowanie z DK nr 92)</t>
  </si>
  <si>
    <t>56/2021</t>
  </si>
  <si>
    <t>wiąz</t>
  </si>
  <si>
    <t>RI.6131.67.2021.KL</t>
  </si>
  <si>
    <t>DP nr 1225F, dz. nr 7 (drzewa po prawej stronie jezdni jadąc od m. Czyste, przed pierwszym łukiem)</t>
  </si>
  <si>
    <t>72/2021</t>
  </si>
  <si>
    <t>Nasadzenia wynikające z decyzji wydanych w  2022r.</t>
  </si>
  <si>
    <t>dąb bezszypułkowy</t>
  </si>
  <si>
    <t>RI.6131.13.2022.MW</t>
  </si>
  <si>
    <t>DP nr 1225F dz. 396</t>
  </si>
  <si>
    <t>220, 200, 180</t>
  </si>
  <si>
    <t>DP nr 1225F dz. 153</t>
  </si>
  <si>
    <t>190, 180</t>
  </si>
  <si>
    <t>195, 205, 190</t>
  </si>
  <si>
    <t xml:space="preserve"> 7/2022</t>
  </si>
  <si>
    <t>Kolizja z przebudową drogi powiatowej nr 1225F na odcinku Niedźwiedź – Toporów.</t>
  </si>
  <si>
    <t xml:space="preserve">  7/2022</t>
  </si>
  <si>
    <t>Wycięte przez wykonawcę</t>
  </si>
  <si>
    <t>jarząb pospolity</t>
  </si>
  <si>
    <t>ZN.5142.335.2021[mŚwie](3)</t>
  </si>
  <si>
    <t>DP nr 4020F dz. 260 ul. Wojska Polskiego - rondo Netto</t>
  </si>
  <si>
    <t>60/2021</t>
  </si>
  <si>
    <t>GN.6131.150.2021.ŁK</t>
  </si>
  <si>
    <t>Rosin</t>
  </si>
  <si>
    <t>DP nr 1222F</t>
  </si>
  <si>
    <t>21/2022</t>
  </si>
  <si>
    <t>wyciętę 2022</t>
  </si>
  <si>
    <t>wycięte 2022</t>
  </si>
  <si>
    <t>kasztanowiec</t>
  </si>
  <si>
    <t>olcha czarna</t>
  </si>
  <si>
    <t>OŚR.6131.5.4.2022</t>
  </si>
  <si>
    <t>DP nr 1239F dz. 356/3 Lubrza</t>
  </si>
  <si>
    <t>32/2022</t>
  </si>
  <si>
    <t>koliduje z budową zjazdu publicznego (rolnik)</t>
  </si>
  <si>
    <t>120, 90, 70</t>
  </si>
  <si>
    <t>OŚR.6131.7.4.2022</t>
  </si>
  <si>
    <t>DP nr 1242F dz. 23/1 Lubrza</t>
  </si>
  <si>
    <t>33/2022</t>
  </si>
  <si>
    <t>48 m2</t>
  </si>
  <si>
    <t>dąb szypułkowy</t>
  </si>
  <si>
    <t>zakrzewienia z gat. śliwa, grusza</t>
  </si>
  <si>
    <t>zgodnie z zał.</t>
  </si>
  <si>
    <t>RB.II.6131.1.2.2022</t>
  </si>
  <si>
    <t>DP nr 1216F obręb Koźminek dz. 257/1, 257/2, 267, 268</t>
  </si>
  <si>
    <t>zabudowany niezabudowany</t>
  </si>
  <si>
    <t xml:space="preserve"> 8/2022</t>
  </si>
  <si>
    <t>Kolizja z przebudową drogi powiatowej nr 1216F Koźminek - Kręcko</t>
  </si>
  <si>
    <t>jodła kaukaska</t>
  </si>
  <si>
    <t>ZN.5142.46.2022[mŚwie]</t>
  </si>
  <si>
    <t>DP nr 1228F dz. nr 99 (ul. Sobieskiego)</t>
  </si>
  <si>
    <t xml:space="preserve"> 6/2022</t>
  </si>
  <si>
    <t>RBII.613.2.2022</t>
  </si>
  <si>
    <t>Ojerzyce</t>
  </si>
  <si>
    <t>DP nr 1202F Ojerzyce działka 104</t>
  </si>
  <si>
    <t>44/2022</t>
  </si>
  <si>
    <t>wierzba krucha</t>
  </si>
  <si>
    <t>OŚR.6131.15.5.2022</t>
  </si>
  <si>
    <t>DP nr 1223F dz. 243 Przełazy</t>
  </si>
  <si>
    <t>60/2022</t>
  </si>
  <si>
    <t>OŚ.6131.66.2022</t>
  </si>
  <si>
    <t>DP nr 1227F dz. 73/2 Podła Góra</t>
  </si>
  <si>
    <t>53/2022</t>
  </si>
  <si>
    <t>klon, jesion , kasztanowiec</t>
  </si>
  <si>
    <t>73/2</t>
  </si>
  <si>
    <t>drzewo wycięte interwencyjnie w dniu …….</t>
  </si>
  <si>
    <t>141, 70, 81, 110, 76, 118, 120, 65, 120, 123</t>
  </si>
  <si>
    <t>RBII.613.4.2022</t>
  </si>
  <si>
    <t>DP nr 1209F dz. 539 ob.. Szczaniec</t>
  </si>
  <si>
    <t>43/2022</t>
  </si>
  <si>
    <t>do wycinki</t>
  </si>
  <si>
    <t>OŚ.6131.61.2022</t>
  </si>
  <si>
    <t>50/2022</t>
  </si>
  <si>
    <t>DP nr 1226F dz. 297/2       w m. Zawisze</t>
  </si>
  <si>
    <t>297/2</t>
  </si>
  <si>
    <t>Węgrzynice (m. Zawisze)</t>
  </si>
  <si>
    <t>świerk srebrzysty</t>
  </si>
  <si>
    <t>GN.6131.77.2022.ŁK</t>
  </si>
  <si>
    <t>Chociule</t>
  </si>
  <si>
    <t>61/2022</t>
  </si>
  <si>
    <t>GN.6131.85.2022.ŁK</t>
  </si>
  <si>
    <t>Ługów</t>
  </si>
  <si>
    <t>DP nr 1242F w m. Ługów</t>
  </si>
  <si>
    <t>47/2022</t>
  </si>
  <si>
    <t>200, 204</t>
  </si>
  <si>
    <t>RI.6131.37.2022.ES</t>
  </si>
  <si>
    <t>38/2022</t>
  </si>
  <si>
    <t>DP nr 1225F dz. 7               obręb Poźrzadło</t>
  </si>
  <si>
    <t>RI.6131.40.2022.ES</t>
  </si>
  <si>
    <t>46/2022</t>
  </si>
  <si>
    <t>wyciętę przez Panią Ewą Bandurska - zgoda zarządu</t>
  </si>
  <si>
    <t>Wycięte przez tut. Służbe Drogową dn. 24.10.2022</t>
  </si>
  <si>
    <t>robinia biała</t>
  </si>
  <si>
    <t>ZN.5142.136.2022 [mŚwie](3)</t>
  </si>
  <si>
    <t>DP nr 4020F ul. Wojska Polskiego  dz. nr 260</t>
  </si>
  <si>
    <t>28/2022</t>
  </si>
  <si>
    <t>OŚ.6131.63.1.2022</t>
  </si>
  <si>
    <t>Niekarzyn</t>
  </si>
  <si>
    <t>DP nr 1224F dz. 240</t>
  </si>
  <si>
    <t>69/2022</t>
  </si>
  <si>
    <t xml:space="preserve">brak drzewa </t>
  </si>
  <si>
    <t>Wyciętę przez: Maciej Sidorowicz</t>
  </si>
  <si>
    <t>Wycięte przez: Maciej Sidorowicz</t>
  </si>
  <si>
    <t>RI.6131.48.2022.ES</t>
  </si>
  <si>
    <t>219/5</t>
  </si>
  <si>
    <t>54/2022</t>
  </si>
  <si>
    <t>RI.6131.58.2022.ES</t>
  </si>
  <si>
    <t>Sieniawa</t>
  </si>
  <si>
    <t>375/2</t>
  </si>
  <si>
    <t>55/2022</t>
  </si>
  <si>
    <t>2.</t>
  </si>
  <si>
    <t>RI.6131.57.2022.ES</t>
  </si>
  <si>
    <t>434/2</t>
  </si>
  <si>
    <t xml:space="preserve">nie </t>
  </si>
  <si>
    <t>56/2022</t>
  </si>
  <si>
    <t>3.</t>
  </si>
  <si>
    <t>jesion, modrzew, klon</t>
  </si>
  <si>
    <t>87, 170, 177, 130, 385</t>
  </si>
  <si>
    <t>RIT.V.6131.43.2022</t>
  </si>
  <si>
    <t>DP nr 1213F dz. 1262, 1309</t>
  </si>
  <si>
    <t>64/2022</t>
  </si>
  <si>
    <t>4.</t>
  </si>
  <si>
    <t>OŚ.6131.91.2022</t>
  </si>
  <si>
    <t>85/2022</t>
  </si>
  <si>
    <t>min. 6</t>
  </si>
  <si>
    <t>Na terenie Gminy Skąpe</t>
  </si>
  <si>
    <t>5.</t>
  </si>
  <si>
    <t>OŚ.6131.90.2022</t>
  </si>
  <si>
    <t>73, 152, 162, 149</t>
  </si>
  <si>
    <t>86/2022</t>
  </si>
  <si>
    <t>OŚ.6131.92.2022</t>
  </si>
  <si>
    <t>240/1</t>
  </si>
  <si>
    <t>87/2022</t>
  </si>
  <si>
    <t>9.</t>
  </si>
  <si>
    <t>Wycięte interwencyjnie przez MIRT</t>
  </si>
  <si>
    <t>7.</t>
  </si>
  <si>
    <t>OŚ.6131.93.2022</t>
  </si>
  <si>
    <t>88/2022</t>
  </si>
  <si>
    <t>DP nr 1223F Mostki - Przełazy</t>
  </si>
  <si>
    <t>DG.613.13.2023.JD</t>
  </si>
  <si>
    <t>Wybrane drzewa na całym odcinku od DK nr 92 do Przełaz</t>
  </si>
  <si>
    <t>wyciete - Diabelskie Ranczo</t>
  </si>
  <si>
    <t>wyciete przez rolnika</t>
  </si>
  <si>
    <t>Wyciętę przez Wykonawce</t>
  </si>
  <si>
    <t>Wycięte przez: Maciej Sidorowicz Zgoda Zarządu Powiatu  z dnia 10.01.2023r.</t>
  </si>
  <si>
    <t>Wycięte przez tut. Służbe Drogową                               dn. 11.01.2023</t>
  </si>
  <si>
    <t>ZN.5142.85.2022[Łag](6)</t>
  </si>
  <si>
    <t>15/2023</t>
  </si>
  <si>
    <t>Nasadzenia wynikające z decyzji wydanych w  2023r.</t>
  </si>
  <si>
    <t>608/19</t>
  </si>
  <si>
    <t>Łagów (ul. Mostowa)</t>
  </si>
  <si>
    <t>DP nr 1213F - wjazd do Dąbrówki Wlkp</t>
  </si>
  <si>
    <t>Wybrane drzewa na wjeździe do miejscowości od strony Lutola</t>
  </si>
  <si>
    <t>DP nr 1223F  w m. Niesulice</t>
  </si>
  <si>
    <t>Wybrane drzewa na początku miejscowości - od skrzyżowania z drogą w kierunku plaży gminnej (kiedyś Lumel)</t>
  </si>
  <si>
    <t>DP nr 1202F na odcinku Wityń - Kupienino</t>
  </si>
  <si>
    <t>DP nr 1202F na odcinku - Kupienino - Ojerzyce</t>
  </si>
  <si>
    <t xml:space="preserve">Wybrane drzewa na odcinku od przejazdu kolejowego w Kupieninie do m. Ojerzyce </t>
  </si>
  <si>
    <t>OŚ.6131.4.2.2023</t>
  </si>
  <si>
    <t>317/1</t>
  </si>
  <si>
    <t xml:space="preserve"> 8/2023</t>
  </si>
  <si>
    <t xml:space="preserve"> 08/2023</t>
  </si>
  <si>
    <t>DP nr 1235F ul. Sulęcińska w Łagowie</t>
  </si>
  <si>
    <t>DG.613.20.2023.JD</t>
  </si>
  <si>
    <t>DP nr 1235F ul. Sulęcińska w Łagowie dz. nr ewid. 49/6 obręb Łagów</t>
  </si>
  <si>
    <t>DP nr 4006F ul. Łąki Zamkowe w Świebodzinie</t>
  </si>
  <si>
    <t>DP nr 4006F ul. Łąki Zamkowe w Świebodzinie - wszystkie wymagające przycinki wzdłuż ulicy</t>
  </si>
  <si>
    <t>grusza pospolita</t>
  </si>
  <si>
    <t>OŚR.6131.1.2.2023</t>
  </si>
  <si>
    <t>109/2</t>
  </si>
  <si>
    <t>22/2023</t>
  </si>
  <si>
    <t>DP nr 1230F Lubinicko</t>
  </si>
  <si>
    <t>DG.613.25.2023.JD</t>
  </si>
  <si>
    <t>Swiebodzin</t>
  </si>
  <si>
    <t>8.</t>
  </si>
  <si>
    <t>10.</t>
  </si>
  <si>
    <t>11.</t>
  </si>
  <si>
    <t>12.</t>
  </si>
  <si>
    <t>13.</t>
  </si>
  <si>
    <t>14.</t>
  </si>
  <si>
    <t>DP 4018F ul. Zachodnia - ścieżka rowerowa</t>
  </si>
  <si>
    <t>DP 4018F ul. Zachodnia - ścieżka rowerowa od przejazdu kolejowego w kierunku Wilkowa</t>
  </si>
  <si>
    <t>15.</t>
  </si>
  <si>
    <t xml:space="preserve">DP nr 1237F dz. nr ewid. 476/2 obręb Łagów </t>
  </si>
  <si>
    <t>DG.613.26.2023.JD</t>
  </si>
  <si>
    <t xml:space="preserve">DP nr 1237F Zelechów - Łagów dz. nr ewid. 476/2 obręb Łagów </t>
  </si>
  <si>
    <t>16.</t>
  </si>
  <si>
    <t>topola włoska</t>
  </si>
  <si>
    <t>240, 250, 244, 204, 261, 257, 248, 260, 269, 249, 243, 199, 207, 262, 290, 278, 249, 269, 260, 230, 241, 243, 241, 237, 240, 270, 261</t>
  </si>
  <si>
    <t>RIT.V.6131.20.2023</t>
  </si>
  <si>
    <t>Kosieczyn</t>
  </si>
  <si>
    <t>27/2023</t>
  </si>
  <si>
    <t>RBII.6131.3.2023</t>
  </si>
  <si>
    <t>18/2023</t>
  </si>
  <si>
    <t>17.</t>
  </si>
  <si>
    <t>DP nr 1228F ścieżka rowerowa</t>
  </si>
  <si>
    <t>DP nr 1228F ścieżka rowerowa - od przejścia dla pieszych ( Ołobok) w kierunku Lubogóry</t>
  </si>
  <si>
    <t>DP nr 1223F w m. Niesulice</t>
  </si>
  <si>
    <t>lipy</t>
  </si>
  <si>
    <t>DP nr 1215F - ul. Zbąszyńska w Dabrówce Wlkp.</t>
  </si>
  <si>
    <t>DG.613.45.2023.JD</t>
  </si>
  <si>
    <t>DP nr 1215F - ul. Zbąszyńska w Dabrówce Wlkp. - na wysokości posesji nr 2</t>
  </si>
  <si>
    <t>DP nr 1236F - przy wjeździe do Dino w m. Łagów ( 259/1, 219/1)</t>
  </si>
  <si>
    <t>DG.613.46.2023.JD</t>
  </si>
  <si>
    <t>293, 115, 185 + 210</t>
  </si>
  <si>
    <t>OŚ.6131.38.2023</t>
  </si>
  <si>
    <t>375, 496</t>
  </si>
  <si>
    <t>40/2023</t>
  </si>
  <si>
    <t>RI.6131.31.2023.ES</t>
  </si>
  <si>
    <t>476/2</t>
  </si>
  <si>
    <t>26/2023</t>
  </si>
  <si>
    <t>DP nr 4017F ul. Sulechowska - na skarpie przy myjni</t>
  </si>
  <si>
    <t>DG.613.49.2023.MG</t>
  </si>
  <si>
    <t xml:space="preserve">DP nr 4017F ul. Sulechowska - na skarpie przy myjni </t>
  </si>
  <si>
    <t xml:space="preserve">315, 410 </t>
  </si>
  <si>
    <t>OŚ.6131.35.2.2023</t>
  </si>
  <si>
    <t>29/2023</t>
  </si>
  <si>
    <t>lipa, dąb</t>
  </si>
  <si>
    <t>OŚ.6131.37.2023</t>
  </si>
  <si>
    <t>381/3</t>
  </si>
  <si>
    <t>37/2023</t>
  </si>
  <si>
    <t>obr. Ołobok</t>
  </si>
  <si>
    <t>DP nr 1218F w m. Glińsk</t>
  </si>
  <si>
    <t>DG.613.51.2023.JD</t>
  </si>
  <si>
    <t xml:space="preserve">DP nr 1218F w m. Glińsk , na terenie miejscowości + przy przystanku </t>
  </si>
  <si>
    <t>RI.6131.41.2023.ES</t>
  </si>
  <si>
    <t>159/2</t>
  </si>
  <si>
    <t>39/2023</t>
  </si>
  <si>
    <t>330, 270</t>
  </si>
  <si>
    <t>OŚ.6131.39.2.2023</t>
  </si>
  <si>
    <t>290, 373, 305, 335</t>
  </si>
  <si>
    <t>97/1</t>
  </si>
  <si>
    <t>43/2023</t>
  </si>
  <si>
    <t>obr. Ołobok, Niesulice</t>
  </si>
  <si>
    <t>Ołobok, Niesulice</t>
  </si>
  <si>
    <t>WYCINKA</t>
  </si>
  <si>
    <t>DP nr 1229F w m. Chociule dz. nr ewid. 357/11</t>
  </si>
  <si>
    <t xml:space="preserve"> 357/11</t>
  </si>
  <si>
    <t>grusza</t>
  </si>
  <si>
    <t>204,  199, 207, 230,</t>
  </si>
  <si>
    <t>(185 + 210)</t>
  </si>
  <si>
    <t>301 CM - CM</t>
  </si>
  <si>
    <t>315, 410</t>
  </si>
  <si>
    <t>301 CM -    CM</t>
  </si>
  <si>
    <t>373, 305, 335</t>
  </si>
  <si>
    <t>GOŚ.6131.76.2023.ŁK</t>
  </si>
  <si>
    <t>Lubogóra</t>
  </si>
  <si>
    <t>56/1</t>
  </si>
  <si>
    <t>36/2023</t>
  </si>
  <si>
    <t>Kolejowa Ś-dzin</t>
  </si>
  <si>
    <t>ZN.5146.24.2023[PSW](2)</t>
  </si>
  <si>
    <t>ul. Łużycka</t>
  </si>
  <si>
    <t>17/2023</t>
  </si>
  <si>
    <t xml:space="preserve">240, 250, 244, 261, 257, 248, 260, 269, 249, 243, 262, 290, 278, 249, 269, 260, 241, 243, 241, 237, 240, 270, 261, </t>
  </si>
  <si>
    <t>ZN.5146.38.2023[PSW](3)</t>
  </si>
  <si>
    <t>2 Świebodzin (Kolejowa)</t>
  </si>
  <si>
    <t>23/2023</t>
  </si>
  <si>
    <t>3 Świebodzin (Łużycka)</t>
  </si>
  <si>
    <t>Poprawione:</t>
  </si>
  <si>
    <t>PRZYCINKA 2024</t>
  </si>
  <si>
    <t xml:space="preserve">Wycinka wynikająca z decyzji wydanych w  2023r. </t>
  </si>
  <si>
    <t>działka na terenie obrębu Międzylesie</t>
  </si>
  <si>
    <t>miejsce wskaże ZD</t>
  </si>
  <si>
    <t>Wybrane drzewa po obu stronach jezdni - od gospodarstwa P. do Kupienina</t>
  </si>
  <si>
    <t>DP nr 1230F Lubinicko - za cmentarzem ( w kierunku m. Rudgerzowice)</t>
  </si>
  <si>
    <t>DP nr 1223F w m. Niesulice (od zjazdu na plaże gminną w kierunku remizy)</t>
  </si>
  <si>
    <t xml:space="preserve">Wycinka wynikająca z decyzji wydanych w  2022r.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</si>
</sst>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A7D00"/>
      <name val="Calibri"/>
      <family val="2"/>
      <charset val="238"/>
      <scheme val="minor"/>
    </font>
    <font>
      <b/>
      <strike/>
      <sz val="11"/>
      <color theme="1"/>
      <name val="Times New Roman"/>
      <family val="1"/>
      <charset val="238"/>
    </font>
    <font>
      <strike/>
      <sz val="11"/>
      <color theme="1"/>
      <name val="Times New Roman"/>
      <family val="1"/>
      <charset val="238"/>
    </font>
    <font>
      <strike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trike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trike/>
      <sz val="10"/>
      <color theme="1"/>
      <name val="Calibri"/>
      <family val="2"/>
      <charset val="238"/>
      <scheme val="minor"/>
    </font>
    <font>
      <strike/>
      <u/>
      <sz val="11"/>
      <color theme="1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9"/>
      <color theme="1"/>
      <name val="Times New Roman"/>
      <family val="1"/>
      <charset val="238"/>
    </font>
    <font>
      <strike/>
      <u/>
      <sz val="11"/>
      <color theme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8" borderId="14" applyNumberFormat="0" applyFill="0" applyAlignment="0" applyProtection="0"/>
    <xf numFmtId="0" fontId="17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8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vertical="center"/>
    </xf>
    <xf numFmtId="4" fontId="1" fillId="7" borderId="0" xfId="0" applyNumberFormat="1" applyFont="1" applyFill="1" applyAlignment="1">
      <alignment horizontal="center" vertical="center"/>
    </xf>
    <xf numFmtId="4" fontId="1" fillId="7" borderId="0" xfId="0" applyNumberFormat="1" applyFont="1" applyFill="1" applyAlignment="1">
      <alignment horizontal="center"/>
    </xf>
    <xf numFmtId="4" fontId="1" fillId="7" borderId="0" xfId="0" applyNumberFormat="1" applyFont="1" applyFill="1" applyBorder="1" applyAlignment="1">
      <alignment horizontal="center"/>
    </xf>
    <xf numFmtId="4" fontId="1" fillId="7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1" fillId="5" borderId="12" xfId="0" applyFont="1" applyFill="1" applyBorder="1" applyAlignment="1">
      <alignment horizontal="center"/>
    </xf>
    <xf numFmtId="4" fontId="1" fillId="5" borderId="12" xfId="0" applyNumberFormat="1" applyFont="1" applyFill="1" applyBorder="1"/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6" borderId="0" xfId="0" applyFont="1" applyFill="1"/>
    <xf numFmtId="0" fontId="7" fillId="6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0" fillId="9" borderId="0" xfId="0" applyFill="1"/>
    <xf numFmtId="0" fontId="17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5" borderId="0" xfId="0" applyFont="1" applyFill="1"/>
    <xf numFmtId="0" fontId="8" fillId="0" borderId="1" xfId="0" applyFont="1" applyBorder="1" applyAlignment="1">
      <alignment horizontal="center" vertical="center" wrapText="1"/>
    </xf>
    <xf numFmtId="0" fontId="8" fillId="0" borderId="28" xfId="0" applyFont="1" applyBorder="1"/>
    <xf numFmtId="0" fontId="0" fillId="0" borderId="28" xfId="0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0" xfId="0" applyFont="1" applyFill="1"/>
    <xf numFmtId="0" fontId="8" fillId="5" borderId="0" xfId="0" applyFont="1" applyFill="1" applyAlignment="1">
      <alignment vertical="center"/>
    </xf>
    <xf numFmtId="17" fontId="15" fillId="5" borderId="1" xfId="0" applyNumberFormat="1" applyFont="1" applyFill="1" applyBorder="1" applyAlignment="1">
      <alignment horizontal="center" vertical="center" wrapText="1"/>
    </xf>
    <xf numFmtId="0" fontId="16" fillId="5" borderId="0" xfId="0" applyFont="1" applyFill="1"/>
    <xf numFmtId="0" fontId="15" fillId="10" borderId="1" xfId="0" applyFont="1" applyFill="1" applyBorder="1" applyAlignment="1">
      <alignment horizontal="center" vertical="center"/>
    </xf>
    <xf numFmtId="0" fontId="16" fillId="10" borderId="0" xfId="0" applyFont="1" applyFill="1"/>
    <xf numFmtId="0" fontId="8" fillId="0" borderId="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0" borderId="0" xfId="0" applyFont="1"/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8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0" fillId="0" borderId="0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29" fillId="0" borderId="0" xfId="0" applyFont="1" applyAlignment="1">
      <alignment horizontal="center"/>
    </xf>
    <xf numFmtId="4" fontId="26" fillId="0" borderId="0" xfId="0" applyNumberFormat="1" applyFont="1"/>
    <xf numFmtId="0" fontId="8" fillId="0" borderId="5" xfId="0" applyFont="1" applyBorder="1" applyAlignment="1">
      <alignment horizontal="center"/>
    </xf>
    <xf numFmtId="0" fontId="6" fillId="9" borderId="0" xfId="0" applyFont="1" applyFill="1"/>
    <xf numFmtId="0" fontId="30" fillId="9" borderId="0" xfId="0" applyFont="1" applyFill="1"/>
    <xf numFmtId="0" fontId="31" fillId="9" borderId="0" xfId="0" applyFont="1" applyFill="1"/>
    <xf numFmtId="0" fontId="7" fillId="2" borderId="1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9" borderId="0" xfId="0" applyFont="1" applyFill="1"/>
    <xf numFmtId="0" fontId="0" fillId="0" borderId="0" xfId="0" applyAlignment="1">
      <alignment horizontal="right"/>
    </xf>
    <xf numFmtId="0" fontId="1" fillId="3" borderId="31" xfId="0" applyFont="1" applyFill="1" applyBorder="1" applyAlignment="1"/>
    <xf numFmtId="4" fontId="6" fillId="0" borderId="0" xfId="0" applyNumberFormat="1" applyFont="1" applyBorder="1" applyAlignment="1">
      <alignment vertical="center"/>
    </xf>
    <xf numFmtId="0" fontId="1" fillId="2" borderId="31" xfId="0" applyFont="1" applyFill="1" applyBorder="1" applyAlignment="1"/>
    <xf numFmtId="4" fontId="6" fillId="0" borderId="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3" borderId="30" xfId="0" applyFont="1" applyFill="1" applyBorder="1" applyAlignment="1"/>
    <xf numFmtId="0" fontId="1" fillId="3" borderId="9" xfId="0" applyFont="1" applyFill="1" applyBorder="1" applyAlignment="1"/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2" fillId="2" borderId="30" xfId="0" applyFont="1" applyFill="1" applyBorder="1" applyAlignment="1"/>
    <xf numFmtId="0" fontId="3" fillId="0" borderId="32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17" fillId="0" borderId="5" xfId="2" applyBorder="1" applyAlignment="1">
      <alignment horizontal="center" vertical="center" wrapText="1"/>
    </xf>
    <xf numFmtId="0" fontId="17" fillId="0" borderId="7" xfId="2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5" borderId="1" xfId="2" applyFont="1" applyFill="1" applyBorder="1" applyAlignment="1">
      <alignment horizontal="center" vertical="center" wrapText="1"/>
    </xf>
    <xf numFmtId="0" fontId="22" fillId="0" borderId="19" xfId="2" applyFont="1" applyBorder="1" applyAlignment="1">
      <alignment horizontal="center" vertical="center" wrapText="1"/>
    </xf>
    <xf numFmtId="0" fontId="22" fillId="0" borderId="16" xfId="2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wrapText="1"/>
    </xf>
    <xf numFmtId="0" fontId="16" fillId="10" borderId="7" xfId="0" applyFont="1" applyFill="1" applyBorder="1" applyAlignment="1">
      <alignment horizontal="center" wrapText="1"/>
    </xf>
    <xf numFmtId="0" fontId="22" fillId="10" borderId="19" xfId="2" applyFont="1" applyFill="1" applyBorder="1" applyAlignment="1">
      <alignment horizontal="center" vertical="center" wrapText="1"/>
    </xf>
    <xf numFmtId="0" fontId="22" fillId="10" borderId="6" xfId="2" applyFont="1" applyFill="1" applyBorder="1" applyAlignment="1">
      <alignment horizontal="center" vertical="center" wrapText="1"/>
    </xf>
    <xf numFmtId="0" fontId="22" fillId="10" borderId="7" xfId="2" applyFont="1" applyFill="1" applyBorder="1" applyAlignment="1">
      <alignment horizontal="center" vertical="center" wrapText="1"/>
    </xf>
    <xf numFmtId="17" fontId="15" fillId="10" borderId="19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7" fontId="15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4" fillId="10" borderId="0" xfId="0" applyFont="1" applyFill="1" applyAlignment="1">
      <alignment horizontal="center" vertical="center" wrapText="1"/>
    </xf>
    <xf numFmtId="0" fontId="24" fillId="10" borderId="10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14" fontId="15" fillId="10" borderId="5" xfId="0" applyNumberFormat="1" applyFont="1" applyFill="1" applyBorder="1" applyAlignment="1">
      <alignment horizontal="center" vertical="center"/>
    </xf>
    <xf numFmtId="14" fontId="15" fillId="10" borderId="6" xfId="0" applyNumberFormat="1" applyFont="1" applyFill="1" applyBorder="1" applyAlignment="1">
      <alignment horizontal="center" vertical="center"/>
    </xf>
    <xf numFmtId="14" fontId="15" fillId="1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 applyAlignment="1">
      <alignment horizontal="left" shrinkToFi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1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</cellXfs>
  <cellStyles count="3">
    <cellStyle name="Hiperłącze" xfId="2" builtinId="8"/>
    <cellStyle name="Normalny" xfId="0" builtinId="0"/>
    <cellStyle name="Obliczenia" xfId="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opLeftCell="A28" zoomScale="90" zoomScaleNormal="90" workbookViewId="0">
      <selection activeCell="J44" sqref="J44"/>
    </sheetView>
  </sheetViews>
  <sheetFormatPr defaultColWidth="9.140625" defaultRowHeight="15" x14ac:dyDescent="0.25"/>
  <cols>
    <col min="1" max="2" width="9.140625" style="116"/>
    <col min="3" max="3" width="12.28515625" style="116" customWidth="1"/>
    <col min="4" max="4" width="11.7109375" style="116" customWidth="1"/>
    <col min="5" max="5" width="9.140625" style="116"/>
    <col min="6" max="6" width="17.7109375" style="116" customWidth="1"/>
    <col min="7" max="7" width="12.28515625" style="116" customWidth="1"/>
    <col min="8" max="10" width="9.140625" style="116"/>
    <col min="11" max="11" width="12.140625" style="116" customWidth="1"/>
    <col min="12" max="12" width="13.7109375" style="116" customWidth="1"/>
    <col min="13" max="13" width="12.5703125" style="116" customWidth="1"/>
    <col min="14" max="14" width="16.28515625" style="116" customWidth="1"/>
    <col min="15" max="16384" width="9.140625" style="116"/>
  </cols>
  <sheetData>
    <row r="1" spans="1:21" x14ac:dyDescent="0.25">
      <c r="E1" s="171" t="s">
        <v>337</v>
      </c>
      <c r="F1" s="171"/>
      <c r="G1" s="171"/>
      <c r="H1" s="171"/>
      <c r="I1" s="171"/>
      <c r="J1" s="171"/>
      <c r="K1" s="171"/>
    </row>
    <row r="2" spans="1:21" x14ac:dyDescent="0.25">
      <c r="A2" s="173" t="s">
        <v>0</v>
      </c>
      <c r="B2" s="173"/>
      <c r="C2" s="173"/>
      <c r="D2" s="173"/>
      <c r="E2" s="173"/>
      <c r="F2" s="173"/>
      <c r="G2" s="173"/>
      <c r="H2" s="173"/>
      <c r="I2" s="174" t="s">
        <v>1</v>
      </c>
      <c r="J2" s="174"/>
      <c r="K2" s="174"/>
      <c r="L2" s="174"/>
      <c r="M2" s="174"/>
      <c r="N2" s="174"/>
      <c r="O2" s="174"/>
    </row>
    <row r="3" spans="1:21" x14ac:dyDescent="0.25">
      <c r="A3" s="175" t="s">
        <v>2</v>
      </c>
      <c r="B3" s="176"/>
      <c r="C3" s="176"/>
      <c r="I3" s="175" t="s">
        <v>2</v>
      </c>
      <c r="J3" s="176"/>
      <c r="K3" s="176"/>
    </row>
    <row r="4" spans="1:21" ht="30" x14ac:dyDescent="0.25">
      <c r="A4" s="4" t="s">
        <v>3</v>
      </c>
      <c r="B4" s="4" t="s">
        <v>4</v>
      </c>
      <c r="C4" s="5" t="s">
        <v>10</v>
      </c>
      <c r="D4" s="4" t="s">
        <v>5</v>
      </c>
      <c r="E4" s="4" t="s">
        <v>6</v>
      </c>
      <c r="F4" s="4" t="s">
        <v>7</v>
      </c>
      <c r="I4" s="4" t="s">
        <v>3</v>
      </c>
      <c r="J4" s="4" t="s">
        <v>4</v>
      </c>
      <c r="K4" s="5" t="s">
        <v>10</v>
      </c>
      <c r="L4" s="4" t="s">
        <v>5</v>
      </c>
      <c r="M4" s="4" t="s">
        <v>6</v>
      </c>
      <c r="N4" s="4" t="s">
        <v>7</v>
      </c>
    </row>
    <row r="5" spans="1:21" ht="30" x14ac:dyDescent="0.25">
      <c r="A5" s="110" t="s">
        <v>90</v>
      </c>
      <c r="B5" s="109">
        <v>1</v>
      </c>
      <c r="C5" s="109">
        <v>95</v>
      </c>
      <c r="D5" s="109" t="s">
        <v>178</v>
      </c>
      <c r="E5" s="110" t="s">
        <v>339</v>
      </c>
      <c r="F5" s="109" t="s">
        <v>180</v>
      </c>
      <c r="I5" s="110" t="s">
        <v>90</v>
      </c>
      <c r="J5" s="110">
        <v>1</v>
      </c>
      <c r="K5" s="110">
        <v>115</v>
      </c>
      <c r="L5" s="109" t="s">
        <v>56</v>
      </c>
      <c r="M5" s="110">
        <v>375</v>
      </c>
      <c r="N5" s="110" t="s">
        <v>18</v>
      </c>
    </row>
    <row r="6" spans="1:21" ht="15.75" thickBot="1" x14ac:dyDescent="0.3">
      <c r="A6" s="110" t="s">
        <v>212</v>
      </c>
      <c r="B6" s="110">
        <v>1</v>
      </c>
      <c r="C6" s="109">
        <v>82.76</v>
      </c>
      <c r="D6" s="109" t="s">
        <v>8</v>
      </c>
      <c r="E6" s="110">
        <v>522</v>
      </c>
      <c r="F6" s="110" t="s">
        <v>351</v>
      </c>
      <c r="G6" s="117"/>
      <c r="I6" s="110"/>
      <c r="J6" s="110"/>
      <c r="K6" s="110"/>
      <c r="L6" s="110"/>
      <c r="M6" s="110"/>
      <c r="N6" s="110"/>
    </row>
    <row r="7" spans="1:21" ht="15.75" thickBot="1" x14ac:dyDescent="0.3">
      <c r="A7" s="118"/>
      <c r="B7" s="118"/>
      <c r="C7" s="119"/>
      <c r="D7" s="119"/>
      <c r="E7" s="119"/>
      <c r="F7" s="119"/>
      <c r="I7" s="6" t="s">
        <v>16</v>
      </c>
      <c r="J7" s="7">
        <f>SUM(J5:J6)</f>
        <v>1</v>
      </c>
      <c r="K7" s="120"/>
      <c r="L7" s="120"/>
      <c r="M7" s="120"/>
      <c r="N7" s="120"/>
    </row>
    <row r="8" spans="1:21" ht="15.75" thickBot="1" x14ac:dyDescent="0.3">
      <c r="A8" s="2" t="s">
        <v>16</v>
      </c>
      <c r="B8" s="3">
        <f>SUM(B5:B7)</f>
        <v>2</v>
      </c>
      <c r="C8" s="121"/>
      <c r="D8" s="121"/>
      <c r="I8" s="20"/>
      <c r="J8" s="20"/>
      <c r="K8" s="24"/>
      <c r="L8" s="120"/>
      <c r="M8" s="120"/>
      <c r="N8" s="120"/>
    </row>
    <row r="9" spans="1:21" x14ac:dyDescent="0.25">
      <c r="A9" s="19"/>
      <c r="B9" s="19"/>
      <c r="C9" s="23"/>
      <c r="D9" s="122"/>
      <c r="I9" s="120"/>
      <c r="J9" s="120"/>
      <c r="K9" s="120"/>
      <c r="L9" s="120"/>
      <c r="M9" s="120"/>
      <c r="N9" s="120"/>
    </row>
    <row r="11" spans="1:21" x14ac:dyDescent="0.25">
      <c r="A11" s="179" t="s">
        <v>17</v>
      </c>
      <c r="B11" s="180"/>
      <c r="C11" s="181"/>
      <c r="I11" s="179" t="s">
        <v>17</v>
      </c>
      <c r="J11" s="180"/>
      <c r="K11" s="181"/>
    </row>
    <row r="12" spans="1:21" ht="30" x14ac:dyDescent="0.25">
      <c r="A12" s="4" t="s">
        <v>3</v>
      </c>
      <c r="B12" s="4" t="s">
        <v>4</v>
      </c>
      <c r="C12" s="5" t="s">
        <v>10</v>
      </c>
      <c r="D12" s="4" t="s">
        <v>5</v>
      </c>
      <c r="E12" s="4" t="s">
        <v>6</v>
      </c>
      <c r="F12" s="4" t="s">
        <v>7</v>
      </c>
      <c r="I12" s="4" t="s">
        <v>3</v>
      </c>
      <c r="J12" s="4" t="s">
        <v>4</v>
      </c>
      <c r="K12" s="5" t="s">
        <v>10</v>
      </c>
      <c r="L12" s="4" t="s">
        <v>5</v>
      </c>
      <c r="M12" s="4" t="s">
        <v>6</v>
      </c>
      <c r="N12" s="4" t="s">
        <v>7</v>
      </c>
      <c r="U12" s="123"/>
    </row>
    <row r="13" spans="1:21" ht="30" x14ac:dyDescent="0.25">
      <c r="A13" s="110" t="s">
        <v>90</v>
      </c>
      <c r="B13" s="110">
        <v>1</v>
      </c>
      <c r="C13" s="110">
        <v>185</v>
      </c>
      <c r="D13" s="110" t="s">
        <v>12</v>
      </c>
      <c r="E13" s="109" t="s">
        <v>214</v>
      </c>
      <c r="F13" s="110" t="s">
        <v>209</v>
      </c>
      <c r="I13" s="110" t="s">
        <v>90</v>
      </c>
      <c r="J13" s="110">
        <v>1</v>
      </c>
      <c r="K13" s="110">
        <v>180</v>
      </c>
      <c r="L13" s="109" t="s">
        <v>61</v>
      </c>
      <c r="M13" s="110">
        <v>240</v>
      </c>
      <c r="N13" s="110" t="s">
        <v>199</v>
      </c>
    </row>
    <row r="14" spans="1:21" ht="30" x14ac:dyDescent="0.25">
      <c r="A14" s="108" t="s">
        <v>212</v>
      </c>
      <c r="B14" s="108">
        <v>1</v>
      </c>
      <c r="C14" s="108">
        <v>205</v>
      </c>
      <c r="D14" s="108" t="s">
        <v>340</v>
      </c>
      <c r="E14" s="108" t="s">
        <v>271</v>
      </c>
      <c r="F14" s="108" t="s">
        <v>26</v>
      </c>
      <c r="I14" s="110" t="s">
        <v>212</v>
      </c>
      <c r="J14" s="110">
        <v>4</v>
      </c>
      <c r="K14" s="124" t="s">
        <v>341</v>
      </c>
      <c r="L14" s="109" t="s">
        <v>289</v>
      </c>
      <c r="M14" s="109">
        <v>555</v>
      </c>
      <c r="N14" s="110" t="s">
        <v>292</v>
      </c>
    </row>
    <row r="15" spans="1:21" ht="30" x14ac:dyDescent="0.25">
      <c r="A15" s="108" t="s">
        <v>217</v>
      </c>
      <c r="B15" s="108">
        <v>1</v>
      </c>
      <c r="C15" s="108">
        <v>220</v>
      </c>
      <c r="D15" s="108" t="s">
        <v>12</v>
      </c>
      <c r="E15" s="108" t="s">
        <v>32</v>
      </c>
      <c r="F15" s="109" t="s">
        <v>33</v>
      </c>
      <c r="I15" s="110" t="s">
        <v>217</v>
      </c>
      <c r="J15" s="110">
        <v>2</v>
      </c>
      <c r="K15" s="110" t="s">
        <v>342</v>
      </c>
      <c r="L15" s="109" t="s">
        <v>56</v>
      </c>
      <c r="M15" s="110">
        <v>496</v>
      </c>
      <c r="N15" s="110" t="s">
        <v>18</v>
      </c>
      <c r="T15" s="114">
        <f>SUM(B8,J7,B19,J19,B30,B39,J40,J47)</f>
        <v>52</v>
      </c>
    </row>
    <row r="16" spans="1:21" ht="24" x14ac:dyDescent="0.25">
      <c r="A16" s="108" t="s">
        <v>223</v>
      </c>
      <c r="B16" s="108">
        <v>1</v>
      </c>
      <c r="C16" s="108">
        <v>200</v>
      </c>
      <c r="D16" s="108" t="s">
        <v>12</v>
      </c>
      <c r="E16" s="108">
        <v>330</v>
      </c>
      <c r="F16" s="144" t="s">
        <v>359</v>
      </c>
      <c r="I16" s="110" t="s">
        <v>223</v>
      </c>
      <c r="J16" s="110">
        <v>1</v>
      </c>
      <c r="K16" s="109">
        <v>225</v>
      </c>
      <c r="L16" s="110" t="s">
        <v>25</v>
      </c>
      <c r="M16" s="110" t="s">
        <v>328</v>
      </c>
      <c r="N16" s="110" t="s">
        <v>24</v>
      </c>
    </row>
    <row r="17" spans="1:14" x14ac:dyDescent="0.25">
      <c r="A17" s="125"/>
      <c r="B17" s="125"/>
      <c r="C17" s="108"/>
      <c r="D17" s="108"/>
      <c r="E17" s="108"/>
      <c r="F17" s="108"/>
      <c r="I17" s="126" t="s">
        <v>228</v>
      </c>
      <c r="J17" s="126">
        <v>1</v>
      </c>
      <c r="K17" s="109">
        <v>185</v>
      </c>
      <c r="L17" s="110" t="s">
        <v>25</v>
      </c>
      <c r="M17" s="110" t="s">
        <v>349</v>
      </c>
      <c r="N17" s="110" t="s">
        <v>348</v>
      </c>
    </row>
    <row r="18" spans="1:14" ht="15.75" thickBot="1" x14ac:dyDescent="0.3">
      <c r="A18" s="125"/>
      <c r="B18" s="125"/>
      <c r="C18" s="108"/>
      <c r="D18" s="108"/>
      <c r="E18" s="108"/>
      <c r="F18" s="108"/>
      <c r="I18" s="126"/>
      <c r="J18" s="125"/>
      <c r="K18" s="108"/>
      <c r="L18" s="108"/>
      <c r="M18" s="108"/>
      <c r="N18" s="108"/>
    </row>
    <row r="19" spans="1:14" ht="15.75" thickBot="1" x14ac:dyDescent="0.3">
      <c r="A19" s="2" t="s">
        <v>16</v>
      </c>
      <c r="B19" s="3">
        <f>SUM(B13:B18)</f>
        <v>4</v>
      </c>
      <c r="I19" s="6" t="s">
        <v>16</v>
      </c>
      <c r="J19" s="3">
        <f>SUM(J13:J18)</f>
        <v>9</v>
      </c>
      <c r="K19" s="127"/>
      <c r="L19" s="127"/>
      <c r="M19" s="127"/>
      <c r="N19" s="127"/>
    </row>
    <row r="20" spans="1:14" x14ac:dyDescent="0.25">
      <c r="A20" s="19"/>
      <c r="B20" s="19"/>
      <c r="C20" s="22"/>
      <c r="I20" s="20"/>
      <c r="J20" s="19"/>
      <c r="K20" s="23"/>
      <c r="L20" s="127"/>
      <c r="M20" s="127"/>
      <c r="N20" s="127"/>
    </row>
    <row r="21" spans="1:14" x14ac:dyDescent="0.25">
      <c r="I21" s="120"/>
      <c r="J21" s="127"/>
      <c r="K21" s="127"/>
      <c r="L21" s="127"/>
      <c r="M21" s="127"/>
      <c r="N21" s="127"/>
    </row>
    <row r="22" spans="1:14" x14ac:dyDescent="0.25">
      <c r="A22" s="179" t="s">
        <v>20</v>
      </c>
      <c r="B22" s="180"/>
      <c r="C22" s="181"/>
      <c r="I22" s="179" t="s">
        <v>20</v>
      </c>
      <c r="J22" s="180"/>
      <c r="K22" s="181"/>
    </row>
    <row r="23" spans="1:14" ht="30" x14ac:dyDescent="0.25">
      <c r="A23" s="4" t="s">
        <v>3</v>
      </c>
      <c r="B23" s="4" t="s">
        <v>4</v>
      </c>
      <c r="C23" s="5" t="s">
        <v>10</v>
      </c>
      <c r="D23" s="4" t="s">
        <v>5</v>
      </c>
      <c r="E23" s="4" t="s">
        <v>6</v>
      </c>
      <c r="F23" s="4" t="s">
        <v>7</v>
      </c>
      <c r="I23" s="4" t="s">
        <v>3</v>
      </c>
      <c r="J23" s="4" t="s">
        <v>4</v>
      </c>
      <c r="K23" s="5" t="s">
        <v>10</v>
      </c>
      <c r="L23" s="4" t="s">
        <v>5</v>
      </c>
      <c r="M23" s="4" t="s">
        <v>6</v>
      </c>
      <c r="N23" s="4" t="s">
        <v>7</v>
      </c>
    </row>
    <row r="24" spans="1:14" ht="180" x14ac:dyDescent="0.25">
      <c r="A24" s="110" t="s">
        <v>90</v>
      </c>
      <c r="B24" s="110">
        <v>1</v>
      </c>
      <c r="C24" s="109">
        <v>255</v>
      </c>
      <c r="D24" s="110" t="s">
        <v>8</v>
      </c>
      <c r="E24" s="109" t="s">
        <v>210</v>
      </c>
      <c r="F24" s="110" t="s">
        <v>209</v>
      </c>
      <c r="I24" s="110" t="s">
        <v>90</v>
      </c>
      <c r="J24" s="110">
        <v>23</v>
      </c>
      <c r="K24" s="109" t="s">
        <v>355</v>
      </c>
      <c r="L24" s="109" t="s">
        <v>289</v>
      </c>
      <c r="M24" s="109">
        <v>555</v>
      </c>
      <c r="N24" s="110" t="s">
        <v>292</v>
      </c>
    </row>
    <row r="25" spans="1:14" ht="30" x14ac:dyDescent="0.25">
      <c r="A25" s="110" t="s">
        <v>212</v>
      </c>
      <c r="B25" s="110">
        <v>1</v>
      </c>
      <c r="C25" s="109">
        <v>265</v>
      </c>
      <c r="D25" s="110" t="s">
        <v>12</v>
      </c>
      <c r="E25" s="110" t="s">
        <v>261</v>
      </c>
      <c r="F25" s="110" t="s">
        <v>15</v>
      </c>
      <c r="I25" s="110" t="s">
        <v>212</v>
      </c>
      <c r="J25" s="110">
        <v>1</v>
      </c>
      <c r="K25" s="110">
        <v>293</v>
      </c>
      <c r="L25" s="109" t="s">
        <v>56</v>
      </c>
      <c r="M25" s="110">
        <v>375</v>
      </c>
      <c r="N25" s="110" t="s">
        <v>18</v>
      </c>
    </row>
    <row r="26" spans="1:14" x14ac:dyDescent="0.25">
      <c r="A26" s="108" t="s">
        <v>217</v>
      </c>
      <c r="B26" s="108">
        <v>1</v>
      </c>
      <c r="C26" s="109">
        <v>270</v>
      </c>
      <c r="D26" s="108" t="s">
        <v>12</v>
      </c>
      <c r="E26" s="108">
        <v>468</v>
      </c>
      <c r="F26" s="108" t="s">
        <v>18</v>
      </c>
      <c r="I26" s="110"/>
      <c r="J26" s="110"/>
      <c r="K26" s="110"/>
      <c r="L26" s="110"/>
      <c r="M26" s="110"/>
      <c r="N26" s="110"/>
    </row>
    <row r="27" spans="1:14" x14ac:dyDescent="0.25">
      <c r="A27" s="110" t="s">
        <v>223</v>
      </c>
      <c r="B27" s="110">
        <v>1</v>
      </c>
      <c r="C27" s="109">
        <v>290</v>
      </c>
      <c r="D27" s="110" t="s">
        <v>12</v>
      </c>
      <c r="E27" s="110" t="s">
        <v>333</v>
      </c>
      <c r="F27" s="110" t="s">
        <v>14</v>
      </c>
      <c r="I27" s="110"/>
      <c r="J27" s="110"/>
      <c r="K27" s="110"/>
      <c r="L27" s="110"/>
      <c r="M27" s="110"/>
      <c r="N27" s="110"/>
    </row>
    <row r="28" spans="1:14" x14ac:dyDescent="0.25">
      <c r="A28" s="125"/>
      <c r="B28" s="125"/>
      <c r="C28" s="108"/>
      <c r="D28" s="108"/>
      <c r="E28" s="108"/>
      <c r="F28" s="108"/>
      <c r="I28" s="110"/>
      <c r="J28" s="110"/>
      <c r="K28" s="110"/>
      <c r="L28" s="110"/>
      <c r="M28" s="110"/>
      <c r="N28" s="110"/>
    </row>
    <row r="29" spans="1:14" ht="15.75" thickBot="1" x14ac:dyDescent="0.3">
      <c r="A29" s="127"/>
      <c r="B29" s="128"/>
      <c r="C29" s="110"/>
      <c r="D29" s="128"/>
      <c r="E29" s="110"/>
      <c r="F29" s="128"/>
      <c r="I29" s="110"/>
      <c r="J29" s="110"/>
      <c r="K29" s="110"/>
      <c r="L29" s="110"/>
      <c r="M29" s="110"/>
      <c r="N29" s="110"/>
    </row>
    <row r="30" spans="1:14" ht="15.75" thickBot="1" x14ac:dyDescent="0.3">
      <c r="A30" s="2" t="s">
        <v>16</v>
      </c>
      <c r="B30" s="3">
        <f>SUM(B24:B29)</f>
        <v>4</v>
      </c>
      <c r="I30" s="110"/>
      <c r="J30" s="110"/>
      <c r="K30" s="110"/>
      <c r="L30" s="110"/>
      <c r="M30" s="110"/>
      <c r="N30" s="110"/>
    </row>
    <row r="31" spans="1:14" x14ac:dyDescent="0.25">
      <c r="A31" s="19"/>
      <c r="B31" s="19"/>
      <c r="C31" s="22"/>
      <c r="I31" s="110"/>
      <c r="J31" s="110"/>
      <c r="K31" s="110"/>
      <c r="L31" s="110"/>
      <c r="M31" s="110"/>
      <c r="N31" s="110"/>
    </row>
    <row r="32" spans="1:14" x14ac:dyDescent="0.25">
      <c r="I32" s="110"/>
      <c r="J32" s="110"/>
      <c r="K32" s="112"/>
      <c r="L32" s="110"/>
      <c r="M32" s="110"/>
      <c r="N32" s="110"/>
    </row>
    <row r="33" spans="1:14" x14ac:dyDescent="0.25">
      <c r="A33" s="175" t="s">
        <v>345</v>
      </c>
      <c r="B33" s="176"/>
      <c r="C33" s="176"/>
      <c r="I33" s="110"/>
      <c r="J33" s="110"/>
      <c r="K33" s="110"/>
      <c r="L33" s="110"/>
      <c r="M33" s="110"/>
      <c r="N33" s="110"/>
    </row>
    <row r="34" spans="1:14" ht="30" x14ac:dyDescent="0.25">
      <c r="A34" s="4" t="s">
        <v>3</v>
      </c>
      <c r="B34" s="4" t="s">
        <v>4</v>
      </c>
      <c r="C34" s="5" t="s">
        <v>10</v>
      </c>
      <c r="D34" s="4" t="s">
        <v>5</v>
      </c>
      <c r="E34" s="4" t="s">
        <v>6</v>
      </c>
      <c r="F34" s="4" t="s">
        <v>7</v>
      </c>
      <c r="I34" s="128"/>
      <c r="J34" s="128"/>
      <c r="K34" s="110"/>
      <c r="L34" s="128"/>
      <c r="M34" s="128"/>
      <c r="N34" s="128"/>
    </row>
    <row r="35" spans="1:14" x14ac:dyDescent="0.25">
      <c r="A35" s="111" t="s">
        <v>90</v>
      </c>
      <c r="B35" s="111">
        <v>1</v>
      </c>
      <c r="C35" s="112">
        <v>305</v>
      </c>
      <c r="D35" s="113" t="s">
        <v>13</v>
      </c>
      <c r="E35" s="113" t="s">
        <v>321</v>
      </c>
      <c r="F35" s="113" t="s">
        <v>18</v>
      </c>
      <c r="I35" s="128"/>
      <c r="J35" s="128"/>
      <c r="K35" s="110"/>
      <c r="L35" s="128"/>
      <c r="M35" s="128"/>
      <c r="N35" s="128"/>
    </row>
    <row r="36" spans="1:14" x14ac:dyDescent="0.25">
      <c r="A36" s="111" t="s">
        <v>212</v>
      </c>
      <c r="B36" s="111">
        <v>1</v>
      </c>
      <c r="C36" s="112">
        <v>330</v>
      </c>
      <c r="D36" s="113" t="s">
        <v>12</v>
      </c>
      <c r="E36" s="113">
        <v>468</v>
      </c>
      <c r="F36" s="113" t="s">
        <v>18</v>
      </c>
      <c r="I36" s="128"/>
      <c r="J36" s="128"/>
      <c r="K36" s="110"/>
      <c r="L36" s="128"/>
      <c r="M36" s="128"/>
      <c r="N36" s="128"/>
    </row>
    <row r="37" spans="1:14" x14ac:dyDescent="0.25">
      <c r="A37" s="111" t="s">
        <v>217</v>
      </c>
      <c r="B37" s="111">
        <v>3</v>
      </c>
      <c r="C37" s="112" t="s">
        <v>346</v>
      </c>
      <c r="D37" s="113" t="s">
        <v>12</v>
      </c>
      <c r="E37" s="113" t="s">
        <v>333</v>
      </c>
      <c r="F37" s="113" t="s">
        <v>14</v>
      </c>
      <c r="I37" s="128"/>
      <c r="J37" s="128"/>
      <c r="K37" s="110"/>
      <c r="L37" s="128"/>
      <c r="M37" s="128"/>
      <c r="N37" s="128"/>
    </row>
    <row r="38" spans="1:14" ht="15.75" thickBot="1" x14ac:dyDescent="0.3">
      <c r="A38" s="126" t="s">
        <v>223</v>
      </c>
      <c r="B38" s="126">
        <v>2</v>
      </c>
      <c r="C38" s="110" t="s">
        <v>344</v>
      </c>
      <c r="D38" s="110" t="s">
        <v>13</v>
      </c>
      <c r="E38" s="110">
        <v>90</v>
      </c>
      <c r="F38" s="109" t="s">
        <v>45</v>
      </c>
      <c r="I38" s="110"/>
      <c r="J38" s="128"/>
      <c r="K38" s="110"/>
      <c r="L38" s="128"/>
      <c r="M38" s="110"/>
      <c r="N38" s="128"/>
    </row>
    <row r="39" spans="1:14" ht="15.75" thickBot="1" x14ac:dyDescent="0.3">
      <c r="A39" s="2" t="s">
        <v>16</v>
      </c>
      <c r="B39" s="3">
        <f>+SUM(B35:B38)</f>
        <v>7</v>
      </c>
      <c r="I39" s="126"/>
      <c r="J39" s="126"/>
      <c r="K39" s="110"/>
      <c r="L39" s="110"/>
      <c r="M39" s="110"/>
      <c r="N39" s="110"/>
    </row>
    <row r="40" spans="1:14" ht="15.75" thickBot="1" x14ac:dyDescent="0.3">
      <c r="A40" s="19"/>
      <c r="B40" s="19"/>
      <c r="C40" s="22"/>
      <c r="I40" s="6" t="s">
        <v>16</v>
      </c>
      <c r="J40" s="7">
        <f>SUM(J24:J39)</f>
        <v>24</v>
      </c>
      <c r="K40" s="123"/>
      <c r="L40" s="123"/>
      <c r="M40" s="123"/>
      <c r="N40" s="123"/>
    </row>
    <row r="41" spans="1:14" x14ac:dyDescent="0.25">
      <c r="I41" s="20"/>
      <c r="J41" s="20"/>
      <c r="K41" s="21"/>
      <c r="L41" s="123"/>
      <c r="M41" s="123"/>
      <c r="N41" s="123"/>
    </row>
    <row r="42" spans="1:14" ht="15.75" thickBot="1" x14ac:dyDescent="0.3"/>
    <row r="43" spans="1:14" x14ac:dyDescent="0.25">
      <c r="D43" s="169">
        <f>SUM(B8,B19,B30,B39)</f>
        <v>17</v>
      </c>
      <c r="E43" s="182" t="s">
        <v>23</v>
      </c>
      <c r="F43" s="183"/>
      <c r="I43" s="175" t="s">
        <v>343</v>
      </c>
      <c r="J43" s="176"/>
      <c r="K43" s="176"/>
    </row>
    <row r="44" spans="1:14" ht="30" x14ac:dyDescent="0.25">
      <c r="D44" s="172"/>
      <c r="E44" s="172"/>
      <c r="F44" s="170"/>
      <c r="I44" s="4" t="s">
        <v>3</v>
      </c>
      <c r="J44" s="4" t="s">
        <v>4</v>
      </c>
      <c r="K44" s="5" t="s">
        <v>10</v>
      </c>
      <c r="L44" s="4" t="s">
        <v>5</v>
      </c>
      <c r="M44" s="4" t="s">
        <v>6</v>
      </c>
      <c r="N44" s="4" t="s">
        <v>7</v>
      </c>
    </row>
    <row r="45" spans="1:14" x14ac:dyDescent="0.25">
      <c r="I45" s="110" t="s">
        <v>90</v>
      </c>
      <c r="J45" s="110">
        <v>1</v>
      </c>
      <c r="K45" s="110">
        <v>500</v>
      </c>
      <c r="L45" s="110" t="s">
        <v>25</v>
      </c>
      <c r="M45" s="110" t="s">
        <v>311</v>
      </c>
      <c r="N45" s="110" t="s">
        <v>62</v>
      </c>
    </row>
    <row r="46" spans="1:14" ht="15.75" thickBot="1" x14ac:dyDescent="0.3">
      <c r="I46" s="110"/>
      <c r="J46" s="110"/>
      <c r="K46" s="110"/>
      <c r="L46" s="110"/>
      <c r="M46" s="110"/>
      <c r="N46" s="110"/>
    </row>
    <row r="47" spans="1:14" ht="15.75" thickBot="1" x14ac:dyDescent="0.3">
      <c r="I47" s="2" t="s">
        <v>16</v>
      </c>
      <c r="J47" s="3">
        <v>1</v>
      </c>
    </row>
    <row r="48" spans="1:14" x14ac:dyDescent="0.25">
      <c r="I48" s="19"/>
      <c r="J48" s="19"/>
      <c r="K48" s="22"/>
    </row>
    <row r="49" spans="6:14" ht="15.75" thickBot="1" x14ac:dyDescent="0.3"/>
    <row r="50" spans="6:14" ht="15.75" thickBot="1" x14ac:dyDescent="0.3">
      <c r="K50" s="167">
        <f>SUM(J47,J40,J19,J7)</f>
        <v>35</v>
      </c>
      <c r="L50" s="177" t="s">
        <v>34</v>
      </c>
      <c r="M50" s="177"/>
      <c r="N50" s="178"/>
    </row>
    <row r="51" spans="6:14" ht="29.25" customHeight="1" x14ac:dyDescent="0.25">
      <c r="K51" s="172"/>
      <c r="L51" s="172"/>
      <c r="M51" s="168"/>
    </row>
    <row r="56" spans="6:14" ht="15.75" thickBot="1" x14ac:dyDescent="0.3"/>
    <row r="57" spans="6:14" ht="15.75" thickBot="1" x14ac:dyDescent="0.3">
      <c r="F57" s="9" t="s">
        <v>35</v>
      </c>
      <c r="G57" s="10">
        <f>SUM(D43,K50)</f>
        <v>52</v>
      </c>
    </row>
    <row r="58" spans="6:14" ht="15.75" thickBot="1" x14ac:dyDescent="0.3">
      <c r="F58" s="26"/>
      <c r="G58" s="27"/>
    </row>
    <row r="59" spans="6:14" ht="15.75" thickTop="1" x14ac:dyDescent="0.25">
      <c r="F59" s="59"/>
      <c r="G59" s="59"/>
    </row>
  </sheetData>
  <sheetProtection algorithmName="SHA-512" hashValue="fuJnR5ZfrFcGRMGN0dJg93/ymItVPMbvSzeLtUto+pwGktx7TQhex43TqC0DFXh76OBSWy9PLznoqyN2uGBKdQ==" saltValue="9nkRzRNv+3p0gpnNYmq2ng==" spinCount="100000" sheet="1" objects="1" scenarios="1" formatCells="0" formatColumns="0" formatRows="0" insertColumns="0" insertRows="0" insertHyperlinks="0" deleteColumns="0" deleteRows="0" sort="0" autoFilter="0" pivotTables="0"/>
  <mergeCells count="15">
    <mergeCell ref="E1:K1"/>
    <mergeCell ref="K51:L51"/>
    <mergeCell ref="A2:H2"/>
    <mergeCell ref="I2:O2"/>
    <mergeCell ref="A3:C3"/>
    <mergeCell ref="L50:N50"/>
    <mergeCell ref="A22:C22"/>
    <mergeCell ref="A33:C33"/>
    <mergeCell ref="E43:F43"/>
    <mergeCell ref="I3:K3"/>
    <mergeCell ref="A11:C11"/>
    <mergeCell ref="I11:K11"/>
    <mergeCell ref="I22:K22"/>
    <mergeCell ref="I43:K43"/>
    <mergeCell ref="D44:E44"/>
  </mergeCells>
  <pageMargins left="0.7" right="0.7" top="0.75" bottom="0.75" header="0.3" footer="0.3"/>
  <pageSetup paperSize="9" scale="54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opLeftCell="A8" zoomScaleNormal="100" workbookViewId="0">
      <selection activeCell="K62" sqref="K62"/>
    </sheetView>
  </sheetViews>
  <sheetFormatPr defaultRowHeight="15" x14ac:dyDescent="0.25"/>
  <cols>
    <col min="1" max="1" width="9.140625" style="30"/>
    <col min="2" max="2" width="11.140625" style="30" customWidth="1"/>
    <col min="3" max="3" width="14" style="30" customWidth="1"/>
    <col min="4" max="4" width="19.28515625" style="30" customWidth="1"/>
    <col min="5" max="5" width="30.140625" style="30" customWidth="1"/>
    <col min="6" max="6" width="15.140625" style="30" customWidth="1"/>
    <col min="7" max="7" width="22.140625" style="30" customWidth="1"/>
    <col min="8" max="8" width="14.28515625" style="31" hidden="1" customWidth="1"/>
    <col min="9" max="9" width="15.5703125" style="30" customWidth="1"/>
    <col min="10" max="10" width="0" style="30" hidden="1" customWidth="1"/>
    <col min="11" max="11" width="25.7109375" style="15" customWidth="1"/>
    <col min="12" max="12" width="15.42578125" customWidth="1"/>
  </cols>
  <sheetData>
    <row r="1" spans="1:12" ht="60" hidden="1" x14ac:dyDescent="0.25">
      <c r="A1" s="32">
        <v>1</v>
      </c>
      <c r="B1" s="32">
        <v>1</v>
      </c>
      <c r="C1" s="32" t="s">
        <v>56</v>
      </c>
      <c r="D1" s="32">
        <v>280</v>
      </c>
      <c r="E1" s="32" t="s">
        <v>67</v>
      </c>
      <c r="F1" s="32" t="s">
        <v>68</v>
      </c>
      <c r="G1" s="32" t="s">
        <v>69</v>
      </c>
      <c r="H1" s="32" t="s">
        <v>54</v>
      </c>
      <c r="I1" s="32" t="s">
        <v>44</v>
      </c>
      <c r="J1" s="32" t="s">
        <v>70</v>
      </c>
      <c r="K1" s="52" t="s">
        <v>130</v>
      </c>
    </row>
    <row r="2" spans="1:12" ht="30" hidden="1" x14ac:dyDescent="0.25">
      <c r="A2" s="53">
        <v>2</v>
      </c>
      <c r="B2" s="53">
        <v>1</v>
      </c>
      <c r="C2" s="53" t="s">
        <v>57</v>
      </c>
      <c r="D2" s="53">
        <v>310</v>
      </c>
      <c r="E2" s="53" t="s">
        <v>71</v>
      </c>
      <c r="F2" s="53" t="s">
        <v>72</v>
      </c>
      <c r="G2" s="53" t="s">
        <v>73</v>
      </c>
      <c r="H2" s="53" t="s">
        <v>54</v>
      </c>
      <c r="I2" s="53" t="s">
        <v>44</v>
      </c>
      <c r="J2" s="53" t="s">
        <v>74</v>
      </c>
      <c r="K2" s="54" t="s">
        <v>130</v>
      </c>
    </row>
    <row r="3" spans="1:12" ht="30" hidden="1" customHeight="1" x14ac:dyDescent="0.25">
      <c r="A3" s="204">
        <v>3</v>
      </c>
      <c r="B3" s="55">
        <v>1</v>
      </c>
      <c r="C3" s="55" t="s">
        <v>75</v>
      </c>
      <c r="D3" s="77">
        <v>185</v>
      </c>
      <c r="E3" s="204" t="s">
        <v>77</v>
      </c>
      <c r="F3" s="204" t="s">
        <v>78</v>
      </c>
      <c r="G3" s="228" t="s">
        <v>80</v>
      </c>
      <c r="H3" s="204" t="s">
        <v>54</v>
      </c>
      <c r="I3" s="204" t="s">
        <v>55</v>
      </c>
      <c r="J3" s="204" t="s">
        <v>79</v>
      </c>
      <c r="K3" s="189" t="s">
        <v>243</v>
      </c>
    </row>
    <row r="4" spans="1:12" ht="42" hidden="1" customHeight="1" x14ac:dyDescent="0.25">
      <c r="A4" s="204"/>
      <c r="B4" s="55">
        <v>1</v>
      </c>
      <c r="C4" s="55" t="s">
        <v>76</v>
      </c>
      <c r="D4" s="77">
        <v>164</v>
      </c>
      <c r="E4" s="204"/>
      <c r="F4" s="204"/>
      <c r="G4" s="228"/>
      <c r="H4" s="204"/>
      <c r="I4" s="204"/>
      <c r="J4" s="204"/>
      <c r="K4" s="190"/>
    </row>
    <row r="5" spans="1:12" ht="45" hidden="1" x14ac:dyDescent="0.25">
      <c r="A5" s="77">
        <v>4</v>
      </c>
      <c r="B5" s="77">
        <v>1</v>
      </c>
      <c r="C5" s="77" t="s">
        <v>57</v>
      </c>
      <c r="D5" s="77">
        <v>310</v>
      </c>
      <c r="E5" s="77" t="s">
        <v>81</v>
      </c>
      <c r="F5" s="77" t="s">
        <v>45</v>
      </c>
      <c r="G5" s="77" t="s">
        <v>82</v>
      </c>
      <c r="H5" s="74" t="s">
        <v>84</v>
      </c>
      <c r="I5" s="77" t="s">
        <v>43</v>
      </c>
      <c r="J5" s="77" t="s">
        <v>83</v>
      </c>
      <c r="K5" s="15" t="s">
        <v>243</v>
      </c>
    </row>
    <row r="6" spans="1:12" ht="45" hidden="1" x14ac:dyDescent="0.25">
      <c r="A6" s="77">
        <v>5</v>
      </c>
      <c r="B6" s="77">
        <v>5</v>
      </c>
      <c r="C6" s="77" t="s">
        <v>66</v>
      </c>
      <c r="D6" s="77" t="s">
        <v>85</v>
      </c>
      <c r="E6" s="77" t="s">
        <v>86</v>
      </c>
      <c r="F6" s="77" t="s">
        <v>26</v>
      </c>
      <c r="G6" s="77" t="s">
        <v>88</v>
      </c>
      <c r="H6" s="77" t="s">
        <v>54</v>
      </c>
      <c r="I6" s="77" t="s">
        <v>43</v>
      </c>
      <c r="J6" s="77" t="s">
        <v>87</v>
      </c>
      <c r="K6" s="15" t="s">
        <v>243</v>
      </c>
    </row>
    <row r="7" spans="1:12" ht="33.75" hidden="1" customHeight="1" x14ac:dyDescent="0.25">
      <c r="A7" s="32" t="s">
        <v>98</v>
      </c>
      <c r="B7" s="32">
        <v>1</v>
      </c>
      <c r="C7" s="32" t="s">
        <v>61</v>
      </c>
      <c r="D7" s="32">
        <v>140</v>
      </c>
      <c r="E7" s="32" t="s">
        <v>94</v>
      </c>
      <c r="F7" s="32" t="s">
        <v>95</v>
      </c>
      <c r="G7" s="32" t="s">
        <v>96</v>
      </c>
      <c r="H7" s="32" t="s">
        <v>54</v>
      </c>
      <c r="I7" s="32" t="s">
        <v>44</v>
      </c>
      <c r="J7" s="32" t="s">
        <v>97</v>
      </c>
      <c r="K7" s="16" t="s">
        <v>202</v>
      </c>
    </row>
    <row r="9" spans="1:12" ht="15.75" thickBot="1" x14ac:dyDescent="0.3">
      <c r="A9" s="202" t="s">
        <v>89</v>
      </c>
      <c r="B9" s="203"/>
      <c r="C9" s="203"/>
      <c r="D9" s="203"/>
      <c r="E9" s="203"/>
      <c r="F9" s="203"/>
      <c r="G9" s="203"/>
      <c r="H9" s="203"/>
      <c r="I9" s="203"/>
      <c r="J9" s="203"/>
    </row>
    <row r="10" spans="1:12" ht="15.75" thickBot="1" x14ac:dyDescent="0.3">
      <c r="A10" s="40" t="s">
        <v>3</v>
      </c>
      <c r="B10" s="41" t="s">
        <v>4</v>
      </c>
      <c r="C10" s="41" t="s">
        <v>5</v>
      </c>
      <c r="D10" s="41" t="s">
        <v>49</v>
      </c>
      <c r="E10" s="41" t="s">
        <v>37</v>
      </c>
      <c r="F10" s="41" t="s">
        <v>7</v>
      </c>
      <c r="G10" s="41" t="s">
        <v>6</v>
      </c>
      <c r="H10" s="42" t="s">
        <v>50</v>
      </c>
      <c r="I10" s="41" t="s">
        <v>42</v>
      </c>
      <c r="J10" s="43" t="s">
        <v>51</v>
      </c>
    </row>
    <row r="11" spans="1:12" ht="30.75" hidden="1" thickBot="1" x14ac:dyDescent="0.3">
      <c r="A11" s="85" t="s">
        <v>90</v>
      </c>
      <c r="B11" s="86">
        <v>1</v>
      </c>
      <c r="C11" s="86" t="s">
        <v>61</v>
      </c>
      <c r="D11" s="86">
        <v>125</v>
      </c>
      <c r="E11" s="86" t="s">
        <v>91</v>
      </c>
      <c r="F11" s="86" t="s">
        <v>31</v>
      </c>
      <c r="G11" s="86" t="s">
        <v>92</v>
      </c>
      <c r="H11" s="86" t="s">
        <v>54</v>
      </c>
      <c r="I11" s="86" t="s">
        <v>43</v>
      </c>
      <c r="J11" s="87" t="s">
        <v>93</v>
      </c>
      <c r="K11" s="15" t="s">
        <v>243</v>
      </c>
    </row>
    <row r="12" spans="1:12" ht="45.75" hidden="1" thickBot="1" x14ac:dyDescent="0.3">
      <c r="A12" s="48">
        <v>2</v>
      </c>
      <c r="B12" s="49">
        <v>1</v>
      </c>
      <c r="C12" s="49" t="s">
        <v>101</v>
      </c>
      <c r="D12" s="49">
        <v>273</v>
      </c>
      <c r="E12" s="49" t="s">
        <v>102</v>
      </c>
      <c r="F12" s="49" t="s">
        <v>11</v>
      </c>
      <c r="G12" s="49" t="s">
        <v>103</v>
      </c>
      <c r="H12" s="49" t="s">
        <v>54</v>
      </c>
      <c r="I12" s="49" t="s">
        <v>43</v>
      </c>
      <c r="J12" s="50" t="s">
        <v>104</v>
      </c>
      <c r="K12" s="51" t="s">
        <v>129</v>
      </c>
    </row>
    <row r="13" spans="1:12" ht="30" hidden="1" customHeight="1" x14ac:dyDescent="0.25">
      <c r="A13" s="220">
        <v>3</v>
      </c>
      <c r="B13" s="72">
        <v>1</v>
      </c>
      <c r="C13" s="72" t="s">
        <v>59</v>
      </c>
      <c r="D13" s="72">
        <v>210</v>
      </c>
      <c r="E13" s="209" t="s">
        <v>106</v>
      </c>
      <c r="F13" s="209" t="s">
        <v>24</v>
      </c>
      <c r="G13" s="222" t="s">
        <v>107</v>
      </c>
      <c r="H13" s="207" t="s">
        <v>52</v>
      </c>
      <c r="I13" s="209" t="s">
        <v>43</v>
      </c>
      <c r="J13" s="211" t="s">
        <v>108</v>
      </c>
      <c r="K13" s="194" t="s">
        <v>203</v>
      </c>
    </row>
    <row r="14" spans="1:12" ht="30.75" hidden="1" customHeight="1" thickBot="1" x14ac:dyDescent="0.3">
      <c r="A14" s="221"/>
      <c r="B14" s="73">
        <v>1</v>
      </c>
      <c r="C14" s="73" t="s">
        <v>59</v>
      </c>
      <c r="D14" s="73">
        <v>180</v>
      </c>
      <c r="E14" s="210"/>
      <c r="F14" s="210"/>
      <c r="G14" s="223"/>
      <c r="H14" s="208"/>
      <c r="I14" s="210"/>
      <c r="J14" s="212"/>
      <c r="K14" s="195"/>
    </row>
    <row r="15" spans="1:12" ht="30" hidden="1" customHeight="1" x14ac:dyDescent="0.25">
      <c r="A15" s="213">
        <v>4</v>
      </c>
      <c r="B15" s="45">
        <v>1</v>
      </c>
      <c r="C15" s="45" t="s">
        <v>110</v>
      </c>
      <c r="D15" s="45">
        <v>220</v>
      </c>
      <c r="E15" s="213" t="s">
        <v>111</v>
      </c>
      <c r="F15" s="45" t="s">
        <v>30</v>
      </c>
      <c r="G15" s="45" t="s">
        <v>112</v>
      </c>
      <c r="H15" s="216" t="s">
        <v>52</v>
      </c>
      <c r="I15" s="213" t="s">
        <v>43</v>
      </c>
      <c r="J15" s="219" t="s">
        <v>117</v>
      </c>
      <c r="K15" s="198" t="s">
        <v>118</v>
      </c>
      <c r="L15" s="199" t="s">
        <v>120</v>
      </c>
    </row>
    <row r="16" spans="1:12" ht="30" hidden="1" customHeight="1" x14ac:dyDescent="0.25">
      <c r="A16" s="214"/>
      <c r="B16" s="46">
        <v>3</v>
      </c>
      <c r="C16" s="46" t="s">
        <v>110</v>
      </c>
      <c r="D16" s="46" t="s">
        <v>113</v>
      </c>
      <c r="E16" s="214"/>
      <c r="F16" s="46" t="s">
        <v>9</v>
      </c>
      <c r="G16" s="46" t="s">
        <v>114</v>
      </c>
      <c r="H16" s="217"/>
      <c r="I16" s="214"/>
      <c r="J16" s="214"/>
      <c r="K16" s="198"/>
      <c r="L16" s="199"/>
    </row>
    <row r="17" spans="1:18" ht="30" hidden="1" customHeight="1" x14ac:dyDescent="0.25">
      <c r="A17" s="214"/>
      <c r="B17" s="46">
        <v>2</v>
      </c>
      <c r="C17" s="46" t="s">
        <v>59</v>
      </c>
      <c r="D17" s="46" t="s">
        <v>115</v>
      </c>
      <c r="E17" s="214"/>
      <c r="F17" s="46" t="s">
        <v>9</v>
      </c>
      <c r="G17" s="46" t="s">
        <v>114</v>
      </c>
      <c r="H17" s="217"/>
      <c r="I17" s="214"/>
      <c r="J17" s="214"/>
      <c r="K17" s="198"/>
      <c r="L17" s="199"/>
    </row>
    <row r="18" spans="1:18" ht="30" hidden="1" customHeight="1" x14ac:dyDescent="0.25">
      <c r="A18" s="215"/>
      <c r="B18" s="47">
        <v>3</v>
      </c>
      <c r="C18" s="47" t="s">
        <v>59</v>
      </c>
      <c r="D18" s="47" t="s">
        <v>116</v>
      </c>
      <c r="E18" s="215"/>
      <c r="F18" s="47" t="s">
        <v>9</v>
      </c>
      <c r="G18" s="47" t="s">
        <v>114</v>
      </c>
      <c r="H18" s="218"/>
      <c r="I18" s="215"/>
      <c r="J18" s="215"/>
      <c r="K18" s="198"/>
      <c r="L18" s="199"/>
      <c r="Q18" t="e">
        <f>SUM(#REF!,B3:B7,B11,B13:B14,B19:B22,B28:B30,B32)</f>
        <v>#REF!</v>
      </c>
      <c r="R18" t="s">
        <v>172</v>
      </c>
    </row>
    <row r="19" spans="1:18" ht="45" hidden="1" x14ac:dyDescent="0.25">
      <c r="A19" s="36">
        <v>5</v>
      </c>
      <c r="B19" s="36">
        <v>1</v>
      </c>
      <c r="C19" s="36" t="s">
        <v>121</v>
      </c>
      <c r="D19" s="36">
        <v>114</v>
      </c>
      <c r="E19" s="36" t="s">
        <v>122</v>
      </c>
      <c r="F19" s="36" t="s">
        <v>11</v>
      </c>
      <c r="G19" s="36" t="s">
        <v>123</v>
      </c>
      <c r="H19" s="36" t="s">
        <v>54</v>
      </c>
      <c r="I19" s="36" t="s">
        <v>44</v>
      </c>
      <c r="J19" s="36" t="s">
        <v>124</v>
      </c>
      <c r="K19" s="66" t="s">
        <v>193</v>
      </c>
      <c r="L19" s="25"/>
      <c r="M19" s="25"/>
    </row>
    <row r="20" spans="1:18" ht="30" hidden="1" x14ac:dyDescent="0.25">
      <c r="A20" s="77">
        <v>6</v>
      </c>
      <c r="B20" s="77">
        <v>1</v>
      </c>
      <c r="C20" s="77" t="s">
        <v>57</v>
      </c>
      <c r="D20" s="77">
        <v>256</v>
      </c>
      <c r="E20" s="77" t="s">
        <v>125</v>
      </c>
      <c r="F20" s="77" t="s">
        <v>126</v>
      </c>
      <c r="G20" s="77" t="s">
        <v>127</v>
      </c>
      <c r="H20" s="77" t="s">
        <v>54</v>
      </c>
      <c r="I20" s="77" t="s">
        <v>44</v>
      </c>
      <c r="J20" s="77" t="s">
        <v>128</v>
      </c>
      <c r="K20" s="15" t="s">
        <v>243</v>
      </c>
    </row>
    <row r="21" spans="1:18" ht="30" hidden="1" x14ac:dyDescent="0.25">
      <c r="A21" s="77">
        <v>7</v>
      </c>
      <c r="B21" s="77">
        <v>1</v>
      </c>
      <c r="C21" s="77" t="s">
        <v>132</v>
      </c>
      <c r="D21" s="77">
        <v>160</v>
      </c>
      <c r="E21" s="77" t="s">
        <v>133</v>
      </c>
      <c r="F21" s="77" t="s">
        <v>22</v>
      </c>
      <c r="G21" s="77" t="s">
        <v>134</v>
      </c>
      <c r="H21" s="77" t="s">
        <v>54</v>
      </c>
      <c r="I21" s="77" t="s">
        <v>43</v>
      </c>
      <c r="J21" s="77" t="s">
        <v>135</v>
      </c>
      <c r="K21" s="56" t="s">
        <v>136</v>
      </c>
      <c r="L21" s="88" t="s">
        <v>244</v>
      </c>
    </row>
    <row r="22" spans="1:18" ht="30" hidden="1" x14ac:dyDescent="0.25">
      <c r="A22" s="77">
        <v>8</v>
      </c>
      <c r="B22" s="77">
        <v>3</v>
      </c>
      <c r="C22" s="77" t="s">
        <v>61</v>
      </c>
      <c r="D22" s="77" t="s">
        <v>137</v>
      </c>
      <c r="E22" s="77" t="s">
        <v>138</v>
      </c>
      <c r="F22" s="77" t="s">
        <v>22</v>
      </c>
      <c r="G22" s="77" t="s">
        <v>139</v>
      </c>
      <c r="H22" s="77" t="s">
        <v>54</v>
      </c>
      <c r="I22" s="77" t="s">
        <v>44</v>
      </c>
      <c r="J22" s="76" t="s">
        <v>140</v>
      </c>
      <c r="K22" s="15" t="s">
        <v>243</v>
      </c>
    </row>
    <row r="23" spans="1:18" ht="30" hidden="1" customHeight="1" x14ac:dyDescent="0.25">
      <c r="A23" s="226">
        <v>9</v>
      </c>
      <c r="B23" s="36">
        <v>33</v>
      </c>
      <c r="C23" s="36" t="s">
        <v>57</v>
      </c>
      <c r="D23" s="226" t="s">
        <v>144</v>
      </c>
      <c r="E23" s="226" t="s">
        <v>145</v>
      </c>
      <c r="F23" s="226" t="s">
        <v>33</v>
      </c>
      <c r="G23" s="226" t="s">
        <v>146</v>
      </c>
      <c r="H23" s="206" t="s">
        <v>52</v>
      </c>
      <c r="I23" s="227" t="s">
        <v>147</v>
      </c>
      <c r="J23" s="224" t="s">
        <v>148</v>
      </c>
      <c r="K23" s="200" t="s">
        <v>149</v>
      </c>
      <c r="L23" s="200" t="s">
        <v>245</v>
      </c>
    </row>
    <row r="24" spans="1:18" ht="30" hidden="1" customHeight="1" x14ac:dyDescent="0.25">
      <c r="A24" s="226"/>
      <c r="B24" s="36">
        <v>6</v>
      </c>
      <c r="C24" s="36" t="s">
        <v>142</v>
      </c>
      <c r="D24" s="226"/>
      <c r="E24" s="226"/>
      <c r="F24" s="226"/>
      <c r="G24" s="226"/>
      <c r="H24" s="206"/>
      <c r="I24" s="227"/>
      <c r="J24" s="225"/>
      <c r="K24" s="201"/>
      <c r="L24" s="200"/>
    </row>
    <row r="25" spans="1:18" ht="30" hidden="1" customHeight="1" x14ac:dyDescent="0.25">
      <c r="A25" s="226"/>
      <c r="B25" s="36">
        <v>27</v>
      </c>
      <c r="C25" s="36" t="s">
        <v>101</v>
      </c>
      <c r="D25" s="226"/>
      <c r="E25" s="226"/>
      <c r="F25" s="226"/>
      <c r="G25" s="226"/>
      <c r="H25" s="206"/>
      <c r="I25" s="227"/>
      <c r="J25" s="225"/>
      <c r="K25" s="201"/>
      <c r="L25" s="200"/>
    </row>
    <row r="26" spans="1:18" ht="15" hidden="1" customHeight="1" x14ac:dyDescent="0.25">
      <c r="A26" s="226"/>
      <c r="B26" s="36">
        <v>1</v>
      </c>
      <c r="C26" s="36" t="s">
        <v>28</v>
      </c>
      <c r="D26" s="226"/>
      <c r="E26" s="226"/>
      <c r="F26" s="226"/>
      <c r="G26" s="226"/>
      <c r="H26" s="206"/>
      <c r="I26" s="227"/>
      <c r="J26" s="225"/>
      <c r="K26" s="201"/>
      <c r="L26" s="200"/>
    </row>
    <row r="27" spans="1:18" ht="45" hidden="1" customHeight="1" x14ac:dyDescent="0.25">
      <c r="A27" s="226"/>
      <c r="B27" s="36" t="s">
        <v>141</v>
      </c>
      <c r="C27" s="36" t="s">
        <v>143</v>
      </c>
      <c r="D27" s="226"/>
      <c r="E27" s="226"/>
      <c r="F27" s="226"/>
      <c r="G27" s="226"/>
      <c r="H27" s="206"/>
      <c r="I27" s="227"/>
      <c r="J27" s="225"/>
      <c r="K27" s="201"/>
      <c r="L27" s="200"/>
    </row>
    <row r="28" spans="1:18" ht="30" hidden="1" x14ac:dyDescent="0.25">
      <c r="A28" s="36">
        <v>10</v>
      </c>
      <c r="B28" s="36">
        <v>1</v>
      </c>
      <c r="C28" s="36" t="s">
        <v>150</v>
      </c>
      <c r="D28" s="36">
        <v>60.7</v>
      </c>
      <c r="E28" s="36" t="s">
        <v>151</v>
      </c>
      <c r="F28" s="36" t="s">
        <v>11</v>
      </c>
      <c r="G28" s="36" t="s">
        <v>152</v>
      </c>
      <c r="H28" s="36" t="s">
        <v>54</v>
      </c>
      <c r="I28" s="36" t="s">
        <v>44</v>
      </c>
      <c r="J28" s="67" t="s">
        <v>153</v>
      </c>
      <c r="K28" s="65" t="s">
        <v>193</v>
      </c>
      <c r="L28" s="68"/>
      <c r="M28" s="25"/>
    </row>
    <row r="29" spans="1:18" ht="30" hidden="1" x14ac:dyDescent="0.25">
      <c r="A29" s="77">
        <v>11</v>
      </c>
      <c r="B29" s="77">
        <v>1</v>
      </c>
      <c r="C29" s="77" t="s">
        <v>56</v>
      </c>
      <c r="D29" s="77">
        <v>197</v>
      </c>
      <c r="E29" s="77" t="s">
        <v>154</v>
      </c>
      <c r="F29" s="77" t="s">
        <v>155</v>
      </c>
      <c r="G29" s="77" t="s">
        <v>156</v>
      </c>
      <c r="H29" s="77" t="s">
        <v>54</v>
      </c>
      <c r="I29" s="77" t="s">
        <v>44</v>
      </c>
      <c r="J29" s="77" t="s">
        <v>157</v>
      </c>
      <c r="K29" s="15" t="s">
        <v>243</v>
      </c>
    </row>
    <row r="30" spans="1:18" ht="30" hidden="1" x14ac:dyDescent="0.25">
      <c r="A30" s="58">
        <v>12</v>
      </c>
      <c r="B30" s="32">
        <v>1</v>
      </c>
      <c r="C30" s="32" t="s">
        <v>158</v>
      </c>
      <c r="D30" s="32">
        <v>294</v>
      </c>
      <c r="E30" s="32" t="s">
        <v>159</v>
      </c>
      <c r="F30" s="32" t="s">
        <v>31</v>
      </c>
      <c r="G30" s="32" t="s">
        <v>160</v>
      </c>
      <c r="H30" s="32" t="s">
        <v>54</v>
      </c>
      <c r="I30" s="32" t="s">
        <v>44</v>
      </c>
      <c r="J30" s="32" t="s">
        <v>161</v>
      </c>
      <c r="K30" s="15" t="s">
        <v>192</v>
      </c>
    </row>
    <row r="31" spans="1:18" ht="30" hidden="1" x14ac:dyDescent="0.25">
      <c r="A31" s="58">
        <v>13</v>
      </c>
      <c r="B31" s="32">
        <v>1</v>
      </c>
      <c r="C31" s="32" t="s">
        <v>66</v>
      </c>
      <c r="D31" s="32">
        <v>275</v>
      </c>
      <c r="E31" s="32" t="s">
        <v>162</v>
      </c>
      <c r="F31" s="32" t="s">
        <v>45</v>
      </c>
      <c r="G31" s="32" t="s">
        <v>163</v>
      </c>
      <c r="H31" s="74" t="s">
        <v>52</v>
      </c>
      <c r="I31" s="32" t="s">
        <v>44</v>
      </c>
      <c r="J31" s="32" t="s">
        <v>164</v>
      </c>
      <c r="K31" s="15" t="s">
        <v>167</v>
      </c>
    </row>
    <row r="32" spans="1:18" ht="30" hidden="1" x14ac:dyDescent="0.25">
      <c r="A32" s="77">
        <v>14</v>
      </c>
      <c r="B32" s="77">
        <v>10</v>
      </c>
      <c r="C32" s="77" t="s">
        <v>56</v>
      </c>
      <c r="D32" s="77" t="s">
        <v>168</v>
      </c>
      <c r="E32" s="77" t="s">
        <v>169</v>
      </c>
      <c r="F32" s="77" t="s">
        <v>46</v>
      </c>
      <c r="G32" s="77" t="s">
        <v>170</v>
      </c>
      <c r="H32" s="77" t="s">
        <v>54</v>
      </c>
      <c r="I32" s="77" t="s">
        <v>43</v>
      </c>
      <c r="J32" s="77" t="s">
        <v>171</v>
      </c>
      <c r="K32" s="15" t="s">
        <v>243</v>
      </c>
    </row>
    <row r="33" spans="1:20" s="62" customFormat="1" ht="30.75" hidden="1" thickBot="1" x14ac:dyDescent="0.3">
      <c r="A33" s="76">
        <v>15</v>
      </c>
      <c r="B33" s="76">
        <v>1</v>
      </c>
      <c r="C33" s="76" t="s">
        <v>131</v>
      </c>
      <c r="D33" s="76">
        <v>255</v>
      </c>
      <c r="E33" s="76" t="s">
        <v>173</v>
      </c>
      <c r="F33" s="76" t="s">
        <v>19</v>
      </c>
      <c r="G33" s="76" t="s">
        <v>175</v>
      </c>
      <c r="H33" s="89" t="s">
        <v>52</v>
      </c>
      <c r="I33" s="76" t="s">
        <v>44</v>
      </c>
      <c r="J33" s="76" t="s">
        <v>174</v>
      </c>
      <c r="K33" s="61" t="s">
        <v>243</v>
      </c>
    </row>
    <row r="34" spans="1:20" ht="45" x14ac:dyDescent="0.25">
      <c r="A34" s="60">
        <v>1</v>
      </c>
      <c r="B34" s="60">
        <v>1</v>
      </c>
      <c r="C34" s="60" t="s">
        <v>178</v>
      </c>
      <c r="D34" s="60">
        <v>95</v>
      </c>
      <c r="E34" s="60" t="s">
        <v>179</v>
      </c>
      <c r="F34" s="60" t="s">
        <v>180</v>
      </c>
      <c r="G34" s="60" t="s">
        <v>338</v>
      </c>
      <c r="H34" s="60" t="s">
        <v>54</v>
      </c>
      <c r="I34" s="60" t="s">
        <v>44</v>
      </c>
      <c r="J34" s="60" t="s">
        <v>181</v>
      </c>
    </row>
    <row r="35" spans="1:20" ht="30.75" hidden="1" thickBot="1" x14ac:dyDescent="0.3">
      <c r="A35" s="76">
        <v>17</v>
      </c>
      <c r="B35" s="76">
        <v>1</v>
      </c>
      <c r="C35" s="76" t="s">
        <v>57</v>
      </c>
      <c r="D35" s="76">
        <v>180</v>
      </c>
      <c r="E35" s="76" t="s">
        <v>182</v>
      </c>
      <c r="F35" s="76" t="s">
        <v>183</v>
      </c>
      <c r="G35" s="76" t="s">
        <v>184</v>
      </c>
      <c r="H35" s="76" t="s">
        <v>54</v>
      </c>
      <c r="I35" s="76" t="s">
        <v>44</v>
      </c>
      <c r="J35" s="76" t="s">
        <v>185</v>
      </c>
      <c r="K35" s="61" t="s">
        <v>243</v>
      </c>
      <c r="L35" s="62"/>
      <c r="M35" s="62"/>
      <c r="N35" s="62"/>
      <c r="O35" s="62"/>
      <c r="P35" s="62"/>
      <c r="Q35" s="62"/>
      <c r="R35" s="62"/>
      <c r="S35" s="62"/>
      <c r="T35" s="62"/>
    </row>
    <row r="36" spans="1:20" ht="30" hidden="1" x14ac:dyDescent="0.25">
      <c r="A36" s="63">
        <v>18</v>
      </c>
      <c r="B36" s="32">
        <v>2</v>
      </c>
      <c r="C36" s="32" t="s">
        <v>59</v>
      </c>
      <c r="D36" s="32" t="s">
        <v>186</v>
      </c>
      <c r="E36" s="32" t="s">
        <v>187</v>
      </c>
      <c r="F36" s="32" t="s">
        <v>24</v>
      </c>
      <c r="G36" s="32" t="s">
        <v>189</v>
      </c>
      <c r="H36" s="32" t="s">
        <v>54</v>
      </c>
      <c r="I36" s="32" t="s">
        <v>43</v>
      </c>
      <c r="J36" s="32" t="s">
        <v>188</v>
      </c>
      <c r="K36" s="196" t="s">
        <v>204</v>
      </c>
      <c r="L36" s="197"/>
    </row>
    <row r="37" spans="1:20" s="16" customFormat="1" ht="30" hidden="1" x14ac:dyDescent="0.25">
      <c r="A37" s="63">
        <v>19</v>
      </c>
      <c r="B37" s="32">
        <v>1</v>
      </c>
      <c r="C37" s="32" t="s">
        <v>105</v>
      </c>
      <c r="D37" s="32">
        <v>196</v>
      </c>
      <c r="E37" s="32" t="s">
        <v>190</v>
      </c>
      <c r="F37" s="32" t="s">
        <v>24</v>
      </c>
      <c r="G37" s="32" t="s">
        <v>189</v>
      </c>
      <c r="H37" s="32" t="s">
        <v>54</v>
      </c>
      <c r="I37" s="32" t="s">
        <v>43</v>
      </c>
      <c r="J37" s="32" t="s">
        <v>191</v>
      </c>
      <c r="K37" s="193"/>
      <c r="L37" s="192"/>
    </row>
    <row r="38" spans="1:20" ht="30" hidden="1" x14ac:dyDescent="0.25">
      <c r="A38" s="77">
        <v>20</v>
      </c>
      <c r="B38" s="77">
        <v>1</v>
      </c>
      <c r="C38" s="77" t="s">
        <v>194</v>
      </c>
      <c r="D38" s="77">
        <v>110</v>
      </c>
      <c r="E38" s="77" t="s">
        <v>195</v>
      </c>
      <c r="F38" s="77" t="s">
        <v>11</v>
      </c>
      <c r="G38" s="77" t="s">
        <v>196</v>
      </c>
      <c r="H38" s="74" t="s">
        <v>52</v>
      </c>
      <c r="I38" s="77" t="s">
        <v>44</v>
      </c>
      <c r="J38" s="77" t="s">
        <v>197</v>
      </c>
      <c r="K38" s="15" t="s">
        <v>243</v>
      </c>
    </row>
    <row r="39" spans="1:20" ht="30" x14ac:dyDescent="0.25">
      <c r="A39" s="64">
        <v>2</v>
      </c>
      <c r="B39" s="64">
        <v>1</v>
      </c>
      <c r="C39" s="64" t="s">
        <v>61</v>
      </c>
      <c r="D39" s="64">
        <v>180</v>
      </c>
      <c r="E39" s="64" t="s">
        <v>198</v>
      </c>
      <c r="F39" s="64" t="s">
        <v>199</v>
      </c>
      <c r="G39" s="64" t="s">
        <v>200</v>
      </c>
      <c r="H39" s="64" t="s">
        <v>54</v>
      </c>
      <c r="I39" s="64" t="s">
        <v>43</v>
      </c>
      <c r="J39" s="64" t="s">
        <v>201</v>
      </c>
    </row>
    <row r="40" spans="1:20" s="15" customFormat="1" ht="30" hidden="1" x14ac:dyDescent="0.25">
      <c r="A40" s="77">
        <v>22</v>
      </c>
      <c r="B40" s="77">
        <v>5</v>
      </c>
      <c r="C40" s="77" t="s">
        <v>218</v>
      </c>
      <c r="D40" s="77" t="s">
        <v>219</v>
      </c>
      <c r="E40" s="79" t="s">
        <v>220</v>
      </c>
      <c r="F40" s="77" t="s">
        <v>58</v>
      </c>
      <c r="G40" s="77" t="s">
        <v>221</v>
      </c>
      <c r="H40" s="77" t="s">
        <v>54</v>
      </c>
      <c r="I40" s="77" t="s">
        <v>43</v>
      </c>
      <c r="J40" s="77" t="s">
        <v>222</v>
      </c>
      <c r="K40" s="15" t="s">
        <v>243</v>
      </c>
    </row>
    <row r="41" spans="1:20" ht="15.75" thickBot="1" x14ac:dyDescent="0.3">
      <c r="A41" s="202" t="s">
        <v>368</v>
      </c>
      <c r="B41" s="203"/>
      <c r="C41" s="203"/>
      <c r="D41" s="203"/>
      <c r="E41" s="203"/>
      <c r="F41" s="203"/>
      <c r="G41" s="203"/>
      <c r="H41" s="203"/>
      <c r="I41" s="203"/>
      <c r="J41" s="203"/>
    </row>
    <row r="42" spans="1:20" ht="15.75" thickBot="1" x14ac:dyDescent="0.3">
      <c r="A42" s="40" t="s">
        <v>3</v>
      </c>
      <c r="B42" s="41" t="s">
        <v>4</v>
      </c>
      <c r="C42" s="41" t="s">
        <v>5</v>
      </c>
      <c r="D42" s="41" t="s">
        <v>49</v>
      </c>
      <c r="E42" s="41" t="s">
        <v>37</v>
      </c>
      <c r="F42" s="41" t="s">
        <v>7</v>
      </c>
      <c r="G42" s="41" t="s">
        <v>6</v>
      </c>
      <c r="H42" s="42" t="s">
        <v>50</v>
      </c>
      <c r="I42" s="41" t="s">
        <v>42</v>
      </c>
      <c r="J42" s="43" t="s">
        <v>51</v>
      </c>
    </row>
    <row r="43" spans="1:20" hidden="1" x14ac:dyDescent="0.25">
      <c r="A43" s="32" t="s">
        <v>90</v>
      </c>
      <c r="B43" s="32">
        <v>1</v>
      </c>
      <c r="C43" s="32" t="s">
        <v>8</v>
      </c>
      <c r="D43" s="32">
        <v>250</v>
      </c>
      <c r="E43" s="32" t="s">
        <v>205</v>
      </c>
      <c r="F43" s="32" t="s">
        <v>27</v>
      </c>
      <c r="G43" s="32" t="s">
        <v>206</v>
      </c>
      <c r="H43" s="32" t="s">
        <v>54</v>
      </c>
      <c r="I43" s="32" t="s">
        <v>43</v>
      </c>
      <c r="J43" s="32" t="s">
        <v>207</v>
      </c>
      <c r="K43" s="15" t="s">
        <v>236</v>
      </c>
    </row>
    <row r="44" spans="1:20" x14ac:dyDescent="0.25">
      <c r="A44" s="71">
        <v>1</v>
      </c>
      <c r="B44" s="71">
        <v>1</v>
      </c>
      <c r="C44" s="71" t="s">
        <v>8</v>
      </c>
      <c r="D44" s="71">
        <v>255</v>
      </c>
      <c r="E44" s="71" t="s">
        <v>208</v>
      </c>
      <c r="F44" s="71" t="s">
        <v>209</v>
      </c>
      <c r="G44" s="71" t="s">
        <v>210</v>
      </c>
      <c r="H44" s="71" t="s">
        <v>54</v>
      </c>
      <c r="I44" s="71" t="s">
        <v>44</v>
      </c>
      <c r="J44" s="71" t="s">
        <v>211</v>
      </c>
    </row>
    <row r="45" spans="1:20" s="15" customFormat="1" x14ac:dyDescent="0.25">
      <c r="A45" s="71">
        <v>2</v>
      </c>
      <c r="B45" s="71">
        <v>1</v>
      </c>
      <c r="C45" s="71" t="s">
        <v>12</v>
      </c>
      <c r="D45" s="71">
        <v>185</v>
      </c>
      <c r="E45" s="71" t="s">
        <v>213</v>
      </c>
      <c r="F45" s="71" t="s">
        <v>209</v>
      </c>
      <c r="G45" s="71" t="s">
        <v>214</v>
      </c>
      <c r="H45" s="71" t="s">
        <v>215</v>
      </c>
      <c r="I45" s="71" t="s">
        <v>44</v>
      </c>
      <c r="J45" s="71" t="s">
        <v>216</v>
      </c>
    </row>
    <row r="46" spans="1:20" ht="15" hidden="1" customHeight="1" x14ac:dyDescent="0.25">
      <c r="A46" s="204" t="s">
        <v>223</v>
      </c>
      <c r="B46" s="204">
        <v>3</v>
      </c>
      <c r="C46" s="204" t="s">
        <v>61</v>
      </c>
      <c r="D46" s="32">
        <v>170</v>
      </c>
      <c r="E46" s="204" t="s">
        <v>224</v>
      </c>
      <c r="F46" s="204" t="s">
        <v>18</v>
      </c>
      <c r="G46" s="204">
        <v>472</v>
      </c>
      <c r="H46" s="205" t="s">
        <v>52</v>
      </c>
      <c r="I46" s="204" t="s">
        <v>43</v>
      </c>
      <c r="J46" s="204" t="s">
        <v>225</v>
      </c>
      <c r="K46" s="191" t="s">
        <v>246</v>
      </c>
      <c r="L46" s="192"/>
    </row>
    <row r="47" spans="1:20" ht="15" hidden="1" customHeight="1" x14ac:dyDescent="0.25">
      <c r="A47" s="204"/>
      <c r="B47" s="204"/>
      <c r="C47" s="204"/>
      <c r="D47" s="32">
        <v>210</v>
      </c>
      <c r="E47" s="204"/>
      <c r="F47" s="204"/>
      <c r="G47" s="204"/>
      <c r="H47" s="205"/>
      <c r="I47" s="204"/>
      <c r="J47" s="204"/>
      <c r="K47" s="193"/>
      <c r="L47" s="192"/>
    </row>
    <row r="48" spans="1:20" ht="15" hidden="1" customHeight="1" x14ac:dyDescent="0.25">
      <c r="A48" s="204"/>
      <c r="B48" s="204"/>
      <c r="C48" s="204"/>
      <c r="D48" s="32">
        <v>200</v>
      </c>
      <c r="E48" s="204"/>
      <c r="F48" s="204"/>
      <c r="G48" s="204"/>
      <c r="H48" s="205"/>
      <c r="I48" s="204"/>
      <c r="J48" s="204"/>
      <c r="K48" s="193"/>
      <c r="L48" s="192"/>
    </row>
    <row r="49" spans="1:12" ht="15" hidden="1" customHeight="1" x14ac:dyDescent="0.25">
      <c r="A49" s="204"/>
      <c r="B49" s="204">
        <v>3</v>
      </c>
      <c r="C49" s="204" t="s">
        <v>61</v>
      </c>
      <c r="D49" s="32">
        <v>180</v>
      </c>
      <c r="E49" s="204"/>
      <c r="F49" s="204" t="s">
        <v>29</v>
      </c>
      <c r="G49" s="204">
        <v>303</v>
      </c>
      <c r="H49" s="205"/>
      <c r="I49" s="204"/>
      <c r="J49" s="204"/>
      <c r="K49" s="193"/>
      <c r="L49" s="192"/>
    </row>
    <row r="50" spans="1:12" ht="15" hidden="1" customHeight="1" x14ac:dyDescent="0.25">
      <c r="A50" s="204"/>
      <c r="B50" s="204"/>
      <c r="C50" s="204"/>
      <c r="D50" s="32">
        <v>193</v>
      </c>
      <c r="E50" s="204"/>
      <c r="F50" s="204"/>
      <c r="G50" s="204"/>
      <c r="H50" s="205"/>
      <c r="I50" s="204"/>
      <c r="J50" s="204"/>
      <c r="K50" s="193"/>
      <c r="L50" s="192"/>
    </row>
    <row r="51" spans="1:12" ht="15" hidden="1" customHeight="1" x14ac:dyDescent="0.25">
      <c r="A51" s="204"/>
      <c r="B51" s="204"/>
      <c r="C51" s="204"/>
      <c r="D51" s="32">
        <v>245</v>
      </c>
      <c r="E51" s="204"/>
      <c r="F51" s="204"/>
      <c r="G51" s="204"/>
      <c r="H51" s="205"/>
      <c r="I51" s="204"/>
      <c r="J51" s="204"/>
      <c r="K51" s="193"/>
      <c r="L51" s="192"/>
    </row>
    <row r="52" spans="1:12" ht="15" hidden="1" customHeight="1" x14ac:dyDescent="0.25">
      <c r="A52" s="204" t="s">
        <v>228</v>
      </c>
      <c r="B52" s="204">
        <v>2</v>
      </c>
      <c r="C52" s="204" t="s">
        <v>12</v>
      </c>
      <c r="D52" s="32">
        <v>224</v>
      </c>
      <c r="E52" s="204" t="s">
        <v>229</v>
      </c>
      <c r="F52" s="204" t="s">
        <v>29</v>
      </c>
      <c r="G52" s="204">
        <v>303</v>
      </c>
      <c r="H52" s="205" t="s">
        <v>52</v>
      </c>
      <c r="I52" s="204" t="s">
        <v>43</v>
      </c>
      <c r="J52" s="204" t="s">
        <v>231</v>
      </c>
      <c r="K52" s="193"/>
      <c r="L52" s="192"/>
    </row>
    <row r="53" spans="1:12" ht="15" hidden="1" customHeight="1" x14ac:dyDescent="0.25">
      <c r="A53" s="204"/>
      <c r="B53" s="204"/>
      <c r="C53" s="204"/>
      <c r="D53" s="32">
        <v>127</v>
      </c>
      <c r="E53" s="204"/>
      <c r="F53" s="204"/>
      <c r="G53" s="204"/>
      <c r="H53" s="205"/>
      <c r="I53" s="204"/>
      <c r="J53" s="204"/>
      <c r="K53" s="193"/>
      <c r="L53" s="192"/>
    </row>
    <row r="54" spans="1:12" ht="15" hidden="1" customHeight="1" x14ac:dyDescent="0.25">
      <c r="A54" s="204"/>
      <c r="B54" s="32">
        <v>4</v>
      </c>
      <c r="C54" s="32" t="s">
        <v>8</v>
      </c>
      <c r="D54" s="55" t="s">
        <v>230</v>
      </c>
      <c r="E54" s="204"/>
      <c r="F54" s="204"/>
      <c r="G54" s="204"/>
      <c r="H54" s="205"/>
      <c r="I54" s="204"/>
      <c r="J54" s="204"/>
      <c r="K54" s="193"/>
      <c r="L54" s="192"/>
    </row>
    <row r="55" spans="1:12" hidden="1" x14ac:dyDescent="0.25">
      <c r="A55" s="32" t="s">
        <v>98</v>
      </c>
      <c r="B55" s="32">
        <v>1</v>
      </c>
      <c r="C55" s="32" t="s">
        <v>8</v>
      </c>
      <c r="D55" s="32">
        <v>310</v>
      </c>
      <c r="E55" s="32" t="s">
        <v>232</v>
      </c>
      <c r="F55" s="32" t="s">
        <v>19</v>
      </c>
      <c r="G55" s="32" t="s">
        <v>233</v>
      </c>
      <c r="H55" s="32" t="s">
        <v>52</v>
      </c>
      <c r="I55" s="32" t="s">
        <v>43</v>
      </c>
      <c r="J55" s="32" t="s">
        <v>234</v>
      </c>
      <c r="K55" s="193"/>
      <c r="L55" s="192"/>
    </row>
    <row r="56" spans="1:12" s="16" customFormat="1" ht="30" hidden="1" x14ac:dyDescent="0.25">
      <c r="A56" s="32" t="s">
        <v>237</v>
      </c>
      <c r="B56" s="32">
        <v>1</v>
      </c>
      <c r="C56" s="32" t="s">
        <v>56</v>
      </c>
      <c r="D56" s="32">
        <v>108</v>
      </c>
      <c r="E56" s="32" t="s">
        <v>238</v>
      </c>
      <c r="F56" s="32" t="s">
        <v>45</v>
      </c>
      <c r="G56" s="32">
        <v>108</v>
      </c>
      <c r="H56" s="32" t="s">
        <v>54</v>
      </c>
      <c r="I56" s="32" t="s">
        <v>43</v>
      </c>
      <c r="J56" s="32" t="s">
        <v>239</v>
      </c>
      <c r="K56" s="191" t="s">
        <v>247</v>
      </c>
      <c r="L56" s="192"/>
    </row>
    <row r="58" spans="1:12" ht="15.75" thickBot="1" x14ac:dyDescent="0.3">
      <c r="A58" s="202" t="s">
        <v>362</v>
      </c>
      <c r="B58" s="203"/>
      <c r="C58" s="203"/>
      <c r="D58" s="203"/>
      <c r="E58" s="203"/>
      <c r="F58" s="203"/>
      <c r="G58" s="203"/>
      <c r="H58" s="203"/>
      <c r="I58" s="203"/>
      <c r="J58" s="203"/>
    </row>
    <row r="59" spans="1:12" x14ac:dyDescent="0.25">
      <c r="A59" s="80" t="s">
        <v>3</v>
      </c>
      <c r="B59" s="81" t="s">
        <v>4</v>
      </c>
      <c r="C59" s="81" t="s">
        <v>5</v>
      </c>
      <c r="D59" s="81" t="s">
        <v>49</v>
      </c>
      <c r="E59" s="81" t="s">
        <v>37</v>
      </c>
      <c r="F59" s="81" t="s">
        <v>7</v>
      </c>
      <c r="G59" s="81" t="s">
        <v>6</v>
      </c>
      <c r="H59" s="82" t="s">
        <v>50</v>
      </c>
      <c r="I59" s="81" t="s">
        <v>42</v>
      </c>
      <c r="J59" s="83" t="s">
        <v>51</v>
      </c>
    </row>
    <row r="60" spans="1:12" ht="30" x14ac:dyDescent="0.25">
      <c r="A60" s="91">
        <v>1</v>
      </c>
      <c r="B60" s="91">
        <v>1</v>
      </c>
      <c r="C60" s="91" t="s">
        <v>57</v>
      </c>
      <c r="D60" s="91">
        <v>265</v>
      </c>
      <c r="E60" s="91" t="s">
        <v>260</v>
      </c>
      <c r="F60" s="91" t="s">
        <v>15</v>
      </c>
      <c r="G60" s="91" t="s">
        <v>261</v>
      </c>
      <c r="H60" s="38" t="s">
        <v>52</v>
      </c>
      <c r="I60" s="91" t="s">
        <v>44</v>
      </c>
      <c r="J60" s="84" t="s">
        <v>262</v>
      </c>
    </row>
    <row r="61" spans="1:12" s="15" customFormat="1" ht="30" x14ac:dyDescent="0.25">
      <c r="A61" s="93">
        <v>2</v>
      </c>
      <c r="B61" s="93">
        <v>1</v>
      </c>
      <c r="C61" s="93" t="s">
        <v>269</v>
      </c>
      <c r="D61" s="93">
        <v>205</v>
      </c>
      <c r="E61" s="93" t="s">
        <v>270</v>
      </c>
      <c r="F61" s="93" t="s">
        <v>26</v>
      </c>
      <c r="G61" s="93" t="s">
        <v>271</v>
      </c>
      <c r="H61" s="93" t="s">
        <v>54</v>
      </c>
      <c r="I61" s="93" t="s">
        <v>44</v>
      </c>
      <c r="J61" s="93" t="s">
        <v>272</v>
      </c>
    </row>
    <row r="62" spans="1:12" ht="105" x14ac:dyDescent="0.25">
      <c r="A62" s="94">
        <v>3</v>
      </c>
      <c r="B62" s="94">
        <v>27</v>
      </c>
      <c r="C62" s="94" t="s">
        <v>289</v>
      </c>
      <c r="D62" s="94" t="s">
        <v>290</v>
      </c>
      <c r="E62" s="94" t="s">
        <v>291</v>
      </c>
      <c r="F62" s="94" t="s">
        <v>292</v>
      </c>
      <c r="G62" s="94">
        <v>555</v>
      </c>
      <c r="H62" s="94" t="s">
        <v>54</v>
      </c>
      <c r="I62" s="94" t="s">
        <v>43</v>
      </c>
      <c r="J62" s="33" t="s">
        <v>293</v>
      </c>
    </row>
    <row r="63" spans="1:12" ht="30" x14ac:dyDescent="0.25">
      <c r="A63" s="95">
        <v>4</v>
      </c>
      <c r="B63" s="95">
        <v>1</v>
      </c>
      <c r="C63" s="95" t="s">
        <v>57</v>
      </c>
      <c r="D63" s="95">
        <v>220</v>
      </c>
      <c r="E63" s="95" t="s">
        <v>294</v>
      </c>
      <c r="F63" s="95" t="s">
        <v>33</v>
      </c>
      <c r="G63" s="95" t="s">
        <v>32</v>
      </c>
      <c r="H63" s="95" t="s">
        <v>54</v>
      </c>
      <c r="I63" s="95" t="s">
        <v>44</v>
      </c>
      <c r="J63" s="95" t="s">
        <v>295</v>
      </c>
    </row>
    <row r="64" spans="1:12" s="57" customFormat="1" ht="30" x14ac:dyDescent="0.25">
      <c r="A64" s="96">
        <v>5</v>
      </c>
      <c r="B64" s="96">
        <v>4</v>
      </c>
      <c r="C64" s="96" t="s">
        <v>56</v>
      </c>
      <c r="D64" s="96" t="s">
        <v>306</v>
      </c>
      <c r="E64" s="96" t="s">
        <v>307</v>
      </c>
      <c r="F64" s="96" t="s">
        <v>18</v>
      </c>
      <c r="G64" s="96" t="s">
        <v>308</v>
      </c>
      <c r="H64" s="38" t="s">
        <v>52</v>
      </c>
      <c r="I64" s="96" t="s">
        <v>43</v>
      </c>
      <c r="J64" s="96" t="s">
        <v>309</v>
      </c>
      <c r="K64" s="29"/>
    </row>
    <row r="65" spans="1:11" x14ac:dyDescent="0.25">
      <c r="A65" s="98">
        <v>6</v>
      </c>
      <c r="B65" s="98">
        <v>1</v>
      </c>
      <c r="C65" s="98" t="s">
        <v>60</v>
      </c>
      <c r="D65" s="98">
        <v>500</v>
      </c>
      <c r="E65" s="98" t="s">
        <v>310</v>
      </c>
      <c r="F65" s="98" t="s">
        <v>62</v>
      </c>
      <c r="G65" s="98" t="s">
        <v>311</v>
      </c>
      <c r="H65" s="98" t="s">
        <v>54</v>
      </c>
      <c r="I65" s="98" t="s">
        <v>43</v>
      </c>
      <c r="J65" s="98" t="s">
        <v>312</v>
      </c>
    </row>
    <row r="66" spans="1:11" x14ac:dyDescent="0.25">
      <c r="A66" s="100">
        <v>7</v>
      </c>
      <c r="B66" s="100">
        <v>2</v>
      </c>
      <c r="C66" s="100" t="s">
        <v>13</v>
      </c>
      <c r="D66" s="100" t="s">
        <v>316</v>
      </c>
      <c r="E66" s="100" t="s">
        <v>317</v>
      </c>
      <c r="F66" s="100" t="s">
        <v>45</v>
      </c>
      <c r="G66" s="100">
        <v>90</v>
      </c>
      <c r="H66" s="38" t="s">
        <v>52</v>
      </c>
      <c r="I66" s="100" t="s">
        <v>44</v>
      </c>
      <c r="J66" s="100" t="s">
        <v>318</v>
      </c>
    </row>
    <row r="67" spans="1:11" s="8" customFormat="1" x14ac:dyDescent="0.25">
      <c r="A67" s="100">
        <v>8</v>
      </c>
      <c r="B67" s="100">
        <v>1</v>
      </c>
      <c r="C67" s="100" t="s">
        <v>13</v>
      </c>
      <c r="D67" s="100">
        <v>305</v>
      </c>
      <c r="E67" s="100" t="s">
        <v>320</v>
      </c>
      <c r="F67" s="100" t="s">
        <v>18</v>
      </c>
      <c r="G67" s="100" t="s">
        <v>321</v>
      </c>
      <c r="H67" s="38" t="s">
        <v>52</v>
      </c>
      <c r="I67" s="100" t="s">
        <v>44</v>
      </c>
      <c r="J67" s="100" t="s">
        <v>322</v>
      </c>
      <c r="K67" s="16"/>
    </row>
    <row r="68" spans="1:11" x14ac:dyDescent="0.25">
      <c r="A68" s="101">
        <v>9</v>
      </c>
      <c r="B68" s="101">
        <v>1</v>
      </c>
      <c r="C68" s="101" t="s">
        <v>25</v>
      </c>
      <c r="D68" s="101">
        <v>225</v>
      </c>
      <c r="E68" s="101" t="s">
        <v>327</v>
      </c>
      <c r="F68" s="101" t="s">
        <v>24</v>
      </c>
      <c r="G68" s="101" t="s">
        <v>328</v>
      </c>
      <c r="H68" s="101" t="s">
        <v>54</v>
      </c>
      <c r="I68" s="101" t="s">
        <v>43</v>
      </c>
      <c r="J68" s="101" t="s">
        <v>329</v>
      </c>
    </row>
    <row r="69" spans="1:11" ht="30" x14ac:dyDescent="0.25">
      <c r="A69" s="184">
        <v>10</v>
      </c>
      <c r="B69" s="102">
        <v>2</v>
      </c>
      <c r="C69" s="102" t="s">
        <v>57</v>
      </c>
      <c r="D69" s="102" t="s">
        <v>330</v>
      </c>
      <c r="E69" s="184" t="s">
        <v>331</v>
      </c>
      <c r="F69" s="102" t="s">
        <v>18</v>
      </c>
      <c r="G69" s="102">
        <v>468</v>
      </c>
      <c r="H69" s="185" t="s">
        <v>52</v>
      </c>
      <c r="I69" s="187" t="s">
        <v>44</v>
      </c>
      <c r="J69" s="187" t="s">
        <v>334</v>
      </c>
    </row>
    <row r="70" spans="1:11" ht="30" x14ac:dyDescent="0.25">
      <c r="A70" s="184"/>
      <c r="B70" s="102">
        <v>4</v>
      </c>
      <c r="C70" s="102" t="s">
        <v>57</v>
      </c>
      <c r="D70" s="102" t="s">
        <v>332</v>
      </c>
      <c r="E70" s="184"/>
      <c r="F70" s="102" t="s">
        <v>14</v>
      </c>
      <c r="G70" s="102" t="s">
        <v>333</v>
      </c>
      <c r="H70" s="186"/>
      <c r="I70" s="188"/>
      <c r="J70" s="188"/>
    </row>
    <row r="71" spans="1:11" ht="30" x14ac:dyDescent="0.25">
      <c r="A71" s="133" t="s">
        <v>278</v>
      </c>
      <c r="B71" s="133">
        <v>1</v>
      </c>
      <c r="C71" s="133" t="s">
        <v>56</v>
      </c>
      <c r="D71" s="133">
        <v>185</v>
      </c>
      <c r="E71" s="133" t="s">
        <v>347</v>
      </c>
      <c r="F71" s="133" t="s">
        <v>348</v>
      </c>
      <c r="G71" s="133" t="s">
        <v>349</v>
      </c>
      <c r="H71" s="133" t="s">
        <v>54</v>
      </c>
      <c r="I71" s="133" t="s">
        <v>43</v>
      </c>
      <c r="J71" s="133" t="s">
        <v>350</v>
      </c>
    </row>
    <row r="72" spans="1:11" ht="24" x14ac:dyDescent="0.25">
      <c r="A72" s="137" t="s">
        <v>279</v>
      </c>
      <c r="B72" s="137">
        <v>1</v>
      </c>
      <c r="C72" s="137" t="s">
        <v>8</v>
      </c>
      <c r="D72" s="137">
        <v>82.76</v>
      </c>
      <c r="E72" s="140" t="s">
        <v>356</v>
      </c>
      <c r="F72" s="141" t="s">
        <v>357</v>
      </c>
      <c r="G72" s="140">
        <v>522</v>
      </c>
      <c r="H72" s="140" t="s">
        <v>54</v>
      </c>
      <c r="I72" s="140" t="s">
        <v>44</v>
      </c>
      <c r="J72" s="140" t="s">
        <v>358</v>
      </c>
    </row>
    <row r="73" spans="1:11" s="136" customFormat="1" ht="30" x14ac:dyDescent="0.25">
      <c r="A73" s="139" t="s">
        <v>280</v>
      </c>
      <c r="B73" s="143">
        <v>1</v>
      </c>
      <c r="C73" s="143" t="s">
        <v>57</v>
      </c>
      <c r="D73" s="143">
        <v>200</v>
      </c>
      <c r="E73" s="143" t="s">
        <v>352</v>
      </c>
      <c r="F73" s="144" t="s">
        <v>359</v>
      </c>
      <c r="G73" s="143">
        <v>330</v>
      </c>
      <c r="H73" s="142" t="s">
        <v>52</v>
      </c>
      <c r="I73" s="143" t="s">
        <v>44</v>
      </c>
      <c r="J73" s="143" t="s">
        <v>354</v>
      </c>
      <c r="K73" s="138"/>
    </row>
    <row r="74" spans="1:11" x14ac:dyDescent="0.25">
      <c r="B74" s="115">
        <f>SUM(B70:B73,B69,B67:B68,B66,B65,B64,B63,B62,B61,B60,B45,B44,B39,B34)</f>
        <v>52</v>
      </c>
    </row>
  </sheetData>
  <sheetProtection algorithmName="SHA-512" hashValue="QCzuHN/HfLxywo02fWCdCDADBWMaJnVFt32660m05ybhwwFL1Pd8qdcC7vArdezw7aSf4b0D7mVpEU1mNy7xAA==" saltValue="Puk2OQqY+GEdBRmpTjt0Pw==" spinCount="100000" sheet="1" objects="1" scenarios="1" formatCells="0" formatColumns="0" formatRows="0" insertColumns="0" insertRows="0" insertHyperlinks="0" deleteColumns="0" deleteRows="0" sort="0" autoFilter="0" pivotTables="0"/>
  <mergeCells count="66">
    <mergeCell ref="A41:J41"/>
    <mergeCell ref="H3:H4"/>
    <mergeCell ref="I3:I4"/>
    <mergeCell ref="J3:J4"/>
    <mergeCell ref="A3:A4"/>
    <mergeCell ref="E3:E4"/>
    <mergeCell ref="A9:J9"/>
    <mergeCell ref="A23:A27"/>
    <mergeCell ref="I23:I27"/>
    <mergeCell ref="F3:F4"/>
    <mergeCell ref="G3:G4"/>
    <mergeCell ref="D23:D27"/>
    <mergeCell ref="E23:E27"/>
    <mergeCell ref="F23:F27"/>
    <mergeCell ref="G23:G27"/>
    <mergeCell ref="A46:A51"/>
    <mergeCell ref="H46:H51"/>
    <mergeCell ref="I46:I51"/>
    <mergeCell ref="J46:J51"/>
    <mergeCell ref="C46:C48"/>
    <mergeCell ref="B46:B48"/>
    <mergeCell ref="F46:F48"/>
    <mergeCell ref="G46:G48"/>
    <mergeCell ref="C49:C51"/>
    <mergeCell ref="G49:G51"/>
    <mergeCell ref="F49:F51"/>
    <mergeCell ref="B49:B51"/>
    <mergeCell ref="E46:E51"/>
    <mergeCell ref="H23:H27"/>
    <mergeCell ref="H13:H14"/>
    <mergeCell ref="I13:I14"/>
    <mergeCell ref="J13:J14"/>
    <mergeCell ref="A15:A18"/>
    <mergeCell ref="E15:E18"/>
    <mergeCell ref="H15:H18"/>
    <mergeCell ref="I15:I18"/>
    <mergeCell ref="J15:J18"/>
    <mergeCell ref="A13:A14"/>
    <mergeCell ref="E13:E14"/>
    <mergeCell ref="F13:F14"/>
    <mergeCell ref="G13:G14"/>
    <mergeCell ref="J23:J27"/>
    <mergeCell ref="A58:J58"/>
    <mergeCell ref="C52:C53"/>
    <mergeCell ref="B52:B53"/>
    <mergeCell ref="E52:E54"/>
    <mergeCell ref="F52:F54"/>
    <mergeCell ref="G52:G54"/>
    <mergeCell ref="A52:A54"/>
    <mergeCell ref="H52:H54"/>
    <mergeCell ref="I52:I54"/>
    <mergeCell ref="J52:J54"/>
    <mergeCell ref="K3:K4"/>
    <mergeCell ref="K46:L55"/>
    <mergeCell ref="K56:L56"/>
    <mergeCell ref="K13:K14"/>
    <mergeCell ref="K36:L37"/>
    <mergeCell ref="K15:K18"/>
    <mergeCell ref="L15:L18"/>
    <mergeCell ref="K23:K27"/>
    <mergeCell ref="L23:L27"/>
    <mergeCell ref="A69:A70"/>
    <mergeCell ref="E69:E70"/>
    <mergeCell ref="H69:H70"/>
    <mergeCell ref="I69:I70"/>
    <mergeCell ref="J69:J70"/>
  </mergeCells>
  <hyperlinks>
    <hyperlink ref="H5" location="Nasadzenia!A6" display="tak "/>
    <hyperlink ref="H13:H14" location="Nasadzenia!A44" display="tak"/>
    <hyperlink ref="H15:H18" location="Nasadzenia!A45" display="tak"/>
    <hyperlink ref="H23:H27" location="Nasadzenia!A48" display="tak"/>
    <hyperlink ref="H31" location="Nasadzenia!A50" display="tak"/>
    <hyperlink ref="H33" location="Nasadzenia!A51" display="tak"/>
    <hyperlink ref="H38" location="Nasadzenia!A52" display="tak"/>
    <hyperlink ref="H46:H51" location="Nasadzenia!A53" display="tak"/>
    <hyperlink ref="H52:H54" location="Wycinka!A54" display="tak"/>
    <hyperlink ref="H60" location="Nasadzenia!A68" display="tak"/>
    <hyperlink ref="H64" location="Nasadzenia!A69" display="tak"/>
    <hyperlink ref="H66" location="Nasadzenia!A71" display="tak"/>
    <hyperlink ref="H67" location="Nasadzenia!A72" display="tak"/>
    <hyperlink ref="H69:H70" location="Nasadzenia!A73" display="tak"/>
    <hyperlink ref="H73" location="Nasadzenia!A74" display="tak"/>
  </hyperlinks>
  <pageMargins left="0.7" right="0.7" top="0.75" bottom="0.75" header="0.3" footer="0.3"/>
  <pageSetup paperSize="9" scale="7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F41" sqref="F41"/>
    </sheetView>
  </sheetViews>
  <sheetFormatPr defaultRowHeight="15" x14ac:dyDescent="0.25"/>
  <cols>
    <col min="2" max="2" width="32.140625" customWidth="1"/>
    <col min="3" max="3" width="21.7109375" hidden="1" customWidth="1"/>
    <col min="6" max="6" width="22.5703125" customWidth="1"/>
    <col min="7" max="7" width="20.42578125" customWidth="1"/>
    <col min="8" max="8" width="22.7109375" customWidth="1"/>
    <col min="9" max="9" width="12.28515625" hidden="1" customWidth="1"/>
    <col min="10" max="10" width="11.85546875" hidden="1" customWidth="1"/>
    <col min="11" max="11" width="6.140625" customWidth="1"/>
    <col min="12" max="12" width="22.85546875" style="130" customWidth="1"/>
    <col min="13" max="13" width="21.7109375" style="130" customWidth="1"/>
    <col min="14" max="14" width="14.28515625" customWidth="1"/>
    <col min="15" max="15" width="17.140625" customWidth="1"/>
  </cols>
  <sheetData>
    <row r="2" spans="1:13" s="136" customFormat="1" x14ac:dyDescent="0.25">
      <c r="L2" s="130"/>
      <c r="M2" s="130"/>
    </row>
    <row r="3" spans="1:13" x14ac:dyDescent="0.25">
      <c r="A3" s="229" t="s">
        <v>109</v>
      </c>
      <c r="B3" s="229"/>
      <c r="C3" s="229"/>
      <c r="D3" s="229"/>
      <c r="E3" s="229"/>
      <c r="F3" s="229"/>
      <c r="G3" s="229"/>
      <c r="H3" s="229"/>
      <c r="I3" s="229"/>
      <c r="J3" s="229"/>
      <c r="M3" s="132"/>
    </row>
    <row r="4" spans="1:13" s="136" customFormat="1" ht="26.25" customHeight="1" x14ac:dyDescent="0.25">
      <c r="A4" s="13" t="s">
        <v>3</v>
      </c>
      <c r="B4" s="17" t="s">
        <v>37</v>
      </c>
      <c r="C4" s="11" t="s">
        <v>36</v>
      </c>
      <c r="D4" s="17" t="s">
        <v>4</v>
      </c>
      <c r="E4" s="18" t="s">
        <v>40</v>
      </c>
      <c r="F4" s="17" t="s">
        <v>5</v>
      </c>
      <c r="G4" s="17" t="s">
        <v>6</v>
      </c>
      <c r="H4" s="17" t="s">
        <v>7</v>
      </c>
      <c r="I4" s="156"/>
      <c r="J4" s="156"/>
      <c r="L4" s="130"/>
      <c r="M4" s="132"/>
    </row>
    <row r="5" spans="1:13" x14ac:dyDescent="0.25">
      <c r="A5" s="39">
        <v>1</v>
      </c>
      <c r="B5" s="39" t="s">
        <v>106</v>
      </c>
      <c r="C5" s="44">
        <v>45291</v>
      </c>
      <c r="D5" s="39">
        <v>2</v>
      </c>
      <c r="E5" s="39">
        <v>14</v>
      </c>
      <c r="F5" s="39" t="s">
        <v>59</v>
      </c>
      <c r="G5" s="39">
        <v>7</v>
      </c>
      <c r="H5" s="39" t="s">
        <v>24</v>
      </c>
      <c r="I5" s="39">
        <v>14</v>
      </c>
      <c r="J5" s="39" t="s">
        <v>108</v>
      </c>
    </row>
    <row r="6" spans="1:13" ht="15" hidden="1" customHeight="1" x14ac:dyDescent="0.25">
      <c r="A6" s="233">
        <v>2</v>
      </c>
      <c r="B6" s="233" t="s">
        <v>111</v>
      </c>
      <c r="C6" s="236">
        <v>45291</v>
      </c>
      <c r="D6" s="69">
        <v>1</v>
      </c>
      <c r="E6" s="69">
        <v>14</v>
      </c>
      <c r="F6" s="69" t="s">
        <v>110</v>
      </c>
      <c r="G6" s="69">
        <v>153</v>
      </c>
      <c r="H6" s="69" t="s">
        <v>53</v>
      </c>
      <c r="I6" s="233">
        <v>14</v>
      </c>
      <c r="J6" s="233" t="s">
        <v>119</v>
      </c>
      <c r="K6" s="70"/>
      <c r="L6" s="231"/>
      <c r="M6" s="231"/>
    </row>
    <row r="7" spans="1:13" ht="15" hidden="1" customHeight="1" x14ac:dyDescent="0.25">
      <c r="A7" s="234"/>
      <c r="B7" s="234"/>
      <c r="C7" s="237"/>
      <c r="D7" s="69">
        <v>5</v>
      </c>
      <c r="E7" s="69">
        <v>14</v>
      </c>
      <c r="F7" s="69" t="s">
        <v>59</v>
      </c>
      <c r="G7" s="69">
        <v>153</v>
      </c>
      <c r="H7" s="69" t="s">
        <v>53</v>
      </c>
      <c r="I7" s="234"/>
      <c r="J7" s="234"/>
      <c r="K7" s="70"/>
      <c r="L7" s="231"/>
      <c r="M7" s="231"/>
    </row>
    <row r="8" spans="1:13" ht="15" hidden="1" customHeight="1" x14ac:dyDescent="0.25">
      <c r="A8" s="235"/>
      <c r="B8" s="235"/>
      <c r="C8" s="238"/>
      <c r="D8" s="69">
        <v>3</v>
      </c>
      <c r="E8" s="69">
        <v>14</v>
      </c>
      <c r="F8" s="69" t="s">
        <v>110</v>
      </c>
      <c r="G8" s="69">
        <v>153</v>
      </c>
      <c r="H8" s="69" t="s">
        <v>53</v>
      </c>
      <c r="I8" s="235"/>
      <c r="J8" s="235"/>
      <c r="K8" s="70"/>
      <c r="L8" s="232"/>
      <c r="M8" s="232"/>
    </row>
    <row r="9" spans="1:13" x14ac:dyDescent="0.25">
      <c r="A9" s="104">
        <v>2</v>
      </c>
      <c r="B9" s="104" t="s">
        <v>162</v>
      </c>
      <c r="C9" s="105">
        <v>45657</v>
      </c>
      <c r="D9" s="106">
        <v>1</v>
      </c>
      <c r="E9" s="106">
        <v>6</v>
      </c>
      <c r="F9" s="106" t="s">
        <v>165</v>
      </c>
      <c r="G9" s="104" t="s">
        <v>166</v>
      </c>
      <c r="H9" s="106" t="s">
        <v>45</v>
      </c>
      <c r="I9" s="104">
        <v>14</v>
      </c>
      <c r="J9" s="106" t="s">
        <v>164</v>
      </c>
    </row>
    <row r="10" spans="1:13" x14ac:dyDescent="0.25">
      <c r="A10" s="104">
        <v>3</v>
      </c>
      <c r="B10" s="104" t="s">
        <v>173</v>
      </c>
      <c r="C10" s="105">
        <v>45657</v>
      </c>
      <c r="D10" s="106">
        <v>1</v>
      </c>
      <c r="E10" s="106">
        <v>6</v>
      </c>
      <c r="F10" s="106" t="s">
        <v>131</v>
      </c>
      <c r="G10" s="104" t="s">
        <v>176</v>
      </c>
      <c r="H10" s="106" t="s">
        <v>177</v>
      </c>
      <c r="I10" s="104">
        <v>14</v>
      </c>
      <c r="J10" s="106" t="s">
        <v>174</v>
      </c>
    </row>
    <row r="11" spans="1:13" x14ac:dyDescent="0.25">
      <c r="A11" s="104">
        <v>4</v>
      </c>
      <c r="B11" s="107" t="s">
        <v>224</v>
      </c>
      <c r="C11" s="105">
        <v>45657</v>
      </c>
      <c r="D11" s="106">
        <v>6</v>
      </c>
      <c r="E11" s="106" t="s">
        <v>226</v>
      </c>
      <c r="F11" s="106" t="s">
        <v>48</v>
      </c>
      <c r="G11" s="104" t="s">
        <v>364</v>
      </c>
      <c r="H11" s="106" t="s">
        <v>227</v>
      </c>
      <c r="I11" s="104">
        <v>14</v>
      </c>
      <c r="J11" s="106" t="s">
        <v>225</v>
      </c>
    </row>
    <row r="12" spans="1:13" x14ac:dyDescent="0.25">
      <c r="A12" s="104">
        <v>5</v>
      </c>
      <c r="B12" s="107" t="s">
        <v>229</v>
      </c>
      <c r="C12" s="105">
        <v>45657</v>
      </c>
      <c r="D12" s="106">
        <v>6</v>
      </c>
      <c r="E12" s="106" t="s">
        <v>226</v>
      </c>
      <c r="F12" s="106" t="s">
        <v>48</v>
      </c>
      <c r="G12" s="104" t="s">
        <v>364</v>
      </c>
      <c r="H12" s="106" t="s">
        <v>227</v>
      </c>
      <c r="I12" s="104">
        <v>14</v>
      </c>
      <c r="J12" s="106" t="s">
        <v>231</v>
      </c>
    </row>
    <row r="13" spans="1:13" x14ac:dyDescent="0.25">
      <c r="A13" s="104">
        <v>6</v>
      </c>
      <c r="B13" s="107" t="s">
        <v>232</v>
      </c>
      <c r="C13" s="105">
        <v>45657</v>
      </c>
      <c r="D13" s="106">
        <v>1</v>
      </c>
      <c r="E13" s="106" t="s">
        <v>226</v>
      </c>
      <c r="F13" s="106" t="s">
        <v>48</v>
      </c>
      <c r="G13" s="104" t="s">
        <v>364</v>
      </c>
      <c r="H13" s="106" t="s">
        <v>227</v>
      </c>
      <c r="I13" s="104">
        <v>14</v>
      </c>
      <c r="J13" s="106" t="s">
        <v>234</v>
      </c>
    </row>
    <row r="15" spans="1:13" x14ac:dyDescent="0.25">
      <c r="A15" s="229" t="s">
        <v>250</v>
      </c>
      <c r="B15" s="229"/>
      <c r="C15" s="229"/>
      <c r="D15" s="229"/>
      <c r="E15" s="230"/>
      <c r="F15" s="230"/>
      <c r="G15" s="230"/>
      <c r="H15" s="230"/>
      <c r="I15" s="230"/>
      <c r="J15" s="230"/>
    </row>
    <row r="16" spans="1:13" ht="24.75" x14ac:dyDescent="0.25">
      <c r="A16" s="13" t="s">
        <v>3</v>
      </c>
      <c r="B16" s="17" t="s">
        <v>37</v>
      </c>
      <c r="C16" s="11" t="s">
        <v>36</v>
      </c>
      <c r="D16" s="17" t="s">
        <v>4</v>
      </c>
      <c r="E16" s="18" t="s">
        <v>40</v>
      </c>
      <c r="F16" s="17" t="s">
        <v>5</v>
      </c>
      <c r="G16" s="17" t="s">
        <v>6</v>
      </c>
      <c r="H16" s="17" t="s">
        <v>7</v>
      </c>
      <c r="I16" s="14" t="s">
        <v>38</v>
      </c>
      <c r="J16" s="11" t="s">
        <v>39</v>
      </c>
    </row>
    <row r="17" spans="1:13" x14ac:dyDescent="0.25">
      <c r="A17" s="78">
        <v>1</v>
      </c>
      <c r="B17" s="78" t="s">
        <v>248</v>
      </c>
      <c r="C17" s="28">
        <v>45412</v>
      </c>
      <c r="D17" s="78">
        <v>4</v>
      </c>
      <c r="E17" s="78" t="s">
        <v>47</v>
      </c>
      <c r="F17" s="78" t="s">
        <v>66</v>
      </c>
      <c r="G17" s="78" t="s">
        <v>251</v>
      </c>
      <c r="H17" s="78" t="s">
        <v>252</v>
      </c>
      <c r="I17" s="78">
        <v>7</v>
      </c>
      <c r="J17" s="78" t="s">
        <v>249</v>
      </c>
    </row>
    <row r="18" spans="1:13" ht="22.5" x14ac:dyDescent="0.25">
      <c r="A18" s="90">
        <v>2</v>
      </c>
      <c r="B18" s="90" t="s">
        <v>260</v>
      </c>
      <c r="C18" s="28">
        <v>45657</v>
      </c>
      <c r="D18" s="90">
        <v>1</v>
      </c>
      <c r="E18" s="90">
        <v>8</v>
      </c>
      <c r="F18" s="90" t="s">
        <v>12</v>
      </c>
      <c r="G18" s="92" t="s">
        <v>363</v>
      </c>
      <c r="H18" s="90" t="s">
        <v>15</v>
      </c>
      <c r="I18" s="90">
        <v>14</v>
      </c>
      <c r="J18" s="90" t="s">
        <v>263</v>
      </c>
    </row>
    <row r="19" spans="1:13" s="15" customFormat="1" x14ac:dyDescent="0.25">
      <c r="A19" s="97">
        <v>3</v>
      </c>
      <c r="B19" s="97" t="s">
        <v>307</v>
      </c>
      <c r="C19" s="28">
        <v>45657</v>
      </c>
      <c r="D19" s="97">
        <v>4</v>
      </c>
      <c r="E19" s="97">
        <v>5</v>
      </c>
      <c r="F19" s="97" t="s">
        <v>48</v>
      </c>
      <c r="G19" s="97" t="s">
        <v>308</v>
      </c>
      <c r="H19" s="97" t="s">
        <v>18</v>
      </c>
      <c r="I19" s="97">
        <v>14</v>
      </c>
      <c r="J19" s="97" t="s">
        <v>309</v>
      </c>
      <c r="L19" s="131"/>
      <c r="M19" s="131"/>
    </row>
    <row r="20" spans="1:13" x14ac:dyDescent="0.25">
      <c r="A20" s="12">
        <v>4</v>
      </c>
      <c r="B20" s="12" t="s">
        <v>317</v>
      </c>
      <c r="C20" s="28">
        <v>45657</v>
      </c>
      <c r="D20" s="12">
        <v>2</v>
      </c>
      <c r="E20" s="12">
        <v>5</v>
      </c>
      <c r="F20" s="12" t="s">
        <v>319</v>
      </c>
      <c r="G20" s="99">
        <v>90</v>
      </c>
      <c r="H20" s="12" t="s">
        <v>45</v>
      </c>
      <c r="I20" s="12">
        <v>14</v>
      </c>
      <c r="J20" s="12" t="s">
        <v>318</v>
      </c>
    </row>
    <row r="21" spans="1:13" x14ac:dyDescent="0.25">
      <c r="A21" s="12">
        <v>5</v>
      </c>
      <c r="B21" s="12" t="s">
        <v>320</v>
      </c>
      <c r="C21" s="44">
        <v>45657</v>
      </c>
      <c r="D21" s="12">
        <v>1</v>
      </c>
      <c r="E21" s="12">
        <v>5</v>
      </c>
      <c r="F21" s="12" t="s">
        <v>13</v>
      </c>
      <c r="G21" s="12" t="s">
        <v>323</v>
      </c>
      <c r="H21" s="12" t="s">
        <v>18</v>
      </c>
      <c r="I21" s="12">
        <v>14</v>
      </c>
      <c r="J21" s="12" t="s">
        <v>322</v>
      </c>
    </row>
    <row r="22" spans="1:13" x14ac:dyDescent="0.25">
      <c r="A22" s="12">
        <v>6</v>
      </c>
      <c r="B22" s="12" t="s">
        <v>331</v>
      </c>
      <c r="C22" s="103">
        <v>45657</v>
      </c>
      <c r="D22" s="12">
        <v>6</v>
      </c>
      <c r="E22" s="12">
        <v>5</v>
      </c>
      <c r="F22" s="12" t="s">
        <v>12</v>
      </c>
      <c r="G22" s="12" t="s">
        <v>335</v>
      </c>
      <c r="H22" s="12" t="s">
        <v>336</v>
      </c>
      <c r="I22" s="12">
        <v>14</v>
      </c>
      <c r="J22" s="12" t="s">
        <v>334</v>
      </c>
    </row>
    <row r="23" spans="1:13" x14ac:dyDescent="0.25">
      <c r="A23" s="12">
        <v>7</v>
      </c>
      <c r="B23" s="135" t="s">
        <v>352</v>
      </c>
      <c r="C23" s="28">
        <v>45596</v>
      </c>
      <c r="D23" s="12">
        <v>1</v>
      </c>
      <c r="E23" s="134" t="s">
        <v>47</v>
      </c>
      <c r="F23" s="12" t="s">
        <v>12</v>
      </c>
      <c r="G23" s="12" t="s">
        <v>353</v>
      </c>
      <c r="H23" s="12" t="s">
        <v>11</v>
      </c>
      <c r="I23" s="12">
        <v>7</v>
      </c>
      <c r="J23" s="12" t="s">
        <v>354</v>
      </c>
    </row>
    <row r="24" spans="1:13" x14ac:dyDescent="0.25">
      <c r="D24" s="57">
        <f>SUM(D5:D13,D17:D23)</f>
        <v>45</v>
      </c>
    </row>
  </sheetData>
  <sheetProtection algorithmName="SHA-512" hashValue="0CTlfyxfoxGGy3z4YHxBCrPy6m8WjqUAkQ3YmU+un+6MtGbHyp6e/fDnWg/tQ1oGr3gqZnHqg6m6hkNKdFWjyQ==" saltValue="G8mKmkHayjSv+1pTSC0Ang==" spinCount="100000" sheet="1" objects="1" scenarios="1" formatColumns="0" formatRows="0" insertColumns="0" insertRows="0" insertHyperlinks="0" deleteColumns="0" deleteRows="0" sort="0" autoFilter="0" pivotTables="0"/>
  <mergeCells count="8">
    <mergeCell ref="A3:J3"/>
    <mergeCell ref="A15:J15"/>
    <mergeCell ref="L6:M8"/>
    <mergeCell ref="B6:B8"/>
    <mergeCell ref="A6:A8"/>
    <mergeCell ref="C6:C8"/>
    <mergeCell ref="I6:I8"/>
    <mergeCell ref="J6:J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M26" sqref="M26"/>
    </sheetView>
  </sheetViews>
  <sheetFormatPr defaultRowHeight="15" x14ac:dyDescent="0.25"/>
  <cols>
    <col min="1" max="1" width="9.28515625" bestFit="1" customWidth="1"/>
    <col min="3" max="3" width="46.42578125" customWidth="1"/>
    <col min="4" max="4" width="29.85546875" hidden="1" customWidth="1"/>
    <col min="5" max="5" width="9.140625" customWidth="1"/>
    <col min="6" max="6" width="17" customWidth="1"/>
    <col min="7" max="8" width="15.140625" customWidth="1"/>
    <col min="9" max="9" width="24.5703125" customWidth="1"/>
    <col min="10" max="10" width="21.85546875" customWidth="1"/>
    <col min="11" max="11" width="10.140625" bestFit="1" customWidth="1"/>
    <col min="16" max="16" width="19.28515625" customWidth="1"/>
  </cols>
  <sheetData>
    <row r="1" spans="1:17" x14ac:dyDescent="0.25">
      <c r="A1" s="34"/>
      <c r="B1" s="34"/>
      <c r="C1" s="34"/>
      <c r="D1" s="34"/>
      <c r="E1" s="34"/>
      <c r="F1" s="34"/>
      <c r="G1" s="34"/>
      <c r="H1" s="34"/>
      <c r="I1" s="34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x14ac:dyDescent="0.25">
      <c r="A3" s="245" t="s">
        <v>361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7" ht="15" customHeight="1" x14ac:dyDescent="0.25">
      <c r="A4" s="247" t="s">
        <v>41</v>
      </c>
      <c r="B4" s="247"/>
      <c r="C4" s="247"/>
      <c r="D4" s="1"/>
      <c r="E4" s="75" t="s">
        <v>4</v>
      </c>
      <c r="F4" s="75" t="s">
        <v>5</v>
      </c>
      <c r="G4" s="35" t="s">
        <v>42</v>
      </c>
      <c r="H4" s="248" t="s">
        <v>63</v>
      </c>
      <c r="I4" s="249"/>
      <c r="J4" s="249"/>
      <c r="K4" s="249"/>
      <c r="L4" s="249"/>
      <c r="M4" s="249"/>
      <c r="N4" s="249"/>
      <c r="O4" s="249"/>
      <c r="P4" s="35" t="s">
        <v>65</v>
      </c>
    </row>
    <row r="5" spans="1:17" s="148" customFormat="1" x14ac:dyDescent="0.25">
      <c r="A5" s="158" t="s">
        <v>90</v>
      </c>
      <c r="B5" s="251" t="s">
        <v>240</v>
      </c>
      <c r="C5" s="251"/>
      <c r="D5" s="158" t="s">
        <v>241</v>
      </c>
      <c r="E5" s="158">
        <v>60</v>
      </c>
      <c r="F5" s="158" t="s">
        <v>64</v>
      </c>
      <c r="G5" s="160" t="s">
        <v>43</v>
      </c>
      <c r="H5" s="240" t="s">
        <v>242</v>
      </c>
      <c r="I5" s="240"/>
      <c r="J5" s="240"/>
      <c r="K5" s="240"/>
      <c r="L5" s="240"/>
      <c r="M5" s="240"/>
      <c r="N5" s="240"/>
      <c r="O5" s="240"/>
      <c r="P5" s="158" t="s">
        <v>22</v>
      </c>
    </row>
    <row r="6" spans="1:17" s="145" customFormat="1" x14ac:dyDescent="0.25">
      <c r="A6" s="158" t="s">
        <v>212</v>
      </c>
      <c r="B6" s="251" t="s">
        <v>253</v>
      </c>
      <c r="C6" s="251"/>
      <c r="D6" s="160"/>
      <c r="E6" s="157">
        <v>40</v>
      </c>
      <c r="F6" s="157" t="s">
        <v>64</v>
      </c>
      <c r="G6" s="157" t="s">
        <v>44</v>
      </c>
      <c r="H6" s="239" t="s">
        <v>254</v>
      </c>
      <c r="I6" s="239"/>
      <c r="J6" s="239"/>
      <c r="K6" s="239"/>
      <c r="L6" s="239"/>
      <c r="M6" s="239"/>
      <c r="N6" s="239"/>
      <c r="O6" s="239"/>
      <c r="P6" s="157" t="s">
        <v>95</v>
      </c>
    </row>
    <row r="7" spans="1:17" s="145" customFormat="1" x14ac:dyDescent="0.25">
      <c r="A7" s="158" t="s">
        <v>217</v>
      </c>
      <c r="B7" s="250" t="s">
        <v>255</v>
      </c>
      <c r="C7" s="250"/>
      <c r="D7" s="158"/>
      <c r="E7" s="158">
        <v>15</v>
      </c>
      <c r="F7" s="158" t="s">
        <v>57</v>
      </c>
      <c r="G7" s="158" t="s">
        <v>44</v>
      </c>
      <c r="H7" s="251" t="s">
        <v>256</v>
      </c>
      <c r="I7" s="251"/>
      <c r="J7" s="251"/>
      <c r="K7" s="251"/>
      <c r="L7" s="251"/>
      <c r="M7" s="251"/>
      <c r="N7" s="251"/>
      <c r="O7" s="251"/>
      <c r="P7" s="158" t="s">
        <v>21</v>
      </c>
    </row>
    <row r="8" spans="1:17" s="149" customFormat="1" x14ac:dyDescent="0.25">
      <c r="A8" s="158" t="s">
        <v>223</v>
      </c>
      <c r="B8" s="239" t="s">
        <v>257</v>
      </c>
      <c r="C8" s="239"/>
      <c r="D8" s="157"/>
      <c r="E8" s="157">
        <v>65</v>
      </c>
      <c r="F8" s="157" t="s">
        <v>64</v>
      </c>
      <c r="G8" s="157" t="s">
        <v>43</v>
      </c>
      <c r="H8" s="239" t="s">
        <v>365</v>
      </c>
      <c r="I8" s="239"/>
      <c r="J8" s="239"/>
      <c r="K8" s="239"/>
      <c r="L8" s="239"/>
      <c r="M8" s="239"/>
      <c r="N8" s="239"/>
      <c r="O8" s="239"/>
      <c r="P8" s="157" t="s">
        <v>11</v>
      </c>
    </row>
    <row r="9" spans="1:17" s="149" customFormat="1" x14ac:dyDescent="0.25">
      <c r="A9" s="158" t="s">
        <v>228</v>
      </c>
      <c r="B9" s="239" t="s">
        <v>258</v>
      </c>
      <c r="C9" s="239"/>
      <c r="D9" s="157"/>
      <c r="E9" s="157">
        <v>27</v>
      </c>
      <c r="F9" s="157" t="s">
        <v>64</v>
      </c>
      <c r="G9" s="157" t="s">
        <v>43</v>
      </c>
      <c r="H9" s="239" t="s">
        <v>259</v>
      </c>
      <c r="I9" s="239"/>
      <c r="J9" s="239"/>
      <c r="K9" s="239"/>
      <c r="L9" s="239"/>
      <c r="M9" s="239"/>
      <c r="N9" s="239"/>
      <c r="O9" s="239"/>
      <c r="P9" s="157" t="s">
        <v>11</v>
      </c>
    </row>
    <row r="10" spans="1:17" hidden="1" x14ac:dyDescent="0.25">
      <c r="A10" s="162"/>
      <c r="B10" s="164"/>
      <c r="C10" s="164"/>
      <c r="D10" s="116"/>
      <c r="E10" s="116"/>
      <c r="F10" s="116"/>
      <c r="G10" s="116"/>
      <c r="H10" s="138"/>
      <c r="I10" s="138"/>
      <c r="J10" s="138"/>
      <c r="K10" s="138"/>
      <c r="L10" s="138"/>
      <c r="M10" s="138"/>
      <c r="N10" s="138"/>
      <c r="O10" s="138"/>
      <c r="P10" s="163"/>
    </row>
    <row r="11" spans="1:17" s="145" customFormat="1" x14ac:dyDescent="0.25">
      <c r="A11" s="159" t="s">
        <v>98</v>
      </c>
      <c r="B11" s="239" t="s">
        <v>264</v>
      </c>
      <c r="C11" s="239"/>
      <c r="D11" s="161" t="s">
        <v>265</v>
      </c>
      <c r="E11" s="161">
        <v>1</v>
      </c>
      <c r="F11" s="157" t="s">
        <v>13</v>
      </c>
      <c r="G11" s="161" t="s">
        <v>44</v>
      </c>
      <c r="H11" s="240" t="s">
        <v>266</v>
      </c>
      <c r="I11" s="240"/>
      <c r="J11" s="240"/>
      <c r="K11" s="240"/>
      <c r="L11" s="240"/>
      <c r="M11" s="240"/>
      <c r="N11" s="240"/>
      <c r="O11" s="240"/>
      <c r="P11" s="161" t="s">
        <v>62</v>
      </c>
    </row>
    <row r="12" spans="1:17" s="145" customFormat="1" x14ac:dyDescent="0.25">
      <c r="A12" s="159" t="s">
        <v>237</v>
      </c>
      <c r="B12" s="250" t="s">
        <v>267</v>
      </c>
      <c r="C12" s="250"/>
      <c r="D12" s="160"/>
      <c r="E12" s="161">
        <v>14</v>
      </c>
      <c r="F12" s="161" t="s">
        <v>64</v>
      </c>
      <c r="G12" s="161" t="s">
        <v>44</v>
      </c>
      <c r="H12" s="240" t="s">
        <v>268</v>
      </c>
      <c r="I12" s="240"/>
      <c r="J12" s="240"/>
      <c r="K12" s="240"/>
      <c r="L12" s="240"/>
      <c r="M12" s="240"/>
      <c r="N12" s="240"/>
      <c r="O12" s="240"/>
      <c r="P12" s="161" t="s">
        <v>11</v>
      </c>
    </row>
    <row r="13" spans="1:17" x14ac:dyDescent="0.25">
      <c r="A13" s="159" t="s">
        <v>276</v>
      </c>
      <c r="B13" s="239" t="s">
        <v>273</v>
      </c>
      <c r="C13" s="239"/>
      <c r="D13" s="161" t="s">
        <v>274</v>
      </c>
      <c r="E13" s="161">
        <v>23</v>
      </c>
      <c r="F13" s="161" t="s">
        <v>25</v>
      </c>
      <c r="G13" s="161" t="s">
        <v>43</v>
      </c>
      <c r="H13" s="240" t="s">
        <v>366</v>
      </c>
      <c r="I13" s="240"/>
      <c r="J13" s="240"/>
      <c r="K13" s="240"/>
      <c r="L13" s="240"/>
      <c r="M13" s="240"/>
      <c r="N13" s="240"/>
      <c r="O13" s="240"/>
      <c r="P13" s="161" t="s">
        <v>275</v>
      </c>
    </row>
    <row r="14" spans="1:17" s="150" customFormat="1" x14ac:dyDescent="0.25">
      <c r="A14" s="158" t="s">
        <v>235</v>
      </c>
      <c r="B14" s="252" t="s">
        <v>297</v>
      </c>
      <c r="C14" s="252"/>
      <c r="D14" s="152"/>
      <c r="E14" s="152">
        <v>50</v>
      </c>
      <c r="F14" s="152" t="s">
        <v>25</v>
      </c>
      <c r="G14" s="152" t="s">
        <v>43</v>
      </c>
      <c r="H14" s="252" t="s">
        <v>298</v>
      </c>
      <c r="I14" s="252"/>
      <c r="J14" s="252"/>
      <c r="K14" s="252"/>
      <c r="L14" s="252"/>
      <c r="M14" s="252"/>
      <c r="N14" s="252"/>
      <c r="O14" s="252"/>
      <c r="P14" s="152" t="s">
        <v>18</v>
      </c>
    </row>
    <row r="15" spans="1:17" s="148" customFormat="1" x14ac:dyDescent="0.25">
      <c r="A15" s="158" t="s">
        <v>277</v>
      </c>
      <c r="B15" s="239" t="s">
        <v>282</v>
      </c>
      <c r="C15" s="239"/>
      <c r="D15" s="160"/>
      <c r="E15" s="161">
        <v>60</v>
      </c>
      <c r="F15" s="161" t="s">
        <v>25</v>
      </c>
      <c r="G15" s="161" t="s">
        <v>43</v>
      </c>
      <c r="H15" s="240" t="s">
        <v>283</v>
      </c>
      <c r="I15" s="240"/>
      <c r="J15" s="240"/>
      <c r="K15" s="240"/>
      <c r="L15" s="240"/>
      <c r="M15" s="240"/>
      <c r="N15" s="240"/>
      <c r="O15" s="240"/>
      <c r="P15" s="158" t="s">
        <v>11</v>
      </c>
    </row>
    <row r="16" spans="1:17" s="149" customFormat="1" x14ac:dyDescent="0.25">
      <c r="A16" s="159" t="s">
        <v>278</v>
      </c>
      <c r="B16" s="239" t="s">
        <v>285</v>
      </c>
      <c r="C16" s="239"/>
      <c r="D16" s="110" t="s">
        <v>286</v>
      </c>
      <c r="E16" s="161">
        <v>6</v>
      </c>
      <c r="F16" s="161" t="s">
        <v>25</v>
      </c>
      <c r="G16" s="161" t="s">
        <v>43</v>
      </c>
      <c r="H16" s="240" t="s">
        <v>287</v>
      </c>
      <c r="I16" s="240"/>
      <c r="J16" s="240"/>
      <c r="K16" s="240"/>
      <c r="L16" s="240"/>
      <c r="M16" s="240"/>
      <c r="N16" s="240"/>
      <c r="O16" s="240"/>
      <c r="P16" s="161" t="s">
        <v>62</v>
      </c>
    </row>
    <row r="17" spans="1:16" s="147" customFormat="1" x14ac:dyDescent="0.25">
      <c r="A17" s="159" t="s">
        <v>279</v>
      </c>
      <c r="B17" s="251" t="s">
        <v>299</v>
      </c>
      <c r="C17" s="251"/>
      <c r="D17" s="158"/>
      <c r="E17" s="159">
        <v>10</v>
      </c>
      <c r="F17" s="159" t="s">
        <v>300</v>
      </c>
      <c r="G17" s="159" t="s">
        <v>44</v>
      </c>
      <c r="H17" s="251" t="s">
        <v>367</v>
      </c>
      <c r="I17" s="251"/>
      <c r="J17" s="251"/>
      <c r="K17" s="251"/>
      <c r="L17" s="251"/>
      <c r="M17" s="251"/>
      <c r="N17" s="251"/>
      <c r="O17" s="251"/>
      <c r="P17" s="159" t="s">
        <v>21</v>
      </c>
    </row>
    <row r="18" spans="1:16" s="145" customFormat="1" x14ac:dyDescent="0.25">
      <c r="A18" s="159" t="s">
        <v>280</v>
      </c>
      <c r="B18" s="241" t="s">
        <v>301</v>
      </c>
      <c r="C18" s="241"/>
      <c r="D18" s="157" t="s">
        <v>302</v>
      </c>
      <c r="E18" s="161">
        <v>2</v>
      </c>
      <c r="F18" s="161" t="s">
        <v>12</v>
      </c>
      <c r="G18" s="159" t="s">
        <v>44</v>
      </c>
      <c r="H18" s="239" t="s">
        <v>303</v>
      </c>
      <c r="I18" s="239"/>
      <c r="J18" s="239"/>
      <c r="K18" s="239"/>
      <c r="L18" s="239"/>
      <c r="M18" s="239"/>
      <c r="N18" s="239"/>
      <c r="O18" s="239"/>
      <c r="P18" s="161" t="s">
        <v>95</v>
      </c>
    </row>
    <row r="19" spans="1:16" s="146" customFormat="1" x14ac:dyDescent="0.25">
      <c r="A19" s="159" t="s">
        <v>281</v>
      </c>
      <c r="B19" s="239" t="s">
        <v>304</v>
      </c>
      <c r="C19" s="239"/>
      <c r="D19" s="158" t="s">
        <v>305</v>
      </c>
      <c r="E19" s="157">
        <v>12</v>
      </c>
      <c r="F19" s="157" t="s">
        <v>64</v>
      </c>
      <c r="G19" s="160" t="s">
        <v>44</v>
      </c>
      <c r="H19" s="242" t="s">
        <v>304</v>
      </c>
      <c r="I19" s="243"/>
      <c r="J19" s="243"/>
      <c r="K19" s="243"/>
      <c r="L19" s="243"/>
      <c r="M19" s="243"/>
      <c r="N19" s="243"/>
      <c r="O19" s="244"/>
      <c r="P19" s="157" t="s">
        <v>62</v>
      </c>
    </row>
    <row r="20" spans="1:16" s="145" customFormat="1" x14ac:dyDescent="0.25">
      <c r="A20" s="159" t="s">
        <v>284</v>
      </c>
      <c r="B20" s="239" t="s">
        <v>313</v>
      </c>
      <c r="C20" s="239"/>
      <c r="D20" s="159" t="s">
        <v>314</v>
      </c>
      <c r="E20" s="161">
        <v>2</v>
      </c>
      <c r="F20" s="157" t="s">
        <v>64</v>
      </c>
      <c r="G20" s="160" t="s">
        <v>44</v>
      </c>
      <c r="H20" s="240" t="s">
        <v>315</v>
      </c>
      <c r="I20" s="240"/>
      <c r="J20" s="240"/>
      <c r="K20" s="240"/>
      <c r="L20" s="240"/>
      <c r="M20" s="240"/>
      <c r="N20" s="240"/>
      <c r="O20" s="240"/>
      <c r="P20" s="161" t="s">
        <v>11</v>
      </c>
    </row>
    <row r="21" spans="1:16" s="145" customFormat="1" x14ac:dyDescent="0.25">
      <c r="A21" s="159" t="s">
        <v>288</v>
      </c>
      <c r="B21" s="239" t="s">
        <v>324</v>
      </c>
      <c r="C21" s="239"/>
      <c r="D21" s="159" t="s">
        <v>325</v>
      </c>
      <c r="E21" s="157">
        <v>10</v>
      </c>
      <c r="F21" s="157" t="s">
        <v>64</v>
      </c>
      <c r="G21" s="160" t="s">
        <v>44</v>
      </c>
      <c r="H21" s="240" t="s">
        <v>326</v>
      </c>
      <c r="I21" s="240"/>
      <c r="J21" s="240"/>
      <c r="K21" s="240"/>
      <c r="L21" s="240"/>
      <c r="M21" s="240"/>
      <c r="N21" s="240"/>
      <c r="O21" s="240"/>
      <c r="P21" s="157" t="s">
        <v>11</v>
      </c>
    </row>
    <row r="22" spans="1:16" s="15" customFormat="1" x14ac:dyDescent="0.25">
      <c r="A22" s="159" t="s">
        <v>296</v>
      </c>
      <c r="B22" s="239" t="s">
        <v>99</v>
      </c>
      <c r="C22" s="239"/>
      <c r="D22" s="157"/>
      <c r="E22" s="157">
        <v>15</v>
      </c>
      <c r="F22" s="157" t="s">
        <v>64</v>
      </c>
      <c r="G22" s="157" t="s">
        <v>44</v>
      </c>
      <c r="H22" s="240" t="s">
        <v>100</v>
      </c>
      <c r="I22" s="240"/>
      <c r="J22" s="240"/>
      <c r="K22" s="240"/>
      <c r="L22" s="240"/>
      <c r="M22" s="240"/>
      <c r="N22" s="240"/>
      <c r="O22" s="240"/>
      <c r="P22" s="157" t="s">
        <v>62</v>
      </c>
    </row>
    <row r="24" spans="1:16" x14ac:dyDescent="0.25">
      <c r="C24" s="166" t="s">
        <v>16</v>
      </c>
      <c r="E24" s="57">
        <f>SUM(E5:E22)</f>
        <v>412</v>
      </c>
    </row>
    <row r="27" spans="1:16" x14ac:dyDescent="0.25">
      <c r="D27" t="s">
        <v>360</v>
      </c>
      <c r="H27" s="57"/>
      <c r="I27" s="8"/>
    </row>
    <row r="28" spans="1:16" x14ac:dyDescent="0.25">
      <c r="D28" s="153">
        <f>E28*H28</f>
        <v>0</v>
      </c>
      <c r="E28" s="165">
        <f>E6+E7+E11+E12+E17+E18+E19+E20+E21+E22</f>
        <v>121</v>
      </c>
      <c r="F28" t="s">
        <v>44</v>
      </c>
      <c r="G28" s="57"/>
      <c r="H28" s="57"/>
      <c r="I28" s="129"/>
    </row>
    <row r="29" spans="1:16" x14ac:dyDescent="0.25">
      <c r="D29" s="154">
        <f>E29*H29</f>
        <v>0</v>
      </c>
      <c r="E29" s="37">
        <f>E5+E8+E9+E14+E15+E16+E13</f>
        <v>291</v>
      </c>
      <c r="F29" t="s">
        <v>43</v>
      </c>
      <c r="G29" s="57"/>
      <c r="H29" s="57"/>
      <c r="I29" s="129"/>
    </row>
    <row r="30" spans="1:16" x14ac:dyDescent="0.25">
      <c r="D30" s="37"/>
      <c r="E30" s="37"/>
    </row>
    <row r="31" spans="1:16" x14ac:dyDescent="0.25">
      <c r="D31" s="155">
        <f>D28+D29</f>
        <v>0</v>
      </c>
      <c r="E31" s="37"/>
      <c r="H31" s="8"/>
      <c r="I31" s="151"/>
    </row>
  </sheetData>
  <sheetProtection algorithmName="SHA-512" hashValue="GGKkPYi9WpFJYRcEliEtlhJ9JHsKgwKl6n8W1NZoTrcivA0ZKAcpsBMK1LWX0cPmqC02aEmcZRrVE4LAgND3dQ==" saltValue="lAYkKqWq27ypEg2uq2+9tQ==" spinCount="100000" sheet="1" objects="1" scenarios="1" formatCells="0" formatColumns="0" formatRows="0" insertColumns="0" insertRows="0" insertHyperlinks="0" deleteColumns="0" deleteRows="0" sort="0" autoFilter="0" pivotTables="0"/>
  <mergeCells count="37">
    <mergeCell ref="B5:C5"/>
    <mergeCell ref="H5:O5"/>
    <mergeCell ref="B21:C21"/>
    <mergeCell ref="H21:O21"/>
    <mergeCell ref="B11:C11"/>
    <mergeCell ref="H11:O11"/>
    <mergeCell ref="B6:C6"/>
    <mergeCell ref="H6:O6"/>
    <mergeCell ref="B7:C7"/>
    <mergeCell ref="H7:O7"/>
    <mergeCell ref="B8:C8"/>
    <mergeCell ref="H8:O8"/>
    <mergeCell ref="B9:C9"/>
    <mergeCell ref="H9:O9"/>
    <mergeCell ref="A3:P3"/>
    <mergeCell ref="A4:C4"/>
    <mergeCell ref="H4:O4"/>
    <mergeCell ref="H20:O20"/>
    <mergeCell ref="B12:C12"/>
    <mergeCell ref="H12:O12"/>
    <mergeCell ref="B16:C16"/>
    <mergeCell ref="H16:O16"/>
    <mergeCell ref="B13:C13"/>
    <mergeCell ref="H13:O13"/>
    <mergeCell ref="B17:C17"/>
    <mergeCell ref="H17:O17"/>
    <mergeCell ref="B14:C14"/>
    <mergeCell ref="H14:O14"/>
    <mergeCell ref="B15:C15"/>
    <mergeCell ref="H15:O15"/>
    <mergeCell ref="B22:C22"/>
    <mergeCell ref="H22:O22"/>
    <mergeCell ref="B18:C18"/>
    <mergeCell ref="H18:O18"/>
    <mergeCell ref="B19:C19"/>
    <mergeCell ref="H19:O19"/>
    <mergeCell ref="B20:C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Wycinka zestawienie 2024</vt:lpstr>
      <vt:lpstr>Wycinka</vt:lpstr>
      <vt:lpstr>Nasadzenia</vt:lpstr>
      <vt:lpstr>Przycinka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Dobrołowicz</dc:creator>
  <cp:lastModifiedBy>Justyna Dobrołowicz</cp:lastModifiedBy>
  <cp:lastPrinted>2023-10-10T10:16:30Z</cp:lastPrinted>
  <dcterms:created xsi:type="dcterms:W3CDTF">2021-09-22T11:29:59Z</dcterms:created>
  <dcterms:modified xsi:type="dcterms:W3CDTF">2024-04-04T08:39:43Z</dcterms:modified>
</cp:coreProperties>
</file>