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892" windowHeight="8388" tabRatio="700" activeTab="0"/>
  </bookViews>
  <sheets>
    <sheet name="informacje ogólne " sheetId="1" r:id="rId1"/>
    <sheet name="budynki" sheetId="2" r:id="rId2"/>
    <sheet name="elektronika" sheetId="3" r:id="rId3"/>
    <sheet name="śr. trwałe" sheetId="4" r:id="rId4"/>
    <sheet name="Maszyny drogowe" sheetId="5" r:id="rId5"/>
    <sheet name="pojazdy" sheetId="6" r:id="rId6"/>
    <sheet name="raport szkodowy 2018 - 2022" sheetId="7" r:id="rId7"/>
  </sheets>
  <definedNames>
    <definedName name="_xlnm.Print_Area" localSheetId="2">'elektronika'!$A$1:$D$109</definedName>
    <definedName name="_xlnm.Print_Area" localSheetId="0">'informacje ogólne '!$A$1:$M$9</definedName>
    <definedName name="_xlnm.Print_Area" localSheetId="3">'śr. trwałe'!$A$1:$D$10</definedName>
  </definedNames>
  <calcPr fullCalcOnLoad="1"/>
</workbook>
</file>

<file path=xl/sharedStrings.xml><?xml version="1.0" encoding="utf-8"?>
<sst xmlns="http://schemas.openxmlformats.org/spreadsheetml/2006/main" count="1002" uniqueCount="508">
  <si>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</si>
  <si>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</si>
  <si>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</si>
  <si>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</si>
  <si>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</si>
  <si>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</si>
  <si>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</si>
  <si>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</si>
  <si>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</si>
  <si>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>Nazwa jednostki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</si>
  <si>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</si>
  <si>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</si>
  <si>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</si>
  <si>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</si>
  <si>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</si>
  <si>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Lp.</t>
  </si>
  <si>
    <t>Rok prod.</t>
  </si>
  <si>
    <t>1.</t>
  </si>
  <si>
    <t>2.</t>
  </si>
  <si>
    <t>3.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</si>
  <si>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</si>
  <si>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</si>
  <si>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</si>
  <si>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</si>
  <si>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</si>
  <si>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NIP</t>
  </si>
  <si>
    <t>REGON</t>
  </si>
  <si>
    <t>czy jest to budynkek zabytkowy, podlegający nadzorowi konserwatora zabytków?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</si>
  <si>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</si>
  <si>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</si>
  <si>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</si>
  <si>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</si>
  <si>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</si>
  <si>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</si>
  <si>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</si>
  <si>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</si>
  <si>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-</t>
  </si>
  <si>
    <t>Urząd Gminy</t>
  </si>
  <si>
    <t>Biblioteka</t>
  </si>
  <si>
    <t>NIE</t>
  </si>
  <si>
    <t>Zestaw multimedialny</t>
  </si>
  <si>
    <t>KOMPUTER i5/8GB/500GB/WIN7HP</t>
  </si>
  <si>
    <t>Monitor interaktywny</t>
  </si>
  <si>
    <t>TABLET 10,1 z 4-rdzeniowym procesorem Intel Atom</t>
  </si>
  <si>
    <t>Monitoring wizyjny wewnatrz i na zewnątrz</t>
  </si>
  <si>
    <t>2014/2017</t>
  </si>
  <si>
    <t>szkoła Chrostkowo</t>
  </si>
  <si>
    <t>edukacja</t>
  </si>
  <si>
    <t>TAK</t>
  </si>
  <si>
    <t>gaśnice, monitoring</t>
  </si>
  <si>
    <t>Chrostkowo 80</t>
  </si>
  <si>
    <t>cegła,pustak</t>
  </si>
  <si>
    <t>prefabrykowane płytami</t>
  </si>
  <si>
    <t>drewniana blacha</t>
  </si>
  <si>
    <t>bardzo dobry</t>
  </si>
  <si>
    <t>nie występuje</t>
  </si>
  <si>
    <t>gaśnice</t>
  </si>
  <si>
    <t>Stalmierz 70</t>
  </si>
  <si>
    <t>cegła dziurawka cegła kratowka cegła pelna</t>
  </si>
  <si>
    <t>acermana</t>
  </si>
  <si>
    <t>drewniana eternit</t>
  </si>
  <si>
    <t>dobry</t>
  </si>
  <si>
    <t>dobra</t>
  </si>
  <si>
    <t>2 poddasze użytkowe</t>
  </si>
  <si>
    <t>Nowa Wieś 78</t>
  </si>
  <si>
    <t>cegła dziurawka</t>
  </si>
  <si>
    <t>drewniana    eternit</t>
  </si>
  <si>
    <t>naprawa dachu-1985 wymiana okien- 2006</t>
  </si>
  <si>
    <t>częściowo</t>
  </si>
  <si>
    <t>hydrant</t>
  </si>
  <si>
    <t xml:space="preserve">Plac zabaw ZS </t>
  </si>
  <si>
    <t>URZĄD GMINY</t>
  </si>
  <si>
    <t>budynek UG</t>
  </si>
  <si>
    <t>administrac.</t>
  </si>
  <si>
    <t>gaśnice, czujniki i urządzenia alarmowe</t>
  </si>
  <si>
    <t>Chrostkowo 99</t>
  </si>
  <si>
    <t>garaż przy UG</t>
  </si>
  <si>
    <t xml:space="preserve">Chrostkowo </t>
  </si>
  <si>
    <t>Chrostkowo</t>
  </si>
  <si>
    <t>Stacja uzdatniania wody w Chojnie</t>
  </si>
  <si>
    <t>Chojno</t>
  </si>
  <si>
    <t>Stacja uzdatniania wody w Chrostkowie Nowym</t>
  </si>
  <si>
    <t>Chrostkowo Nowe</t>
  </si>
  <si>
    <t>Świetlica wiejska w Makówcu</t>
  </si>
  <si>
    <t>Makówiec</t>
  </si>
  <si>
    <t xml:space="preserve">Budynek przedszkole </t>
  </si>
  <si>
    <t>mieszkalny</t>
  </si>
  <si>
    <t>Budynek garażowo-gospodarczy</t>
  </si>
  <si>
    <t>blachodachówka</t>
  </si>
  <si>
    <t>stropodach pokryty papą</t>
  </si>
  <si>
    <t>eternit</t>
  </si>
  <si>
    <t>pustak</t>
  </si>
  <si>
    <t>JCB3CX4TH02274335</t>
  </si>
  <si>
    <t>Aparat Lustrzanka Canon EOS 1300D(+karta+torba)</t>
  </si>
  <si>
    <t>Komora chłodnicza ("DK")</t>
  </si>
  <si>
    <t>Monitoring wizyjny</t>
  </si>
  <si>
    <t>Garaż przy Urzędzie Gminy/nowy</t>
  </si>
  <si>
    <t>gaśnice, monitoring, urządzenia alarmowe</t>
  </si>
  <si>
    <t>instalacja elekryczna</t>
  </si>
  <si>
    <t>Centrala telefoniczna</t>
  </si>
  <si>
    <t>Syrena elektroniczna OSP</t>
  </si>
  <si>
    <t>Zespół Szkół w Chrostkowie</t>
  </si>
  <si>
    <t>L.p.</t>
  </si>
  <si>
    <t>Adres</t>
  </si>
  <si>
    <t>PKD</t>
  </si>
  <si>
    <t>Rodzaj prowadzonej działalności (opisowo)</t>
  </si>
  <si>
    <t>Liczba pracowników</t>
  </si>
  <si>
    <t>Liczba uczniów/ wychowanków/ pensjonariuszy</t>
  </si>
  <si>
    <t>Solary</t>
  </si>
  <si>
    <t>Czy w konstrukcji Państwa budynków występuje płyta warstwowa?</t>
  </si>
  <si>
    <t>Namioty</t>
  </si>
  <si>
    <t xml:space="preserve">Powódź od 1997r. </t>
  </si>
  <si>
    <t>8560Z</t>
  </si>
  <si>
    <t>Tabela nr 1 - Informacje ogólne do oceny ryzyka w Gminie Chrostkowo</t>
  </si>
  <si>
    <t xml:space="preserve">wartość początkowa (księgowa brutto)              </t>
  </si>
  <si>
    <t xml:space="preserve">zabezpieczenia
(znane zabiezpieczenia p-poż i przeciw kradzieżowe)      </t>
  </si>
  <si>
    <t xml:space="preserve">powierzchnia użytkowa (w m²) </t>
  </si>
  <si>
    <t>Tabela nr 2 - Wykaz budynków i budowli w Gminie Chrostkowo</t>
  </si>
  <si>
    <r>
      <t xml:space="preserve">Opis stanu technicznego budynku wg poniższych elementów budynku </t>
    </r>
    <r>
      <rPr>
        <b/>
        <sz val="12"/>
        <color indexed="60"/>
        <rFont val="Arial"/>
        <family val="2"/>
      </rPr>
      <t>(</t>
    </r>
    <r>
      <rPr>
        <sz val="12"/>
        <color indexed="60"/>
        <rFont val="Arial"/>
        <family val="2"/>
      </rPr>
      <t xml:space="preserve">PROSZĘ WYBRAĆ: </t>
    </r>
    <r>
      <rPr>
        <b/>
        <i/>
        <sz val="12"/>
        <color indexed="60"/>
        <rFont val="Arial"/>
        <family val="2"/>
      </rPr>
      <t xml:space="preserve">bardzo doby, dobry, dosteczny, zły (do remontu) lub nie dotyczy </t>
    </r>
    <r>
      <rPr>
        <sz val="12"/>
        <color indexed="60"/>
        <rFont val="Arial"/>
        <family val="2"/>
      </rPr>
      <t>(element budyku nie występuje)</t>
    </r>
  </si>
  <si>
    <t>RAZEM elektronika stacjonarna</t>
  </si>
  <si>
    <t>RAZEM elektronika przenośna</t>
  </si>
  <si>
    <t>Monitoring</t>
  </si>
  <si>
    <t xml:space="preserve">razem </t>
  </si>
  <si>
    <t>Tabela nr 3 - Wykaz sprzętu elektronicznego w Gminie Chrostkowowo</t>
  </si>
  <si>
    <t>Tabela nr 4 - środki trwałe i wyposażenie</t>
  </si>
  <si>
    <t>INFORMACJA O MAJĄTKU TRWAŁYM</t>
  </si>
  <si>
    <t>Jednostka</t>
  </si>
  <si>
    <t>Urządzenia i wyposażenie</t>
  </si>
  <si>
    <t>W tym zbiory bibioteczne</t>
  </si>
  <si>
    <t xml:space="preserve">nie </t>
  </si>
  <si>
    <t>nie</t>
  </si>
  <si>
    <t>Gminny Ośrodek Pomocy Społecznej</t>
  </si>
  <si>
    <t>Chrostkowo 99 
87-602 Chrostkowo</t>
  </si>
  <si>
    <t>466-03-62-935</t>
  </si>
  <si>
    <t>Chrostkowo 80
87-602 Chrostkowo</t>
  </si>
  <si>
    <t>000994503</t>
  </si>
  <si>
    <t xml:space="preserve">kierowanie podstawiowymi rodzajami działalności publicznej </t>
  </si>
  <si>
    <t>341305652</t>
  </si>
  <si>
    <t>GMINA CHROSTKOWO REGON 910866525 NIP 4660326655</t>
  </si>
  <si>
    <t>działalność wspomagająca edukację</t>
  </si>
  <si>
    <t xml:space="preserve">Place zabaw </t>
  </si>
  <si>
    <t>Gmina Chrostkowo</t>
  </si>
  <si>
    <t xml:space="preserve">RAZEM </t>
  </si>
  <si>
    <t>00099450300034</t>
  </si>
  <si>
    <t>8810Z</t>
  </si>
  <si>
    <t>9110A</t>
  </si>
  <si>
    <t>8411Z</t>
  </si>
  <si>
    <t xml:space="preserve"> </t>
  </si>
  <si>
    <t>Chrostkowo 99
87-602 Chrostkowo</t>
  </si>
  <si>
    <t>tak</t>
  </si>
  <si>
    <r>
      <t xml:space="preserve">Urząd Gminy </t>
    </r>
    <r>
      <rPr>
        <sz val="10"/>
        <rFont val="Arial"/>
        <family val="2"/>
      </rPr>
      <t xml:space="preserve">w tym lampy hybrydowe oraz namioty </t>
    </r>
  </si>
  <si>
    <t>Stacja uzdatniania wody Chrostkowo</t>
  </si>
  <si>
    <t xml:space="preserve">Nazwa maszyny/urządzenia </t>
  </si>
  <si>
    <t>nr seryjny</t>
  </si>
  <si>
    <t>JCB 3CX TURBO PLUS ECO PS -koparko-ładowarka</t>
  </si>
  <si>
    <t xml:space="preserve">Ubezpieczenie od dnia: </t>
  </si>
  <si>
    <t>Producent</t>
  </si>
  <si>
    <t xml:space="preserve">Suma ubezpieczenia </t>
  </si>
  <si>
    <t xml:space="preserve">JCB </t>
  </si>
  <si>
    <t>170m od zbiornika wodnego (staw)</t>
  </si>
  <si>
    <t>stropodach</t>
  </si>
  <si>
    <t>brak</t>
  </si>
  <si>
    <t xml:space="preserve">garażowanie sprzętu </t>
  </si>
  <si>
    <t>40m od zbiornika wodnego (staw)</t>
  </si>
  <si>
    <t>prefabrykowany z płyt kanałowych</t>
  </si>
  <si>
    <t xml:space="preserve">siedziba OSP Chrostkowo, spotkania wiejskie, </t>
  </si>
  <si>
    <t>nie dotyczy</t>
  </si>
  <si>
    <t>50m od zbiornika wodnego (staw)</t>
  </si>
  <si>
    <t>belki drewniane i deski</t>
  </si>
  <si>
    <t>pustak betonowy, cegła pelna</t>
  </si>
  <si>
    <t>165m od rzeki Młynarki</t>
  </si>
  <si>
    <t>pustak betonowy, cegła</t>
  </si>
  <si>
    <t>gaśnice, urządzenia alarmowe</t>
  </si>
  <si>
    <t>spotkania wiejskiej i okolicznościowe</t>
  </si>
  <si>
    <t>2500m od zbiornika wodnego (jezioro sarnowskie)</t>
  </si>
  <si>
    <t>betonowy</t>
  </si>
  <si>
    <t>uzdatnianie wody pitnej</t>
  </si>
  <si>
    <t>140 m od zbiornika wodnego (jezioro chojeńskie)</t>
  </si>
  <si>
    <t>strop betonowy</t>
  </si>
  <si>
    <t>stropodach, papa</t>
  </si>
  <si>
    <t>płyty betonowe</t>
  </si>
  <si>
    <t>cegła, pustak</t>
  </si>
  <si>
    <t>spotkania okolicznościowe</t>
  </si>
  <si>
    <t>124m od zbiornika wodnego (staw)</t>
  </si>
  <si>
    <t>betonowy, stropodach</t>
  </si>
  <si>
    <t>pustak betonowy, beton komórkowy, cegła pełna</t>
  </si>
  <si>
    <t xml:space="preserve">Garażowanie pojazdów i narzędzi, pojazdów służbowych oraz autobusów </t>
  </si>
  <si>
    <t>175m od zbiornika wodnego (staw)</t>
  </si>
  <si>
    <t>konstrukcja drewniana pokryta blachodachówką</t>
  </si>
  <si>
    <t>pustak betonowy, beton komórkowy,</t>
  </si>
  <si>
    <t>155m od zbiornika wodnego (staw)</t>
  </si>
  <si>
    <t xml:space="preserve">                  hydrant</t>
  </si>
  <si>
    <t>108m od zbiornika wodnego (staw)</t>
  </si>
  <si>
    <t>445m od zbiornika wodnego (staw)</t>
  </si>
  <si>
    <t>szkoła Nowa Wieś</t>
  </si>
  <si>
    <t>116m od zbiornika wodnego (staw)</t>
  </si>
  <si>
    <t>110m od zbiornika wodnego (staw)</t>
  </si>
  <si>
    <t>tak, świetlica wiejska w Chrostkowie</t>
  </si>
  <si>
    <t>Świetlica wiejska w Nowej Wsi</t>
  </si>
  <si>
    <t>gaśnice, hydrant</t>
  </si>
  <si>
    <t>Nowa Wieś</t>
  </si>
  <si>
    <t>Świetlica wiejska w Stalmierzu</t>
  </si>
  <si>
    <t xml:space="preserve">Stalmierz </t>
  </si>
  <si>
    <t>drewniana konstrukcja pokryta eternitem i papą</t>
  </si>
  <si>
    <t>Świetlica wiejska w Chojnie</t>
  </si>
  <si>
    <t>Punkt Selektywnej Zbiórki Odpadów komunalnych</t>
  </si>
  <si>
    <t>gospodarka odpadami</t>
  </si>
  <si>
    <t>gaśnice,</t>
  </si>
  <si>
    <t>Tablice SmartBoard SB480+oprogramowanie+projektor/3 szt</t>
  </si>
  <si>
    <t>Dell Notebook 3584/3 szt</t>
  </si>
  <si>
    <t xml:space="preserve">zestaw komputerowy </t>
  </si>
  <si>
    <t xml:space="preserve">zmywarka </t>
  </si>
  <si>
    <t>zmywarka gastronomiczna</t>
  </si>
  <si>
    <t>patelnia elektryczna</t>
  </si>
  <si>
    <t>kuchnia gastronomiczna gazowa</t>
  </si>
  <si>
    <t>obieraczka o ziemniaków z separatorem</t>
  </si>
  <si>
    <t xml:space="preserve">szafa chłodnicza przeszklona </t>
  </si>
  <si>
    <t>szatkownica do warzyw</t>
  </si>
  <si>
    <t>system elektronicznego prowadzenia obrad e-Sesja (15 tabletów+nagłośnienie+ kamera wizyjna+ telewizor)</t>
  </si>
  <si>
    <t>sieś komputerowa w Zespole Szkół w Chrostkowie</t>
  </si>
  <si>
    <t>Rozbudowa monitoringu wizyjnego w Urzędzie Gminy</t>
  </si>
  <si>
    <t>gaśnice, monitorin, alarm</t>
  </si>
  <si>
    <t>Dwa laptopy, wyposażenie świetlicy wiejskiej w Chrostkowie</t>
  </si>
  <si>
    <t>Tablica informacyjna GO</t>
  </si>
  <si>
    <r>
      <t xml:space="preserve">Świetlica wiejska w Chrostkowie, w tym solary </t>
    </r>
    <r>
      <rPr>
        <b/>
        <sz val="12"/>
        <rFont val="Arial"/>
        <family val="2"/>
      </rPr>
      <t xml:space="preserve">54 981,00 zł </t>
    </r>
    <r>
      <rPr>
        <sz val="12"/>
        <rFont val="Arial"/>
        <family val="2"/>
      </rPr>
      <t>oraz wartość pieca</t>
    </r>
    <r>
      <rPr>
        <b/>
        <sz val="12"/>
        <rFont val="Arial"/>
        <family val="2"/>
      </rPr>
      <t xml:space="preserve"> 63 696,78 zł</t>
    </r>
  </si>
  <si>
    <t>laptopy Zdalna Szkoła</t>
  </si>
  <si>
    <t>laptopy Zdalna Szkoła Plus</t>
  </si>
  <si>
    <t>Zamiatarka drogowa</t>
  </si>
  <si>
    <t>Piaskarka</t>
  </si>
  <si>
    <t>RCW-3</t>
  </si>
  <si>
    <t>16 lamp hybrydowych</t>
  </si>
  <si>
    <t>Doposażenie zaplecza sportowego I i II</t>
  </si>
  <si>
    <t>Otwarte Strefy Aktywności</t>
  </si>
  <si>
    <t>siłownia zewnetrzna</t>
  </si>
  <si>
    <t>boisko sportowe ZS</t>
  </si>
  <si>
    <t>283</t>
  </si>
  <si>
    <t>Drukarka wielofunkcyjna RICOH MPC2503</t>
  </si>
  <si>
    <t>Piec konwekcyjno-parowy</t>
  </si>
  <si>
    <t>Kuchnia gazowa -6palnikowa</t>
  </si>
  <si>
    <t>Kuchnia elektryczna 4-płytowa</t>
  </si>
  <si>
    <t>Patelnia elektryczna</t>
  </si>
  <si>
    <t>Mikrofalówka</t>
  </si>
  <si>
    <t xml:space="preserve">dziełalność bibliotek </t>
  </si>
  <si>
    <t xml:space="preserve">boisko wielofunkcyjne ZS </t>
  </si>
  <si>
    <t>100m od zbiornika wodnego (staw)</t>
  </si>
  <si>
    <t>drewniana konstrukcja pokryta blachodachówka</t>
  </si>
  <si>
    <t>termomodernizacja budynku dokonana w 2021 roku</t>
  </si>
  <si>
    <t>dotyczy</t>
  </si>
  <si>
    <t>budynek Dziennego Domu Pobytu w Stalmierzu</t>
  </si>
  <si>
    <t>pomoc socjalna</t>
  </si>
  <si>
    <t>remont dachu 2014 wymiana okien 2006, adaptacja budynku na potrzeby utworzenia DDP i budowa pochylni dla osób niepełnosprawnych w 2020 roku</t>
  </si>
  <si>
    <t>bardzo dobra /dobra</t>
  </si>
  <si>
    <t>bardzo dobra</t>
  </si>
  <si>
    <t>dwuspadowy pokryty blachodachówką</t>
  </si>
  <si>
    <t>adaptacja budynku dokonana w 2021 roku</t>
  </si>
  <si>
    <t>teren Gminy Chrostkowo</t>
  </si>
  <si>
    <t>Przydomowe oczyszczalnie ścieków szt. 17</t>
  </si>
  <si>
    <t xml:space="preserve">Scena estradowa </t>
  </si>
  <si>
    <t>działalność kulturalna</t>
  </si>
  <si>
    <t>Wymiana rur azbestowanego, zakup agregatów prądoywórczych i pomp głębinowych 2021 rok</t>
  </si>
  <si>
    <t>Siłownia zewnętrzna w Makówcu</t>
  </si>
  <si>
    <t>wymiana dachu i instalacji CO 2021</t>
  </si>
  <si>
    <t>budowa wiaty przy garażu 2021 rok</t>
  </si>
  <si>
    <t>Pomnik przy Urzędzie Gminy</t>
  </si>
  <si>
    <t>miejsce pamięci</t>
  </si>
  <si>
    <t>budowa podjazdu dla osób niepełnosprawnych przy Urzędzie Gminy w 2020 roku</t>
  </si>
  <si>
    <t>Monitoring wizyjny terenu Gminy Chrostkowo</t>
  </si>
  <si>
    <t>zestaw komputerowy Księgowość</t>
  </si>
  <si>
    <t>zestaw komputerowy USC</t>
  </si>
  <si>
    <t>Laptop Mac Book</t>
  </si>
  <si>
    <t>zestaw komputerowy Dell</t>
  </si>
  <si>
    <t>drukarka</t>
  </si>
  <si>
    <t>drukarka Brother</t>
  </si>
  <si>
    <t>drukarka Kyocera</t>
  </si>
  <si>
    <t>Iphone 11</t>
  </si>
  <si>
    <t>Samsung Galaxy A32</t>
  </si>
  <si>
    <t>Urządzenie do spisywania wody</t>
  </si>
  <si>
    <t>Drukarka do spisywania wody</t>
  </si>
  <si>
    <t>laptop Lenovo</t>
  </si>
  <si>
    <t>iPad PRO (DDP)</t>
  </si>
  <si>
    <t>Iphone 12 (DDP)</t>
  </si>
  <si>
    <t>Aparat Nikon (ddp)</t>
  </si>
  <si>
    <t>pomoc społeczna bez zakwaterowania dla osób w podeszłym wieku i osób niepełnosprawnych (W Dziennym Domu Pobytu ilość podopiecznych to około 35 osób)</t>
  </si>
  <si>
    <t>wodociągi</t>
  </si>
  <si>
    <t>dostarczanie wody</t>
  </si>
  <si>
    <t>Zagospodarowanie terenu przy Świetlicy Wiejskiej w Chrostkowie</t>
  </si>
  <si>
    <t>gaśnice, monitorin</t>
  </si>
  <si>
    <t>drewno, gont</t>
  </si>
  <si>
    <t>Drukarka 3D Sygnis Edu Lab 3D</t>
  </si>
  <si>
    <t>Sygnis Edu Lab 3D- pakiet podstawowy</t>
  </si>
  <si>
    <t>Laptop Acer TravelMate</t>
  </si>
  <si>
    <t>Laboratorium Przyszłości -zestaw PRO</t>
  </si>
  <si>
    <t>BeCreo-zestaw z mikrokontrlerem</t>
  </si>
  <si>
    <t>Modułowe Pracownie Przyrodnicze</t>
  </si>
  <si>
    <t>TabletTerra Pad</t>
  </si>
  <si>
    <t>Modułowe pracownie przyrodnicze WODA</t>
  </si>
  <si>
    <t>Modułowe pracownie przyrodnicze POWIETRZE</t>
  </si>
  <si>
    <t>LEGO Education SPIKE</t>
  </si>
  <si>
    <t>LEGO Education SPIKE -zestaw podstawowy</t>
  </si>
  <si>
    <t>Myjka ciśnieniowa Karcher HDS</t>
  </si>
  <si>
    <t>zestaw komputerowy dell Vostro</t>
  </si>
  <si>
    <t>zestaw komputerowy UG.013/27</t>
  </si>
  <si>
    <t>zestaw komputerowy UG.013/26</t>
  </si>
  <si>
    <t>zestaw komputerowy UG.013/28</t>
  </si>
  <si>
    <t>drukarka laserowa UG.013.43.26</t>
  </si>
  <si>
    <t>kosiarka spalinowa DDP</t>
  </si>
  <si>
    <t>Grill gazowy DDP</t>
  </si>
  <si>
    <t>Urządzenie do rehabilitacji DDP</t>
  </si>
  <si>
    <t>urządzenie wielofunkcyjne Kyocera UG.013.44.27</t>
  </si>
  <si>
    <t>Ekspres Delonghi Ecam</t>
  </si>
  <si>
    <t>Aparat Fotograficzny Sony</t>
  </si>
  <si>
    <t>Kamera przenośna cyfrowa Sony</t>
  </si>
  <si>
    <t>telefon Samsung Gal. A22</t>
  </si>
  <si>
    <t>Monitoring DDP</t>
  </si>
  <si>
    <t>Wysięgnik wielofunkcyjny</t>
  </si>
  <si>
    <t>PRONAR</t>
  </si>
  <si>
    <t>16.03.2024</t>
  </si>
  <si>
    <t>IPHONE 13 PRO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</si>
  <si>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2015 i młodszy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</si>
  <si>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2015 i młodszy</t>
    </r>
  </si>
  <si>
    <t>3. Wykaz monitoringu wizyjnego - system kamer itp. (do 5 lat) - rok 2015 i młodszy</t>
  </si>
  <si>
    <t>Tabela nr 5- Wykaz maszyn i urządzeń do ubezpieczenia od uszkodzeń (od wszystkich ryzyk) w Gminie Chrostkowo</t>
  </si>
  <si>
    <t>Ubezpieczony</t>
  </si>
  <si>
    <t>Poszkodowany</t>
  </si>
  <si>
    <t>Ryzyko</t>
  </si>
  <si>
    <t>Data Szkody</t>
  </si>
  <si>
    <t>Data zgł. do TU</t>
  </si>
  <si>
    <t>Opis szkody</t>
  </si>
  <si>
    <t>Suma wypłat</t>
  </si>
  <si>
    <t>AC</t>
  </si>
  <si>
    <t>Uszkodzenie szyby w pojeździe wskutek uderzenia przez kamień z drogi podczas mijania się z innym pojazdem</t>
  </si>
  <si>
    <t>Uszkodzenie pojazdu na drodze wskutek uderzenia kamieniem, który wydostał się spod kół innego pojazdu.</t>
  </si>
  <si>
    <t>Kradzież</t>
  </si>
  <si>
    <t>Włamanie do sterownika lampy hybrydowej HB6-400/L40, kradzież jego podzespołów razem z okablowaniem przez nieznanych sprawców.</t>
  </si>
  <si>
    <t>Uszkodzenie szyby w pojeździe wskutek uderzenia przez gałąź podczas wykonywania prac polowych</t>
  </si>
  <si>
    <t>Uszkodzenie pojazdu wskutek uderzenia kamieniem, który wypadł spod kół innego uczestnika ruchu.</t>
  </si>
  <si>
    <t>OC dróg</t>
  </si>
  <si>
    <t>Uszkodzenie pojazdu na drodze gminnej wskutek najechania na ubytek w nawierzchni drogi</t>
  </si>
  <si>
    <t>Mienie od ognia i innych zdarzeń</t>
  </si>
  <si>
    <t>Zalanie poddasza budynku Urzędu Gminy wskutek silnych opadów deszczu.</t>
  </si>
  <si>
    <t>OC ogólne</t>
  </si>
  <si>
    <t>Uszkodzenie  przewodu przyłącza energii elektrycznej oraz innych kabli podczas prac ziemnych prowadzonych przez pracowników Urzędu przy użyciu  koparko-ładowarki.</t>
  </si>
  <si>
    <t>Zalanie pomieszczeń parteru, I pietra oraz poddasza budynku po szkole w wyniku awarii - pęknięcia rury wodnej.</t>
  </si>
  <si>
    <t>Szyby</t>
  </si>
  <si>
    <t>Uszkodzenie szyb w wiacie przystankowej wskutek dewastacji.</t>
  </si>
  <si>
    <t>Uszkodzeniu klapy dymnej, która znalazła się na dachu budynku( co też było powodem zalania klatki schodowej i korytarza) w wyniku silnej  burzy z nawałnicą i huraganem,</t>
  </si>
  <si>
    <t>Uszkodzenie pokrycia dachowego na altanie ogrodowej wskutek silnych porywów wiatru</t>
  </si>
  <si>
    <t>Stłuczenie szyb w wiacie przystankowej przez nieznanego sprawcę.</t>
  </si>
  <si>
    <t>b/d</t>
  </si>
  <si>
    <t>Uszkodzenie pojazdu na drodze.</t>
  </si>
  <si>
    <t>Uszkodzenie wkładU kominowego oraz obróbki blacharskiej w wyniku  gwałtownych porywów wiatru.</t>
  </si>
  <si>
    <t>Uszkodzenie konstrukcji wiaty przystankowej w wyniku gwałtownego porywu wiatru.</t>
  </si>
  <si>
    <t>Uszkodzenie lampy hybrydowej (solarno-wiatrowa) wskutek gwałtownych porywów wiatru</t>
  </si>
  <si>
    <t>Uszkodzenie lampy solarno-wiatrowej podczas silnego wiatru</t>
  </si>
  <si>
    <t>Uszkodzenie pojazdu wskutek najechania na kamień znajdujący się w obrębie drogi</t>
  </si>
  <si>
    <t>Uszkodzenie pojazdu  ( szyby czołowej ) podczas wymijania się z innym pojazdem ciężarowym, na skutek uderzenia kamienia.</t>
  </si>
  <si>
    <t>Razem okres 01.01.2018 - 26.08.2022</t>
  </si>
  <si>
    <t>w tym AC:</t>
  </si>
  <si>
    <t>Osoba trzecia</t>
  </si>
  <si>
    <t>Nazwa jednostki: Gmina Chrostkowo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</si>
  <si>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</si>
  <si>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</si>
  <si>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</si>
  <si>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</si>
  <si>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</si>
  <si>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</si>
  <si>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</si>
  <si>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Data I rejestracji</t>
  </si>
  <si>
    <t>Ilość miejsc</t>
  </si>
  <si>
    <t>Ładowność</t>
  </si>
  <si>
    <t>Dopuszczalna masa całkowita</t>
  </si>
  <si>
    <t>Czy pojazd służy do nauki jazdy? (TAK/NIE)</t>
  </si>
  <si>
    <t>Przebieg na 10.08.2022</t>
  </si>
  <si>
    <r>
      <t xml:space="preserve">Rodzaj wartości pojazdu               </t>
    </r>
    <r>
      <rPr>
        <sz val="10"/>
        <rFont val="Arial"/>
        <family val="2"/>
      </rPr>
      <t xml:space="preserve"> (z VAT )</t>
    </r>
  </si>
  <si>
    <t>Okres ubezpieczenia OC i NW</t>
  </si>
  <si>
    <t>Okres ubezpieczenia AC i KR</t>
  </si>
  <si>
    <t>Od</t>
  </si>
  <si>
    <t>Do</t>
  </si>
  <si>
    <t>Star</t>
  </si>
  <si>
    <t>005</t>
  </si>
  <si>
    <t>WKF 8931</t>
  </si>
  <si>
    <t>specjalny</t>
  </si>
  <si>
    <t>8 600kg</t>
  </si>
  <si>
    <t>03.01.2023 03.01.2024</t>
  </si>
  <si>
    <t xml:space="preserve">02.01.2024 02.01.2025 </t>
  </si>
  <si>
    <t>Belarus</t>
  </si>
  <si>
    <t>CLI 1E09</t>
  </si>
  <si>
    <t>ciągnik rolniczy</t>
  </si>
  <si>
    <t>4 395 kg</t>
  </si>
  <si>
    <t>02.01.2024 02.01.2025</t>
  </si>
  <si>
    <t xml:space="preserve">Volkswagen </t>
  </si>
  <si>
    <t>Transporter</t>
  </si>
  <si>
    <t>WV2ZZZ70ZVX077348</t>
  </si>
  <si>
    <t>CLI 82PN</t>
  </si>
  <si>
    <t>2 515 kg</t>
  </si>
  <si>
    <t xml:space="preserve">12.12.2023 12.12.2024 </t>
  </si>
  <si>
    <t>11.12.2024 11.12.2025</t>
  </si>
  <si>
    <t>Nissan</t>
  </si>
  <si>
    <t>Patrol</t>
  </si>
  <si>
    <t>VSKWYG260U0577280</t>
  </si>
  <si>
    <t>CLI 80RP</t>
  </si>
  <si>
    <t>osobowy</t>
  </si>
  <si>
    <t>2 920 kg</t>
  </si>
  <si>
    <t xml:space="preserve">20.06.2023 20.06.2024 </t>
  </si>
  <si>
    <t xml:space="preserve">19.06.2024 19.06.2025 </t>
  </si>
  <si>
    <t>Autosan</t>
  </si>
  <si>
    <t>D-47A</t>
  </si>
  <si>
    <t>CLI 5G51</t>
  </si>
  <si>
    <t>przyczepa</t>
  </si>
  <si>
    <t>21.05.2023 21.05.2024</t>
  </si>
  <si>
    <t>20.05.2024 20.05.2025</t>
  </si>
  <si>
    <t>Man</t>
  </si>
  <si>
    <t>TGM 13.290</t>
  </si>
  <si>
    <t>WMAN36ZZXCY284568</t>
  </si>
  <si>
    <t>CLI 50WJ</t>
  </si>
  <si>
    <t>15 500 kg</t>
  </si>
  <si>
    <t xml:space="preserve">19.11.2023 19.11.2024 </t>
  </si>
  <si>
    <t>18.11.2024 18.11.2025</t>
  </si>
  <si>
    <t xml:space="preserve"> przyczepa</t>
  </si>
  <si>
    <t>TRAMP-TRAIL</t>
  </si>
  <si>
    <t>SUB07JS00EK006105</t>
  </si>
  <si>
    <t>CLI 7L92</t>
  </si>
  <si>
    <t xml:space="preserve">przyczepa </t>
  </si>
  <si>
    <t>300 kg</t>
  </si>
  <si>
    <t>14.11.2023 14.11.2024</t>
  </si>
  <si>
    <t>13.11.2024 13.11.2025</t>
  </si>
  <si>
    <t>AUTOSAN</t>
  </si>
  <si>
    <t>A1010T - Lider 10</t>
  </si>
  <si>
    <t>SUADB4BMTFS610716</t>
  </si>
  <si>
    <t>CLI FS77</t>
  </si>
  <si>
    <t>autobus</t>
  </si>
  <si>
    <t>26.10.2015</t>
  </si>
  <si>
    <t>43/1</t>
  </si>
  <si>
    <t>2 000 kg</t>
  </si>
  <si>
    <t>26.10.2023 26.10.2024</t>
  </si>
  <si>
    <t>25.10.2024 25.10.2025</t>
  </si>
  <si>
    <t xml:space="preserve">MERCUS </t>
  </si>
  <si>
    <t>906BB 60</t>
  </si>
  <si>
    <t>WDB9066571P334941</t>
  </si>
  <si>
    <t>CLI JC88</t>
  </si>
  <si>
    <t>27.10.2016</t>
  </si>
  <si>
    <t>20/1</t>
  </si>
  <si>
    <t>27.10.2023 27.10.2024</t>
  </si>
  <si>
    <t>26.10.2024 26.10.2025</t>
  </si>
  <si>
    <t>JCB 3CX</t>
  </si>
  <si>
    <t>TURBO PLUS ECO PS</t>
  </si>
  <si>
    <t>b/n</t>
  </si>
  <si>
    <t>koparko-ładowarka</t>
  </si>
  <si>
    <t>17.03.2023 17.03.2024</t>
  </si>
  <si>
    <t>16.03.2024 16.03.2025</t>
  </si>
  <si>
    <t>IVECO</t>
  </si>
  <si>
    <t>3510V</t>
  </si>
  <si>
    <t>ZCFC3570005921905</t>
  </si>
  <si>
    <t>CLI JV98</t>
  </si>
  <si>
    <t>specjalny/pożarniczy</t>
  </si>
  <si>
    <t>01.03.2023 01.03.2024</t>
  </si>
  <si>
    <t xml:space="preserve">29.02.2024 28.02.2025 </t>
  </si>
  <si>
    <t>Caddy (2K)</t>
  </si>
  <si>
    <t>WV2ZZZ2KZHX075845</t>
  </si>
  <si>
    <t>CLI JL99</t>
  </si>
  <si>
    <t>19.12.2016</t>
  </si>
  <si>
    <t>19.12.2023 19.12.2024</t>
  </si>
  <si>
    <t xml:space="preserve">18.12.2024 18.12.2025 </t>
  </si>
  <si>
    <t>Pronar</t>
  </si>
  <si>
    <t>SZB6631XXH1X02834</t>
  </si>
  <si>
    <t>CLI 9S99</t>
  </si>
  <si>
    <t>przyczepa ciężarowa</t>
  </si>
  <si>
    <t>20.06.2023 20.06.2024</t>
  </si>
  <si>
    <t>19.06.2024 19.06.2025</t>
  </si>
  <si>
    <t>Renault M210</t>
  </si>
  <si>
    <t>Midliner 4x4</t>
  </si>
  <si>
    <t>VF640BCA000001885</t>
  </si>
  <si>
    <t>CLI LE99</t>
  </si>
  <si>
    <t>30.08.2023 30.08.2024</t>
  </si>
  <si>
    <t xml:space="preserve">29.08.2024 29.08.2025 </t>
  </si>
  <si>
    <t>Opel Movano</t>
  </si>
  <si>
    <t>WOVVUU600JB149495</t>
  </si>
  <si>
    <t>CLI NX20</t>
  </si>
  <si>
    <t>10.10.2023 10.10.2024</t>
  </si>
  <si>
    <t>09.10.2024 09.10.2025</t>
  </si>
  <si>
    <t>Ciągnik New Holland</t>
  </si>
  <si>
    <t>T5.120 (117KM)</t>
  </si>
  <si>
    <t>HLRT5120CLL001770</t>
  </si>
  <si>
    <t>CLI 9X98</t>
  </si>
  <si>
    <t>12.08.2020</t>
  </si>
  <si>
    <t>12.08.2023 12.08.2024</t>
  </si>
  <si>
    <t>11.08.2024 11.08.2025</t>
  </si>
  <si>
    <t>Volkswagen Transporter 6.1</t>
  </si>
  <si>
    <t>Kombi 2.0 TDI</t>
  </si>
  <si>
    <t>WV2ZZZ7HZLH069435</t>
  </si>
  <si>
    <t>CLI UY99</t>
  </si>
  <si>
    <t>do przewozu osób niepełnosprawnych</t>
  </si>
  <si>
    <t>02.09.2020</t>
  </si>
  <si>
    <t>02.09.2023 02.09.2024</t>
  </si>
  <si>
    <t>01.09.2024 01.09.2025</t>
  </si>
  <si>
    <t>Caddy (SK)</t>
  </si>
  <si>
    <t>WV2ZZZSKZMX037334</t>
  </si>
  <si>
    <t>CLI WV99</t>
  </si>
  <si>
    <t>11.05.2023  11.05.2024</t>
  </si>
  <si>
    <t>10.05.2024    10.05.2025</t>
  </si>
  <si>
    <t>Crafter</t>
  </si>
  <si>
    <t>WV3ZZZSZZN9032991</t>
  </si>
  <si>
    <t>CLI 00111</t>
  </si>
  <si>
    <t>ciężarowy</t>
  </si>
  <si>
    <t>09.03.2023 09.03.2024</t>
  </si>
  <si>
    <t>08.03.2024 08.03.2025</t>
  </si>
  <si>
    <t>Uwaga: Pozycja 6, 7, 11 Ubezpieczony: OPSChrostkowo, 87-602 Chrostkowo, Chrostkowo 99 REGON 341353473</t>
  </si>
  <si>
    <t>Tabela nr 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</si>
</sst>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[$-415]d\ mmmm\ yyyy"/>
    <numFmt numFmtId="177" formatCode="[$-415]dddd\,\ d\ mmmm\ yyyy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 CE"/>
      <family val="0"/>
    </font>
    <font>
      <i/>
      <sz val="12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i/>
      <sz val="12"/>
      <color indexed="60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5" fillId="0" borderId="0">
      <alignment/>
      <protection/>
    </xf>
    <xf numFmtId="0" fontId="64" fillId="0" borderId="0">
      <alignment/>
      <protection/>
    </xf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0" fontId="0" fillId="33" borderId="10" xfId="0" applyNumberFormat="1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4" fontId="1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170" fontId="1" fillId="35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4" fontId="0" fillId="0" borderId="0" xfId="68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4" fontId="0" fillId="0" borderId="10" xfId="68" applyFont="1" applyFill="1" applyBorder="1" applyAlignment="1">
      <alignment horizontal="right" vertical="center" wrapText="1"/>
    </xf>
    <xf numFmtId="44" fontId="0" fillId="0" borderId="10" xfId="68" applyFont="1" applyFill="1" applyBorder="1" applyAlignment="1">
      <alignment horizontal="right" vertical="center"/>
    </xf>
    <xf numFmtId="44" fontId="1" fillId="0" borderId="10" xfId="68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4" fontId="1" fillId="34" borderId="10" xfId="68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4" fontId="0" fillId="0" borderId="10" xfId="62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8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64" applyFont="1" applyBorder="1" applyAlignment="1">
      <alignment vertical="center"/>
    </xf>
    <xf numFmtId="44" fontId="0" fillId="0" borderId="22" xfId="64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52" applyFont="1" applyBorder="1" applyAlignment="1">
      <alignment horizontal="center" vertical="center"/>
      <protection/>
    </xf>
    <xf numFmtId="44" fontId="0" fillId="0" borderId="10" xfId="0" applyNumberFormat="1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8" fontId="0" fillId="0" borderId="10" xfId="68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4" fontId="14" fillId="0" borderId="0" xfId="62" applyFont="1" applyFill="1" applyBorder="1" applyAlignment="1">
      <alignment horizontal="center" vertical="center" wrapText="1"/>
    </xf>
    <xf numFmtId="44" fontId="14" fillId="0" borderId="17" xfId="62" applyFont="1" applyFill="1" applyBorder="1" applyAlignment="1">
      <alignment horizontal="center" vertical="center" wrapText="1"/>
    </xf>
    <xf numFmtId="44" fontId="14" fillId="0" borderId="18" xfId="62" applyFont="1" applyFill="1" applyBorder="1" applyAlignment="1">
      <alignment horizontal="center" vertical="center" wrapText="1"/>
    </xf>
    <xf numFmtId="44" fontId="14" fillId="0" borderId="18" xfId="62" applyFont="1" applyFill="1" applyBorder="1" applyAlignment="1">
      <alignment horizontal="center" vertical="center"/>
    </xf>
    <xf numFmtId="44" fontId="14" fillId="0" borderId="10" xfId="62" applyFont="1" applyFill="1" applyBorder="1" applyAlignment="1">
      <alignment horizontal="center" vertical="center" wrapText="1"/>
    </xf>
    <xf numFmtId="44" fontId="14" fillId="0" borderId="10" xfId="62" applyFont="1" applyFill="1" applyBorder="1" applyAlignment="1">
      <alignment horizontal="center" vertical="center"/>
    </xf>
    <xf numFmtId="44" fontId="7" fillId="34" borderId="10" xfId="62" applyFont="1" applyFill="1" applyBorder="1" applyAlignment="1">
      <alignment horizontal="center" vertical="center" wrapText="1"/>
    </xf>
    <xf numFmtId="44" fontId="14" fillId="0" borderId="0" xfId="62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0" fillId="1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2" fontId="73" fillId="0" borderId="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/>
    </xf>
    <xf numFmtId="0" fontId="75" fillId="0" borderId="0" xfId="0" applyFont="1" applyFill="1" applyAlignment="1">
      <alignment/>
    </xf>
    <xf numFmtId="0" fontId="73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8" fontId="0" fillId="0" borderId="16" xfId="68" applyNumberFormat="1" applyFont="1" applyFill="1" applyBorder="1" applyAlignment="1">
      <alignment horizontal="right" vertical="center"/>
    </xf>
    <xf numFmtId="44" fontId="0" fillId="33" borderId="10" xfId="0" applyNumberFormat="1" applyFont="1" applyFill="1" applyBorder="1" applyAlignment="1">
      <alignment vertical="center" wrapText="1"/>
    </xf>
    <xf numFmtId="8" fontId="14" fillId="0" borderId="18" xfId="62" applyNumberFormat="1" applyFont="1" applyFill="1" applyBorder="1" applyAlignment="1">
      <alignment horizontal="right" vertical="center" wrapText="1"/>
    </xf>
    <xf numFmtId="44" fontId="14" fillId="0" borderId="10" xfId="68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4" fontId="14" fillId="0" borderId="11" xfId="62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8" fontId="14" fillId="0" borderId="10" xfId="62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44" fontId="14" fillId="33" borderId="10" xfId="62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vertical="center" wrapText="1"/>
    </xf>
    <xf numFmtId="0" fontId="14" fillId="1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2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44" fontId="0" fillId="0" borderId="10" xfId="64" applyFont="1" applyFill="1" applyBorder="1" applyAlignment="1">
      <alignment vertical="center"/>
    </xf>
    <xf numFmtId="0" fontId="21" fillId="0" borderId="0" xfId="0" applyFont="1" applyAlignment="1">
      <alignment/>
    </xf>
    <xf numFmtId="0" fontId="76" fillId="37" borderId="10" xfId="0" applyFont="1" applyFill="1" applyBorder="1" applyAlignment="1">
      <alignment wrapText="1"/>
    </xf>
    <xf numFmtId="14" fontId="76" fillId="37" borderId="10" xfId="0" applyNumberFormat="1" applyFont="1" applyFill="1" applyBorder="1" applyAlignment="1">
      <alignment wrapText="1"/>
    </xf>
    <xf numFmtId="170" fontId="76" fillId="37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7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right" wrapText="1"/>
    </xf>
    <xf numFmtId="0" fontId="1" fillId="0" borderId="2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4" fontId="7" fillId="0" borderId="24" xfId="62" applyFont="1" applyFill="1" applyBorder="1" applyAlignment="1">
      <alignment horizontal="center" vertical="center" wrapText="1"/>
    </xf>
    <xf numFmtId="44" fontId="7" fillId="0" borderId="13" xfId="62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44" fontId="1" fillId="2" borderId="23" xfId="68" applyFont="1" applyFill="1" applyBorder="1" applyAlignment="1">
      <alignment vertical="center" wrapText="1"/>
    </xf>
    <xf numFmtId="44" fontId="1" fillId="2" borderId="17" xfId="68" applyFont="1" applyFill="1" applyBorder="1" applyAlignment="1">
      <alignment vertical="center" wrapText="1"/>
    </xf>
    <xf numFmtId="44" fontId="1" fillId="2" borderId="23" xfId="68" applyFont="1" applyFill="1" applyBorder="1" applyAlignment="1">
      <alignment vertical="center"/>
    </xf>
    <xf numFmtId="44" fontId="1" fillId="2" borderId="17" xfId="68" applyFont="1" applyFill="1" applyBorder="1" applyAlignment="1">
      <alignment vertical="center"/>
    </xf>
    <xf numFmtId="44" fontId="1" fillId="36" borderId="23" xfId="68" applyFont="1" applyFill="1" applyBorder="1" applyAlignment="1">
      <alignment vertical="center" wrapText="1"/>
    </xf>
    <xf numFmtId="44" fontId="1" fillId="36" borderId="17" xfId="68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" fillId="39" borderId="29" xfId="0" applyFont="1" applyFill="1" applyBorder="1" applyAlignment="1">
      <alignment horizontal="center" vertical="center" wrapText="1"/>
    </xf>
    <xf numFmtId="0" fontId="1" fillId="39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wrapText="1"/>
    </xf>
    <xf numFmtId="170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46" fillId="0" borderId="34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32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7" fillId="4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Walutowy 3 2" xfId="67"/>
    <cellStyle name="Walutowy 4" xfId="68"/>
    <cellStyle name="Walutowy 4 2" xfId="69"/>
    <cellStyle name="Walutowy 5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G18" sqref="G15:G18"/>
    </sheetView>
  </sheetViews>
  <sheetFormatPr defaultColWidth="9.140625" defaultRowHeight="12.75"/>
  <cols>
    <col min="1" max="1" width="5.421875" style="45" customWidth="1"/>
    <col min="2" max="2" width="29.00390625" style="45" customWidth="1"/>
    <col min="3" max="3" width="19.421875" style="33" customWidth="1"/>
    <col min="4" max="4" width="12.00390625" style="45" customWidth="1"/>
    <col min="5" max="5" width="17.7109375" style="29" customWidth="1"/>
    <col min="6" max="6" width="10.421875" style="29" customWidth="1"/>
    <col min="7" max="7" width="24.8515625" style="33" customWidth="1"/>
    <col min="8" max="8" width="13.57421875" style="45" customWidth="1"/>
    <col min="9" max="9" width="17.28125" style="45" customWidth="1"/>
    <col min="10" max="10" width="15.421875" style="45" customWidth="1"/>
    <col min="11" max="11" width="17.28125" style="45" customWidth="1"/>
    <col min="12" max="12" width="9.421875" style="45" customWidth="1"/>
    <col min="13" max="13" width="12.8515625" style="45" customWidth="1"/>
    <col min="14" max="16384" width="9.140625" style="45" customWidth="1"/>
  </cols>
  <sheetData>
    <row r="1" spans="1:13" ht="13.5">
      <c r="A1" s="51" t="s">
        <v>113</v>
      </c>
      <c r="H1" s="52"/>
      <c r="I1" s="52"/>
      <c r="J1" s="52"/>
      <c r="K1" s="52"/>
      <c r="L1" s="52"/>
      <c r="M1" s="52"/>
    </row>
    <row r="3" spans="1:13" ht="68.25" customHeight="1">
      <c r="A3" s="30" t="s">
        <v>102</v>
      </c>
      <c r="B3" s="30" t="s">
        <v>9</v>
      </c>
      <c r="C3" s="31" t="s">
        <v>103</v>
      </c>
      <c r="D3" s="30" t="s">
        <v>25</v>
      </c>
      <c r="E3" s="30" t="s">
        <v>26</v>
      </c>
      <c r="F3" s="30" t="s">
        <v>104</v>
      </c>
      <c r="G3" s="31" t="s">
        <v>105</v>
      </c>
      <c r="H3" s="31" t="s">
        <v>106</v>
      </c>
      <c r="I3" s="31" t="s">
        <v>107</v>
      </c>
      <c r="J3" s="31" t="s">
        <v>108</v>
      </c>
      <c r="K3" s="31" t="s">
        <v>109</v>
      </c>
      <c r="L3" s="31" t="s">
        <v>110</v>
      </c>
      <c r="M3" s="31" t="s">
        <v>111</v>
      </c>
    </row>
    <row r="4" spans="1:13" s="14" customFormat="1" ht="23.25" customHeight="1">
      <c r="A4" s="165" t="s">
        <v>138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</row>
    <row r="5" spans="1:13" s="27" customFormat="1" ht="54.75" customHeight="1">
      <c r="A5" s="55">
        <v>1</v>
      </c>
      <c r="B5" s="56" t="s">
        <v>37</v>
      </c>
      <c r="C5" s="57" t="s">
        <v>132</v>
      </c>
      <c r="D5" s="58">
        <v>8931223479</v>
      </c>
      <c r="E5" s="59" t="s">
        <v>135</v>
      </c>
      <c r="F5" s="29" t="s">
        <v>146</v>
      </c>
      <c r="G5" s="58" t="s">
        <v>136</v>
      </c>
      <c r="H5" s="58">
        <v>37</v>
      </c>
      <c r="I5" s="58">
        <v>0</v>
      </c>
      <c r="J5" s="58" t="s">
        <v>197</v>
      </c>
      <c r="K5" s="58" t="s">
        <v>129</v>
      </c>
      <c r="L5" s="58" t="s">
        <v>149</v>
      </c>
      <c r="M5" s="58" t="s">
        <v>129</v>
      </c>
    </row>
    <row r="6" spans="1:13" s="27" customFormat="1" ht="36" customHeight="1">
      <c r="A6" s="25">
        <v>2</v>
      </c>
      <c r="B6" s="18" t="s">
        <v>38</v>
      </c>
      <c r="C6" s="28" t="s">
        <v>148</v>
      </c>
      <c r="D6" s="29" t="s">
        <v>133</v>
      </c>
      <c r="E6" s="47">
        <v>340309174</v>
      </c>
      <c r="F6" s="25" t="s">
        <v>145</v>
      </c>
      <c r="G6" s="26" t="s">
        <v>242</v>
      </c>
      <c r="H6" s="26">
        <v>1</v>
      </c>
      <c r="I6" s="26">
        <v>0</v>
      </c>
      <c r="J6" s="26" t="s">
        <v>130</v>
      </c>
      <c r="K6" s="26" t="s">
        <v>129</v>
      </c>
      <c r="L6" s="26" t="s">
        <v>149</v>
      </c>
      <c r="M6" s="26" t="s">
        <v>129</v>
      </c>
    </row>
    <row r="7" spans="1:13" s="27" customFormat="1" ht="36" customHeight="1">
      <c r="A7" s="25">
        <v>3</v>
      </c>
      <c r="B7" s="18" t="s">
        <v>101</v>
      </c>
      <c r="C7" s="28" t="s">
        <v>134</v>
      </c>
      <c r="D7" s="9">
        <v>8931223479</v>
      </c>
      <c r="E7" s="17" t="s">
        <v>137</v>
      </c>
      <c r="F7" s="29" t="s">
        <v>112</v>
      </c>
      <c r="G7" s="26" t="s">
        <v>139</v>
      </c>
      <c r="H7" s="28">
        <v>30</v>
      </c>
      <c r="I7" s="81" t="s">
        <v>235</v>
      </c>
      <c r="J7" s="26" t="s">
        <v>130</v>
      </c>
      <c r="K7" s="26" t="s">
        <v>129</v>
      </c>
      <c r="L7" s="26" t="s">
        <v>130</v>
      </c>
      <c r="M7" s="26" t="s">
        <v>129</v>
      </c>
    </row>
    <row r="8" spans="1:13" ht="92.25">
      <c r="A8" s="47">
        <v>4</v>
      </c>
      <c r="B8" s="53" t="s">
        <v>131</v>
      </c>
      <c r="C8" s="28" t="s">
        <v>132</v>
      </c>
      <c r="D8" s="12">
        <v>4660246726</v>
      </c>
      <c r="E8" s="67" t="s">
        <v>143</v>
      </c>
      <c r="F8" s="12" t="s">
        <v>144</v>
      </c>
      <c r="G8" s="9" t="s">
        <v>282</v>
      </c>
      <c r="H8" s="47">
        <v>23</v>
      </c>
      <c r="I8" s="47">
        <v>0</v>
      </c>
      <c r="J8" s="47" t="s">
        <v>36</v>
      </c>
      <c r="K8" s="47" t="s">
        <v>36</v>
      </c>
      <c r="L8" s="47" t="s">
        <v>36</v>
      </c>
      <c r="M8" s="47" t="s">
        <v>36</v>
      </c>
    </row>
    <row r="10" spans="1:13" ht="12.7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</row>
    <row r="16" ht="12.75">
      <c r="M16" s="45" t="s">
        <v>147</v>
      </c>
    </row>
  </sheetData>
  <sheetProtection/>
  <mergeCells count="2">
    <mergeCell ref="A4:M4"/>
    <mergeCell ref="A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70" zoomScaleNormal="70" zoomScaleSheetLayoutView="80" zoomScalePageLayoutView="0" workbookViewId="0" topLeftCell="A1">
      <selection activeCell="B31" sqref="B31"/>
    </sheetView>
  </sheetViews>
  <sheetFormatPr defaultColWidth="9.140625" defaultRowHeight="12.75"/>
  <cols>
    <col min="1" max="1" width="4.140625" style="35" customWidth="1"/>
    <col min="2" max="2" width="26.8515625" style="62" customWidth="1"/>
    <col min="3" max="3" width="19.28125" style="35" customWidth="1"/>
    <col min="4" max="4" width="15.7109375" style="35" customWidth="1"/>
    <col min="5" max="5" width="13.8515625" style="35" customWidth="1"/>
    <col min="6" max="6" width="17.140625" style="35" customWidth="1"/>
    <col min="7" max="7" width="10.421875" style="35" customWidth="1"/>
    <col min="8" max="8" width="22.7109375" style="117" customWidth="1"/>
    <col min="9" max="9" width="27.00390625" style="35" customWidth="1"/>
    <col min="10" max="10" width="18.421875" style="35" customWidth="1"/>
    <col min="11" max="11" width="19.140625" style="35" customWidth="1"/>
    <col min="12" max="12" width="17.7109375" style="35" customWidth="1"/>
    <col min="13" max="13" width="18.140625" style="35" customWidth="1"/>
    <col min="14" max="14" width="4.57421875" style="35" customWidth="1"/>
    <col min="15" max="15" width="22.7109375" style="35" customWidth="1"/>
    <col min="16" max="16" width="31.140625" style="35" customWidth="1"/>
    <col min="17" max="17" width="19.00390625" style="35" customWidth="1"/>
    <col min="18" max="18" width="15.28125" style="35" customWidth="1"/>
    <col min="19" max="19" width="21.140625" style="35" customWidth="1"/>
    <col min="20" max="21" width="16.7109375" style="35" customWidth="1"/>
    <col min="22" max="22" width="18.8515625" style="35" customWidth="1"/>
    <col min="23" max="23" width="16.421875" style="35" customWidth="1"/>
    <col min="24" max="24" width="11.8515625" style="35" customWidth="1"/>
    <col min="25" max="25" width="15.57421875" style="35" customWidth="1"/>
    <col min="26" max="26" width="14.421875" style="35" customWidth="1"/>
    <col min="27" max="16384" width="9.140625" style="35" customWidth="1"/>
  </cols>
  <sheetData>
    <row r="1" spans="1:22" ht="15">
      <c r="A1" s="184" t="s">
        <v>117</v>
      </c>
      <c r="B1" s="184"/>
      <c r="C1" s="184"/>
      <c r="D1" s="184"/>
      <c r="E1" s="184"/>
      <c r="F1" s="184"/>
      <c r="G1" s="184"/>
      <c r="H1" s="184"/>
      <c r="I1" s="184"/>
      <c r="J1" s="18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8" ht="15.75" thickBot="1">
      <c r="A2" s="34"/>
      <c r="B2" s="63"/>
      <c r="C2" s="34"/>
      <c r="D2" s="34"/>
      <c r="E2" s="34"/>
      <c r="F2" s="34"/>
      <c r="G2" s="34"/>
      <c r="H2" s="110"/>
    </row>
    <row r="3" spans="1:26" ht="30" customHeight="1">
      <c r="A3" s="178" t="s">
        <v>0</v>
      </c>
      <c r="B3" s="182" t="s">
        <v>20</v>
      </c>
      <c r="C3" s="180" t="s">
        <v>21</v>
      </c>
      <c r="D3" s="182" t="s">
        <v>24</v>
      </c>
      <c r="E3" s="172" t="s">
        <v>35</v>
      </c>
      <c r="F3" s="182" t="s">
        <v>27</v>
      </c>
      <c r="G3" s="180" t="s">
        <v>1</v>
      </c>
      <c r="H3" s="176" t="s">
        <v>114</v>
      </c>
      <c r="I3" s="180" t="s">
        <v>115</v>
      </c>
      <c r="J3" s="180" t="s">
        <v>2</v>
      </c>
      <c r="K3" s="169" t="s">
        <v>4</v>
      </c>
      <c r="L3" s="169"/>
      <c r="M3" s="169"/>
      <c r="N3" s="178" t="s">
        <v>0</v>
      </c>
      <c r="O3" s="172" t="s">
        <v>33</v>
      </c>
      <c r="P3" s="172" t="s">
        <v>34</v>
      </c>
      <c r="Q3" s="185" t="s">
        <v>118</v>
      </c>
      <c r="R3" s="186"/>
      <c r="S3" s="186"/>
      <c r="T3" s="186"/>
      <c r="U3" s="186"/>
      <c r="V3" s="187"/>
      <c r="W3" s="172" t="s">
        <v>116</v>
      </c>
      <c r="X3" s="169" t="s">
        <v>3</v>
      </c>
      <c r="Y3" s="169" t="s">
        <v>22</v>
      </c>
      <c r="Z3" s="172" t="s">
        <v>23</v>
      </c>
    </row>
    <row r="4" spans="1:26" ht="86.25" customHeight="1" thickBot="1">
      <c r="A4" s="179"/>
      <c r="B4" s="183"/>
      <c r="C4" s="181"/>
      <c r="D4" s="183"/>
      <c r="E4" s="173"/>
      <c r="F4" s="183"/>
      <c r="G4" s="181"/>
      <c r="H4" s="177"/>
      <c r="I4" s="181"/>
      <c r="J4" s="181"/>
      <c r="K4" s="74" t="s">
        <v>5</v>
      </c>
      <c r="L4" s="74" t="s">
        <v>6</v>
      </c>
      <c r="M4" s="74" t="s">
        <v>7</v>
      </c>
      <c r="N4" s="179"/>
      <c r="O4" s="173"/>
      <c r="P4" s="173"/>
      <c r="Q4" s="36" t="s">
        <v>28</v>
      </c>
      <c r="R4" s="36" t="s">
        <v>98</v>
      </c>
      <c r="S4" s="36" t="s">
        <v>29</v>
      </c>
      <c r="T4" s="36" t="s">
        <v>30</v>
      </c>
      <c r="U4" s="36" t="s">
        <v>31</v>
      </c>
      <c r="V4" s="36" t="s">
        <v>32</v>
      </c>
      <c r="W4" s="173"/>
      <c r="X4" s="170"/>
      <c r="Y4" s="170"/>
      <c r="Z4" s="173"/>
    </row>
    <row r="5" spans="1:26" ht="26.25">
      <c r="A5" s="15">
        <v>1</v>
      </c>
      <c r="B5" s="65" t="s">
        <v>46</v>
      </c>
      <c r="C5" s="102" t="s">
        <v>47</v>
      </c>
      <c r="D5" s="102" t="s">
        <v>48</v>
      </c>
      <c r="E5" s="102" t="s">
        <v>39</v>
      </c>
      <c r="F5" s="102" t="s">
        <v>39</v>
      </c>
      <c r="G5" s="102">
        <v>2008</v>
      </c>
      <c r="H5" s="111">
        <v>3589114.09</v>
      </c>
      <c r="I5" s="103" t="s">
        <v>49</v>
      </c>
      <c r="J5" s="102" t="s">
        <v>50</v>
      </c>
      <c r="K5" s="104" t="s">
        <v>51</v>
      </c>
      <c r="L5" s="104" t="s">
        <v>52</v>
      </c>
      <c r="M5" s="104" t="s">
        <v>53</v>
      </c>
      <c r="N5" s="105">
        <v>1</v>
      </c>
      <c r="O5" s="105" t="s">
        <v>196</v>
      </c>
      <c r="P5" s="105"/>
      <c r="Q5" s="104" t="s">
        <v>54</v>
      </c>
      <c r="R5" s="104" t="s">
        <v>54</v>
      </c>
      <c r="S5" s="104" t="s">
        <v>54</v>
      </c>
      <c r="T5" s="104" t="s">
        <v>54</v>
      </c>
      <c r="U5" s="12" t="s">
        <v>166</v>
      </c>
      <c r="V5" s="104" t="s">
        <v>54</v>
      </c>
      <c r="W5" s="101">
        <v>2151.7</v>
      </c>
      <c r="X5" s="101">
        <v>2</v>
      </c>
      <c r="Y5" s="101" t="s">
        <v>48</v>
      </c>
      <c r="Z5" s="101" t="s">
        <v>39</v>
      </c>
    </row>
    <row r="6" spans="1:26" ht="66">
      <c r="A6" s="98">
        <v>2</v>
      </c>
      <c r="B6" s="66" t="s">
        <v>248</v>
      </c>
      <c r="C6" s="99" t="s">
        <v>249</v>
      </c>
      <c r="D6" s="99" t="s">
        <v>48</v>
      </c>
      <c r="E6" s="99" t="s">
        <v>39</v>
      </c>
      <c r="F6" s="99" t="s">
        <v>39</v>
      </c>
      <c r="G6" s="99">
        <v>1951</v>
      </c>
      <c r="H6" s="131">
        <v>870460.26</v>
      </c>
      <c r="I6" s="100" t="s">
        <v>199</v>
      </c>
      <c r="J6" s="99" t="s">
        <v>57</v>
      </c>
      <c r="K6" s="104" t="s">
        <v>58</v>
      </c>
      <c r="L6" s="104" t="s">
        <v>59</v>
      </c>
      <c r="M6" s="104" t="s">
        <v>60</v>
      </c>
      <c r="N6" s="104">
        <v>2</v>
      </c>
      <c r="O6" s="104" t="s">
        <v>195</v>
      </c>
      <c r="P6" s="104" t="s">
        <v>250</v>
      </c>
      <c r="Q6" s="104" t="s">
        <v>61</v>
      </c>
      <c r="R6" s="104" t="s">
        <v>62</v>
      </c>
      <c r="S6" s="104" t="s">
        <v>62</v>
      </c>
      <c r="T6" s="104" t="s">
        <v>251</v>
      </c>
      <c r="U6" s="12" t="s">
        <v>166</v>
      </c>
      <c r="V6" s="104" t="s">
        <v>252</v>
      </c>
      <c r="W6" s="101">
        <v>1096.14</v>
      </c>
      <c r="X6" s="104" t="s">
        <v>63</v>
      </c>
      <c r="Y6" s="101" t="s">
        <v>48</v>
      </c>
      <c r="Z6" s="101" t="s">
        <v>39</v>
      </c>
    </row>
    <row r="7" spans="1:26" ht="26.25">
      <c r="A7" s="98">
        <v>3</v>
      </c>
      <c r="B7" s="66" t="s">
        <v>194</v>
      </c>
      <c r="C7" s="99" t="s">
        <v>47</v>
      </c>
      <c r="D7" s="99" t="s">
        <v>48</v>
      </c>
      <c r="E7" s="99" t="s">
        <v>39</v>
      </c>
      <c r="F7" s="99" t="s">
        <v>39</v>
      </c>
      <c r="G7" s="99">
        <v>1957</v>
      </c>
      <c r="H7" s="112">
        <v>94495.62</v>
      </c>
      <c r="I7" s="100" t="s">
        <v>56</v>
      </c>
      <c r="J7" s="99" t="s">
        <v>64</v>
      </c>
      <c r="K7" s="104" t="s">
        <v>65</v>
      </c>
      <c r="L7" s="104" t="s">
        <v>59</v>
      </c>
      <c r="M7" s="104" t="s">
        <v>66</v>
      </c>
      <c r="N7" s="104">
        <v>3</v>
      </c>
      <c r="O7" s="104" t="s">
        <v>193</v>
      </c>
      <c r="P7" s="104" t="s">
        <v>67</v>
      </c>
      <c r="Q7" s="104" t="s">
        <v>61</v>
      </c>
      <c r="R7" s="104" t="s">
        <v>61</v>
      </c>
      <c r="S7" s="104" t="s">
        <v>61</v>
      </c>
      <c r="T7" s="104" t="s">
        <v>61</v>
      </c>
      <c r="U7" s="12" t="s">
        <v>166</v>
      </c>
      <c r="V7" s="104" t="s">
        <v>61</v>
      </c>
      <c r="W7" s="101">
        <v>673.02</v>
      </c>
      <c r="X7" s="101">
        <v>1</v>
      </c>
      <c r="Y7" s="101" t="s">
        <v>68</v>
      </c>
      <c r="Z7" s="101" t="s">
        <v>39</v>
      </c>
    </row>
    <row r="8" spans="1:26" s="118" customFormat="1" ht="26.25">
      <c r="A8" s="15">
        <v>4</v>
      </c>
      <c r="B8" s="66" t="s">
        <v>243</v>
      </c>
      <c r="C8" s="99" t="s">
        <v>47</v>
      </c>
      <c r="D8" s="99" t="s">
        <v>48</v>
      </c>
      <c r="E8" s="99" t="s">
        <v>39</v>
      </c>
      <c r="F8" s="99" t="s">
        <v>39</v>
      </c>
      <c r="G8" s="99">
        <v>2021</v>
      </c>
      <c r="H8" s="112">
        <v>461365.38</v>
      </c>
      <c r="I8" s="100" t="s">
        <v>69</v>
      </c>
      <c r="J8" s="99" t="s">
        <v>50</v>
      </c>
      <c r="K8" s="104" t="s">
        <v>166</v>
      </c>
      <c r="L8" s="104" t="s">
        <v>166</v>
      </c>
      <c r="M8" s="104" t="s">
        <v>166</v>
      </c>
      <c r="N8" s="105">
        <v>4</v>
      </c>
      <c r="O8" s="104" t="s">
        <v>244</v>
      </c>
      <c r="P8" s="104"/>
      <c r="Q8" s="12" t="s">
        <v>166</v>
      </c>
      <c r="R8" s="12" t="s">
        <v>166</v>
      </c>
      <c r="S8" s="12" t="s">
        <v>166</v>
      </c>
      <c r="T8" s="12" t="s">
        <v>166</v>
      </c>
      <c r="U8" s="12" t="s">
        <v>166</v>
      </c>
      <c r="V8" s="12" t="s">
        <v>166</v>
      </c>
      <c r="W8" s="101">
        <v>1056</v>
      </c>
      <c r="X8" s="12" t="s">
        <v>166</v>
      </c>
      <c r="Y8" s="101" t="s">
        <v>39</v>
      </c>
      <c r="Z8" s="101" t="s">
        <v>39</v>
      </c>
    </row>
    <row r="9" spans="1:26" ht="26.25">
      <c r="A9" s="15">
        <v>5</v>
      </c>
      <c r="B9" s="66" t="s">
        <v>234</v>
      </c>
      <c r="C9" s="99" t="s">
        <v>47</v>
      </c>
      <c r="D9" s="99" t="s">
        <v>48</v>
      </c>
      <c r="E9" s="99" t="s">
        <v>39</v>
      </c>
      <c r="F9" s="99" t="s">
        <v>39</v>
      </c>
      <c r="G9" s="99">
        <v>2006</v>
      </c>
      <c r="H9" s="112">
        <v>1079511.32</v>
      </c>
      <c r="I9" s="99" t="s">
        <v>69</v>
      </c>
      <c r="J9" s="99" t="s">
        <v>50</v>
      </c>
      <c r="K9" s="9" t="s">
        <v>166</v>
      </c>
      <c r="L9" s="9" t="s">
        <v>166</v>
      </c>
      <c r="M9" s="9" t="s">
        <v>166</v>
      </c>
      <c r="N9" s="104">
        <v>5</v>
      </c>
      <c r="O9" s="104" t="s">
        <v>192</v>
      </c>
      <c r="P9" s="104"/>
      <c r="Q9" s="12" t="s">
        <v>166</v>
      </c>
      <c r="R9" s="12" t="s">
        <v>166</v>
      </c>
      <c r="S9" s="12" t="s">
        <v>166</v>
      </c>
      <c r="T9" s="12" t="s">
        <v>166</v>
      </c>
      <c r="U9" s="12" t="s">
        <v>166</v>
      </c>
      <c r="V9" s="12" t="s">
        <v>166</v>
      </c>
      <c r="W9" s="101">
        <v>288</v>
      </c>
      <c r="X9" s="12" t="s">
        <v>166</v>
      </c>
      <c r="Y9" s="101" t="s">
        <v>39</v>
      </c>
      <c r="Z9" s="101" t="s">
        <v>39</v>
      </c>
    </row>
    <row r="10" spans="1:26" ht="26.25">
      <c r="A10" s="98">
        <v>6</v>
      </c>
      <c r="B10" s="66" t="s">
        <v>70</v>
      </c>
      <c r="C10" s="99" t="s">
        <v>47</v>
      </c>
      <c r="D10" s="99" t="s">
        <v>48</v>
      </c>
      <c r="E10" s="99" t="s">
        <v>39</v>
      </c>
      <c r="F10" s="99" t="s">
        <v>39</v>
      </c>
      <c r="G10" s="99">
        <v>2014</v>
      </c>
      <c r="H10" s="113">
        <v>153010.77</v>
      </c>
      <c r="I10" s="100" t="s">
        <v>191</v>
      </c>
      <c r="J10" s="99" t="s">
        <v>50</v>
      </c>
      <c r="K10" s="9" t="s">
        <v>166</v>
      </c>
      <c r="L10" s="9" t="s">
        <v>166</v>
      </c>
      <c r="M10" s="9" t="s">
        <v>166</v>
      </c>
      <c r="N10" s="104">
        <v>6</v>
      </c>
      <c r="O10" s="106" t="s">
        <v>190</v>
      </c>
      <c r="P10" s="104"/>
      <c r="Q10" s="12" t="s">
        <v>166</v>
      </c>
      <c r="R10" s="12" t="s">
        <v>166</v>
      </c>
      <c r="S10" s="12" t="s">
        <v>166</v>
      </c>
      <c r="T10" s="12" t="s">
        <v>166</v>
      </c>
      <c r="U10" s="12" t="s">
        <v>166</v>
      </c>
      <c r="V10" s="12" t="s">
        <v>166</v>
      </c>
      <c r="W10" s="101"/>
      <c r="X10" s="12" t="s">
        <v>166</v>
      </c>
      <c r="Y10" s="101" t="s">
        <v>39</v>
      </c>
      <c r="Z10" s="101" t="s">
        <v>39</v>
      </c>
    </row>
    <row r="11" spans="1:26" ht="39">
      <c r="A11" s="98">
        <v>7</v>
      </c>
      <c r="B11" s="64" t="s">
        <v>72</v>
      </c>
      <c r="C11" s="15" t="s">
        <v>73</v>
      </c>
      <c r="D11" s="15" t="s">
        <v>48</v>
      </c>
      <c r="E11" s="15" t="s">
        <v>39</v>
      </c>
      <c r="F11" s="107" t="s">
        <v>39</v>
      </c>
      <c r="G11" s="76">
        <v>1991</v>
      </c>
      <c r="H11" s="114">
        <f>1349845.16+77976.82</f>
        <v>1427821.98</v>
      </c>
      <c r="I11" s="32" t="s">
        <v>74</v>
      </c>
      <c r="J11" s="15" t="s">
        <v>75</v>
      </c>
      <c r="K11" s="8" t="s">
        <v>189</v>
      </c>
      <c r="L11" s="8" t="s">
        <v>175</v>
      </c>
      <c r="M11" s="8" t="s">
        <v>188</v>
      </c>
      <c r="N11" s="105">
        <v>7</v>
      </c>
      <c r="O11" s="9" t="s">
        <v>187</v>
      </c>
      <c r="P11" s="9" t="s">
        <v>265</v>
      </c>
      <c r="Q11" s="8" t="s">
        <v>54</v>
      </c>
      <c r="R11" s="8" t="s">
        <v>61</v>
      </c>
      <c r="S11" s="8" t="s">
        <v>61</v>
      </c>
      <c r="T11" s="8" t="s">
        <v>61</v>
      </c>
      <c r="U11" s="12" t="s">
        <v>166</v>
      </c>
      <c r="V11" s="8" t="s">
        <v>61</v>
      </c>
      <c r="W11" s="75">
        <v>1194.23</v>
      </c>
      <c r="X11" s="75">
        <v>3</v>
      </c>
      <c r="Y11" s="75" t="s">
        <v>48</v>
      </c>
      <c r="Z11" s="75" t="s">
        <v>39</v>
      </c>
    </row>
    <row r="12" spans="1:26" ht="90">
      <c r="A12" s="15">
        <v>8</v>
      </c>
      <c r="B12" s="64" t="s">
        <v>76</v>
      </c>
      <c r="C12" s="15" t="s">
        <v>186</v>
      </c>
      <c r="D12" s="15" t="s">
        <v>48</v>
      </c>
      <c r="E12" s="15" t="s">
        <v>39</v>
      </c>
      <c r="F12" s="107" t="s">
        <v>39</v>
      </c>
      <c r="G12" s="107">
        <v>1986</v>
      </c>
      <c r="H12" s="114">
        <f>204931+12790</f>
        <v>217721</v>
      </c>
      <c r="I12" s="32" t="s">
        <v>49</v>
      </c>
      <c r="J12" s="15" t="s">
        <v>77</v>
      </c>
      <c r="K12" s="9" t="s">
        <v>185</v>
      </c>
      <c r="L12" s="9" t="s">
        <v>184</v>
      </c>
      <c r="M12" s="9" t="s">
        <v>89</v>
      </c>
      <c r="N12" s="104">
        <v>8</v>
      </c>
      <c r="O12" s="9" t="s">
        <v>183</v>
      </c>
      <c r="P12" s="9" t="s">
        <v>262</v>
      </c>
      <c r="Q12" s="8" t="s">
        <v>61</v>
      </c>
      <c r="R12" s="8" t="s">
        <v>61</v>
      </c>
      <c r="S12" s="8" t="s">
        <v>61</v>
      </c>
      <c r="T12" s="12" t="s">
        <v>166</v>
      </c>
      <c r="U12" s="12" t="s">
        <v>166</v>
      </c>
      <c r="V12" s="12" t="s">
        <v>166</v>
      </c>
      <c r="W12" s="12">
        <v>170</v>
      </c>
      <c r="X12" s="12">
        <v>1</v>
      </c>
      <c r="Y12" s="12" t="s">
        <v>39</v>
      </c>
      <c r="Z12" s="75" t="s">
        <v>39</v>
      </c>
    </row>
    <row r="13" spans="1:26" ht="76.5">
      <c r="A13" s="15">
        <v>9</v>
      </c>
      <c r="B13" s="64" t="s">
        <v>224</v>
      </c>
      <c r="C13" s="108" t="s">
        <v>182</v>
      </c>
      <c r="D13" s="15" t="s">
        <v>48</v>
      </c>
      <c r="E13" s="15" t="s">
        <v>39</v>
      </c>
      <c r="F13" s="107" t="s">
        <v>39</v>
      </c>
      <c r="G13" s="107">
        <v>2006</v>
      </c>
      <c r="H13" s="114">
        <f>663716.43+54981+63696.78+551633.68</f>
        <v>1334027.8900000001</v>
      </c>
      <c r="I13" s="32" t="s">
        <v>221</v>
      </c>
      <c r="J13" s="15" t="s">
        <v>78</v>
      </c>
      <c r="K13" s="9" t="s">
        <v>181</v>
      </c>
      <c r="L13" s="9" t="s">
        <v>180</v>
      </c>
      <c r="M13" s="9" t="s">
        <v>179</v>
      </c>
      <c r="N13" s="104">
        <v>9</v>
      </c>
      <c r="O13" s="9" t="s">
        <v>163</v>
      </c>
      <c r="P13" s="9" t="s">
        <v>261</v>
      </c>
      <c r="Q13" s="8" t="s">
        <v>54</v>
      </c>
      <c r="R13" s="8" t="s">
        <v>61</v>
      </c>
      <c r="S13" s="8" t="s">
        <v>61</v>
      </c>
      <c r="T13" s="8" t="s">
        <v>61</v>
      </c>
      <c r="U13" s="12" t="s">
        <v>166</v>
      </c>
      <c r="V13" s="8" t="s">
        <v>61</v>
      </c>
      <c r="W13" s="12">
        <v>450</v>
      </c>
      <c r="X13" s="12">
        <v>1</v>
      </c>
      <c r="Y13" s="12" t="s">
        <v>39</v>
      </c>
      <c r="Z13" s="75" t="s">
        <v>39</v>
      </c>
    </row>
    <row r="14" spans="1:26" ht="39">
      <c r="A14" s="98">
        <v>10</v>
      </c>
      <c r="B14" s="64" t="s">
        <v>151</v>
      </c>
      <c r="C14" s="15" t="s">
        <v>176</v>
      </c>
      <c r="D14" s="15" t="s">
        <v>48</v>
      </c>
      <c r="E14" s="15" t="s">
        <v>39</v>
      </c>
      <c r="F14" s="107" t="s">
        <v>39</v>
      </c>
      <c r="G14" s="107">
        <v>1994</v>
      </c>
      <c r="H14" s="114">
        <v>779835</v>
      </c>
      <c r="I14" s="32" t="s">
        <v>56</v>
      </c>
      <c r="J14" s="15" t="s">
        <v>78</v>
      </c>
      <c r="K14" s="9" t="s">
        <v>171</v>
      </c>
      <c r="L14" s="9" t="s">
        <v>178</v>
      </c>
      <c r="M14" s="9" t="s">
        <v>160</v>
      </c>
      <c r="N14" s="105">
        <v>10</v>
      </c>
      <c r="O14" s="9" t="s">
        <v>174</v>
      </c>
      <c r="P14" s="9"/>
      <c r="Q14" s="9" t="s">
        <v>61</v>
      </c>
      <c r="R14" s="9" t="s">
        <v>54</v>
      </c>
      <c r="S14" s="9" t="s">
        <v>54</v>
      </c>
      <c r="T14" s="9" t="s">
        <v>54</v>
      </c>
      <c r="U14" s="12" t="s">
        <v>166</v>
      </c>
      <c r="V14" s="9" t="s">
        <v>61</v>
      </c>
      <c r="W14" s="12">
        <v>200</v>
      </c>
      <c r="X14" s="12">
        <v>1</v>
      </c>
      <c r="Y14" s="12" t="s">
        <v>39</v>
      </c>
      <c r="Z14" s="75" t="s">
        <v>39</v>
      </c>
    </row>
    <row r="15" spans="1:26" ht="39">
      <c r="A15" s="98">
        <v>11</v>
      </c>
      <c r="B15" s="64" t="s">
        <v>79</v>
      </c>
      <c r="C15" s="15" t="s">
        <v>176</v>
      </c>
      <c r="D15" s="15" t="s">
        <v>48</v>
      </c>
      <c r="E15" s="15" t="s">
        <v>39</v>
      </c>
      <c r="F15" s="107" t="s">
        <v>39</v>
      </c>
      <c r="G15" s="107">
        <v>2011</v>
      </c>
      <c r="H15" s="114">
        <f>1438965.32+677613.5</f>
        <v>2116578.8200000003</v>
      </c>
      <c r="I15" s="109" t="s">
        <v>172</v>
      </c>
      <c r="J15" s="15" t="s">
        <v>80</v>
      </c>
      <c r="K15" s="9" t="s">
        <v>171</v>
      </c>
      <c r="L15" s="9" t="s">
        <v>175</v>
      </c>
      <c r="M15" s="9" t="s">
        <v>160</v>
      </c>
      <c r="N15" s="104">
        <v>11</v>
      </c>
      <c r="O15" s="9" t="s">
        <v>177</v>
      </c>
      <c r="P15" s="9" t="s">
        <v>259</v>
      </c>
      <c r="Q15" s="9" t="s">
        <v>61</v>
      </c>
      <c r="R15" s="9" t="s">
        <v>54</v>
      </c>
      <c r="S15" s="9" t="s">
        <v>54</v>
      </c>
      <c r="T15" s="9" t="s">
        <v>54</v>
      </c>
      <c r="U15" s="9" t="s">
        <v>166</v>
      </c>
      <c r="V15" s="9"/>
      <c r="W15" s="12">
        <v>90</v>
      </c>
      <c r="X15" s="12"/>
      <c r="Y15" s="12" t="s">
        <v>39</v>
      </c>
      <c r="Z15" s="75" t="s">
        <v>39</v>
      </c>
    </row>
    <row r="16" spans="1:26" ht="39">
      <c r="A16" s="15">
        <v>12</v>
      </c>
      <c r="B16" s="64" t="s">
        <v>81</v>
      </c>
      <c r="C16" s="15" t="s">
        <v>176</v>
      </c>
      <c r="D16" s="15" t="s">
        <v>48</v>
      </c>
      <c r="E16" s="15" t="s">
        <v>39</v>
      </c>
      <c r="F16" s="107" t="s">
        <v>39</v>
      </c>
      <c r="G16" s="107">
        <v>2012</v>
      </c>
      <c r="H16" s="114">
        <v>1183699.56</v>
      </c>
      <c r="I16" s="109" t="s">
        <v>172</v>
      </c>
      <c r="J16" s="102" t="s">
        <v>82</v>
      </c>
      <c r="K16" s="9" t="s">
        <v>171</v>
      </c>
      <c r="L16" s="9" t="s">
        <v>175</v>
      </c>
      <c r="M16" s="9" t="s">
        <v>160</v>
      </c>
      <c r="N16" s="104">
        <v>12</v>
      </c>
      <c r="O16" s="9" t="s">
        <v>174</v>
      </c>
      <c r="P16" s="9"/>
      <c r="Q16" s="9" t="s">
        <v>61</v>
      </c>
      <c r="R16" s="9" t="s">
        <v>54</v>
      </c>
      <c r="S16" s="9" t="s">
        <v>54</v>
      </c>
      <c r="T16" s="9" t="s">
        <v>54</v>
      </c>
      <c r="U16" s="12" t="s">
        <v>166</v>
      </c>
      <c r="V16" s="9" t="s">
        <v>61</v>
      </c>
      <c r="W16" s="12">
        <v>200</v>
      </c>
      <c r="X16" s="12">
        <v>1</v>
      </c>
      <c r="Y16" s="12" t="s">
        <v>39</v>
      </c>
      <c r="Z16" s="75" t="s">
        <v>39</v>
      </c>
    </row>
    <row r="17" spans="1:26" ht="30">
      <c r="A17" s="15">
        <v>13</v>
      </c>
      <c r="B17" s="64" t="s">
        <v>283</v>
      </c>
      <c r="C17" s="15" t="s">
        <v>284</v>
      </c>
      <c r="D17" s="15" t="s">
        <v>48</v>
      </c>
      <c r="E17" s="15" t="s">
        <v>39</v>
      </c>
      <c r="F17" s="107" t="s">
        <v>39</v>
      </c>
      <c r="G17" s="107">
        <v>1994</v>
      </c>
      <c r="H17" s="137">
        <v>3001070.27</v>
      </c>
      <c r="I17" s="109" t="s">
        <v>172</v>
      </c>
      <c r="J17" s="102" t="s">
        <v>255</v>
      </c>
      <c r="K17" s="9"/>
      <c r="L17" s="9"/>
      <c r="M17" s="9"/>
      <c r="N17" s="104">
        <v>13</v>
      </c>
      <c r="O17" s="9"/>
      <c r="P17" s="9"/>
      <c r="Q17" s="9"/>
      <c r="R17" s="9"/>
      <c r="S17" s="9"/>
      <c r="T17" s="9"/>
      <c r="U17" s="12"/>
      <c r="V17" s="9"/>
      <c r="W17" s="12"/>
      <c r="X17" s="12"/>
      <c r="Y17" s="12" t="s">
        <v>39</v>
      </c>
      <c r="Z17" s="75" t="s">
        <v>39</v>
      </c>
    </row>
    <row r="18" spans="1:26" ht="45">
      <c r="A18" s="98">
        <v>14</v>
      </c>
      <c r="B18" s="136" t="s">
        <v>83</v>
      </c>
      <c r="C18" s="98" t="s">
        <v>173</v>
      </c>
      <c r="D18" s="98" t="s">
        <v>48</v>
      </c>
      <c r="E18" s="98" t="s">
        <v>39</v>
      </c>
      <c r="F18" s="135" t="s">
        <v>39</v>
      </c>
      <c r="G18" s="76">
        <v>2014</v>
      </c>
      <c r="H18" s="134">
        <v>355468.16</v>
      </c>
      <c r="I18" s="32" t="s">
        <v>172</v>
      </c>
      <c r="J18" s="15" t="s">
        <v>84</v>
      </c>
      <c r="K18" s="9" t="s">
        <v>171</v>
      </c>
      <c r="L18" s="9" t="s">
        <v>59</v>
      </c>
      <c r="M18" s="9" t="s">
        <v>88</v>
      </c>
      <c r="N18" s="105">
        <v>13</v>
      </c>
      <c r="O18" s="9" t="s">
        <v>170</v>
      </c>
      <c r="P18" s="9"/>
      <c r="Q18" s="9" t="s">
        <v>61</v>
      </c>
      <c r="R18" s="9" t="s">
        <v>61</v>
      </c>
      <c r="S18" s="9" t="s">
        <v>61</v>
      </c>
      <c r="T18" s="9" t="s">
        <v>61</v>
      </c>
      <c r="U18" s="9" t="s">
        <v>166</v>
      </c>
      <c r="V18" s="9" t="s">
        <v>61</v>
      </c>
      <c r="W18" s="12">
        <v>180</v>
      </c>
      <c r="X18" s="12">
        <v>1</v>
      </c>
      <c r="Y18" s="12" t="s">
        <v>39</v>
      </c>
      <c r="Z18" s="75" t="s">
        <v>39</v>
      </c>
    </row>
    <row r="19" spans="1:26" ht="26.25">
      <c r="A19" s="98">
        <v>15</v>
      </c>
      <c r="B19" s="64" t="s">
        <v>85</v>
      </c>
      <c r="C19" s="15" t="s">
        <v>86</v>
      </c>
      <c r="D19" s="15" t="s">
        <v>48</v>
      </c>
      <c r="E19" s="15" t="s">
        <v>39</v>
      </c>
      <c r="F19" s="107" t="s">
        <v>39</v>
      </c>
      <c r="G19" s="15">
        <v>1955</v>
      </c>
      <c r="H19" s="114">
        <v>28646.63</v>
      </c>
      <c r="I19" s="32" t="s">
        <v>56</v>
      </c>
      <c r="J19" s="15" t="s">
        <v>78</v>
      </c>
      <c r="K19" s="9" t="s">
        <v>169</v>
      </c>
      <c r="L19" s="9" t="s">
        <v>168</v>
      </c>
      <c r="M19" s="9" t="s">
        <v>90</v>
      </c>
      <c r="N19" s="104">
        <v>14</v>
      </c>
      <c r="O19" s="9" t="s">
        <v>167</v>
      </c>
      <c r="P19" s="9"/>
      <c r="Q19" s="9" t="s">
        <v>61</v>
      </c>
      <c r="R19" s="9" t="s">
        <v>61</v>
      </c>
      <c r="S19" s="9" t="s">
        <v>61</v>
      </c>
      <c r="T19" s="9" t="s">
        <v>61</v>
      </c>
      <c r="U19" s="9" t="s">
        <v>166</v>
      </c>
      <c r="V19" s="9" t="s">
        <v>61</v>
      </c>
      <c r="W19" s="12">
        <v>128</v>
      </c>
      <c r="X19" s="12">
        <v>2</v>
      </c>
      <c r="Y19" s="12" t="s">
        <v>39</v>
      </c>
      <c r="Z19" s="75" t="s">
        <v>39</v>
      </c>
    </row>
    <row r="20" spans="1:26" ht="60">
      <c r="A20" s="15">
        <v>16</v>
      </c>
      <c r="B20" s="64" t="s">
        <v>87</v>
      </c>
      <c r="C20" s="15" t="s">
        <v>165</v>
      </c>
      <c r="D20" s="15" t="s">
        <v>48</v>
      </c>
      <c r="E20" s="15" t="s">
        <v>39</v>
      </c>
      <c r="F20" s="107" t="s">
        <v>39</v>
      </c>
      <c r="G20" s="15">
        <v>2017</v>
      </c>
      <c r="H20" s="114">
        <v>605724.49</v>
      </c>
      <c r="I20" s="32" t="s">
        <v>97</v>
      </c>
      <c r="J20" s="15" t="s">
        <v>78</v>
      </c>
      <c r="K20" s="9" t="s">
        <v>91</v>
      </c>
      <c r="L20" s="9" t="s">
        <v>164</v>
      </c>
      <c r="M20" s="8" t="s">
        <v>88</v>
      </c>
      <c r="N20" s="104">
        <v>15</v>
      </c>
      <c r="O20" s="9" t="s">
        <v>163</v>
      </c>
      <c r="P20" s="9"/>
      <c r="Q20" s="8" t="s">
        <v>54</v>
      </c>
      <c r="R20" s="8" t="s">
        <v>54</v>
      </c>
      <c r="S20" s="8" t="s">
        <v>54</v>
      </c>
      <c r="T20" s="8" t="s">
        <v>54</v>
      </c>
      <c r="U20" s="8" t="s">
        <v>55</v>
      </c>
      <c r="V20" s="8" t="s">
        <v>54</v>
      </c>
      <c r="W20" s="12">
        <v>341.53</v>
      </c>
      <c r="X20" s="12">
        <v>2</v>
      </c>
      <c r="Y20" s="12" t="s">
        <v>39</v>
      </c>
      <c r="Z20" s="75" t="s">
        <v>39</v>
      </c>
    </row>
    <row r="21" spans="1:26" ht="30">
      <c r="A21" s="15">
        <v>17</v>
      </c>
      <c r="B21" s="64" t="s">
        <v>96</v>
      </c>
      <c r="C21" s="15" t="s">
        <v>162</v>
      </c>
      <c r="D21" s="15" t="s">
        <v>48</v>
      </c>
      <c r="E21" s="15" t="s">
        <v>39</v>
      </c>
      <c r="F21" s="107" t="s">
        <v>39</v>
      </c>
      <c r="G21" s="15">
        <v>2017</v>
      </c>
      <c r="H21" s="115">
        <f>64319.26+65438.66</f>
        <v>129757.92000000001</v>
      </c>
      <c r="I21" s="32" t="s">
        <v>49</v>
      </c>
      <c r="J21" s="15" t="s">
        <v>78</v>
      </c>
      <c r="K21" s="9" t="s">
        <v>91</v>
      </c>
      <c r="L21" s="9" t="s">
        <v>161</v>
      </c>
      <c r="M21" s="8" t="s">
        <v>160</v>
      </c>
      <c r="N21" s="105">
        <v>16</v>
      </c>
      <c r="O21" s="9" t="s">
        <v>159</v>
      </c>
      <c r="P21" s="9"/>
      <c r="Q21" s="8" t="s">
        <v>54</v>
      </c>
      <c r="R21" s="8" t="s">
        <v>54</v>
      </c>
      <c r="S21" s="8" t="s">
        <v>54</v>
      </c>
      <c r="T21" s="8" t="s">
        <v>54</v>
      </c>
      <c r="U21" s="8" t="s">
        <v>55</v>
      </c>
      <c r="V21" s="8" t="s">
        <v>54</v>
      </c>
      <c r="W21" s="12">
        <v>60</v>
      </c>
      <c r="X21" s="12">
        <v>1</v>
      </c>
      <c r="Y21" s="12" t="s">
        <v>39</v>
      </c>
      <c r="Z21" s="75" t="s">
        <v>39</v>
      </c>
    </row>
    <row r="22" spans="1:26" ht="30.75" customHeight="1">
      <c r="A22" s="98">
        <v>18</v>
      </c>
      <c r="B22" s="64" t="s">
        <v>140</v>
      </c>
      <c r="C22" s="15"/>
      <c r="D22" s="15"/>
      <c r="E22" s="15"/>
      <c r="F22" s="107"/>
      <c r="G22" s="15"/>
      <c r="H22" s="114">
        <v>101874.75</v>
      </c>
      <c r="I22" s="32"/>
      <c r="J22" s="15" t="s">
        <v>141</v>
      </c>
      <c r="K22" s="15"/>
      <c r="L22" s="15"/>
      <c r="M22" s="15"/>
      <c r="N22" s="104">
        <v>17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75" t="s">
        <v>39</v>
      </c>
    </row>
    <row r="23" spans="1:26" ht="48" customHeight="1">
      <c r="A23" s="98">
        <v>19</v>
      </c>
      <c r="B23" s="64" t="s">
        <v>198</v>
      </c>
      <c r="C23" s="108" t="s">
        <v>182</v>
      </c>
      <c r="D23" s="15" t="s">
        <v>48</v>
      </c>
      <c r="E23" s="15" t="s">
        <v>39</v>
      </c>
      <c r="F23" s="15" t="s">
        <v>39</v>
      </c>
      <c r="G23" s="15">
        <v>1970</v>
      </c>
      <c r="H23" s="137">
        <v>569607.8</v>
      </c>
      <c r="I23" s="32" t="s">
        <v>199</v>
      </c>
      <c r="J23" s="15" t="s">
        <v>200</v>
      </c>
      <c r="K23" s="15" t="s">
        <v>91</v>
      </c>
      <c r="L23" s="15" t="s">
        <v>175</v>
      </c>
      <c r="M23" s="15" t="s">
        <v>253</v>
      </c>
      <c r="N23" s="104">
        <v>18</v>
      </c>
      <c r="O23" s="9"/>
      <c r="P23" s="9" t="s">
        <v>254</v>
      </c>
      <c r="Q23" s="8" t="s">
        <v>54</v>
      </c>
      <c r="R23" s="8" t="s">
        <v>54</v>
      </c>
      <c r="S23" s="8" t="s">
        <v>54</v>
      </c>
      <c r="T23" s="8" t="s">
        <v>54</v>
      </c>
      <c r="U23" s="12" t="s">
        <v>166</v>
      </c>
      <c r="V23" s="8" t="s">
        <v>54</v>
      </c>
      <c r="W23" s="12">
        <v>247</v>
      </c>
      <c r="X23" s="12">
        <v>1</v>
      </c>
      <c r="Y23" s="12" t="s">
        <v>39</v>
      </c>
      <c r="Z23" s="75" t="s">
        <v>39</v>
      </c>
    </row>
    <row r="24" spans="1:26" ht="68.25" customHeight="1">
      <c r="A24" s="15">
        <v>20</v>
      </c>
      <c r="B24" s="64" t="s">
        <v>201</v>
      </c>
      <c r="C24" s="108" t="s">
        <v>182</v>
      </c>
      <c r="D24" s="15" t="s">
        <v>48</v>
      </c>
      <c r="E24" s="15" t="s">
        <v>39</v>
      </c>
      <c r="F24" s="15" t="s">
        <v>39</v>
      </c>
      <c r="G24" s="15">
        <v>1970</v>
      </c>
      <c r="H24" s="137">
        <v>631958</v>
      </c>
      <c r="I24" s="32" t="s">
        <v>199</v>
      </c>
      <c r="J24" s="15" t="s">
        <v>202</v>
      </c>
      <c r="K24" s="15" t="s">
        <v>91</v>
      </c>
      <c r="L24" s="15" t="s">
        <v>175</v>
      </c>
      <c r="M24" s="15" t="s">
        <v>245</v>
      </c>
      <c r="N24" s="105">
        <v>19</v>
      </c>
      <c r="O24" s="9"/>
      <c r="P24" s="9" t="s">
        <v>246</v>
      </c>
      <c r="Q24" s="8" t="s">
        <v>54</v>
      </c>
      <c r="R24" s="8" t="s">
        <v>54</v>
      </c>
      <c r="S24" s="8" t="s">
        <v>54</v>
      </c>
      <c r="T24" s="8" t="s">
        <v>54</v>
      </c>
      <c r="U24" s="12" t="s">
        <v>247</v>
      </c>
      <c r="V24" s="8" t="s">
        <v>54</v>
      </c>
      <c r="W24" s="12">
        <v>246</v>
      </c>
      <c r="X24" s="12">
        <v>1</v>
      </c>
      <c r="Y24" s="12" t="s">
        <v>39</v>
      </c>
      <c r="Z24" s="75" t="s">
        <v>39</v>
      </c>
    </row>
    <row r="25" spans="1:26" ht="60">
      <c r="A25" s="15">
        <v>21</v>
      </c>
      <c r="B25" s="64" t="s">
        <v>204</v>
      </c>
      <c r="C25" s="108" t="s">
        <v>182</v>
      </c>
      <c r="D25" s="15" t="s">
        <v>48</v>
      </c>
      <c r="E25" s="15" t="s">
        <v>39</v>
      </c>
      <c r="F25" s="15" t="s">
        <v>39</v>
      </c>
      <c r="G25" s="15">
        <v>1970</v>
      </c>
      <c r="H25" s="137">
        <v>508353.36</v>
      </c>
      <c r="I25" s="32" t="s">
        <v>199</v>
      </c>
      <c r="J25" s="15" t="s">
        <v>80</v>
      </c>
      <c r="K25" s="15" t="s">
        <v>91</v>
      </c>
      <c r="L25" s="15" t="s">
        <v>175</v>
      </c>
      <c r="M25" s="15" t="s">
        <v>203</v>
      </c>
      <c r="N25" s="104">
        <v>20</v>
      </c>
      <c r="O25" s="9"/>
      <c r="P25" s="9" t="s">
        <v>246</v>
      </c>
      <c r="Q25" s="8" t="s">
        <v>54</v>
      </c>
      <c r="R25" s="8" t="s">
        <v>54</v>
      </c>
      <c r="S25" s="8" t="s">
        <v>54</v>
      </c>
      <c r="T25" s="8" t="s">
        <v>54</v>
      </c>
      <c r="U25" s="12" t="s">
        <v>247</v>
      </c>
      <c r="V25" s="8" t="s">
        <v>54</v>
      </c>
      <c r="W25" s="12">
        <v>230</v>
      </c>
      <c r="X25" s="12">
        <v>1</v>
      </c>
      <c r="Y25" s="12" t="s">
        <v>39</v>
      </c>
      <c r="Z25" s="75" t="s">
        <v>39</v>
      </c>
    </row>
    <row r="26" spans="1:26" ht="39" customHeight="1">
      <c r="A26" s="98">
        <v>22</v>
      </c>
      <c r="B26" s="64" t="s">
        <v>205</v>
      </c>
      <c r="C26" s="15" t="s">
        <v>206</v>
      </c>
      <c r="D26" s="15" t="s">
        <v>48</v>
      </c>
      <c r="E26" s="15" t="s">
        <v>39</v>
      </c>
      <c r="F26" s="15" t="s">
        <v>39</v>
      </c>
      <c r="G26" s="15">
        <v>2018</v>
      </c>
      <c r="H26" s="140">
        <f>399937.3+435331.05</f>
        <v>835268.35</v>
      </c>
      <c r="I26" s="32" t="s">
        <v>207</v>
      </c>
      <c r="J26" s="15" t="s">
        <v>78</v>
      </c>
      <c r="K26" s="15"/>
      <c r="L26" s="15"/>
      <c r="M26" s="15"/>
      <c r="N26" s="104">
        <v>21</v>
      </c>
      <c r="O26" s="9"/>
      <c r="P26" s="9"/>
      <c r="Q26" s="9"/>
      <c r="R26" s="9"/>
      <c r="S26" s="9"/>
      <c r="T26" s="9"/>
      <c r="U26" s="12"/>
      <c r="V26" s="9"/>
      <c r="W26" s="12"/>
      <c r="X26" s="12"/>
      <c r="Y26" s="12"/>
      <c r="Z26" s="75" t="s">
        <v>39</v>
      </c>
    </row>
    <row r="27" spans="1:26" ht="30.75" customHeight="1">
      <c r="A27" s="98">
        <v>23</v>
      </c>
      <c r="B27" s="64" t="s">
        <v>230</v>
      </c>
      <c r="C27" s="108"/>
      <c r="D27" s="15" t="s">
        <v>48</v>
      </c>
      <c r="E27" s="15" t="s">
        <v>39</v>
      </c>
      <c r="F27" s="15" t="s">
        <v>39</v>
      </c>
      <c r="G27" s="15"/>
      <c r="H27" s="114">
        <v>162534.66</v>
      </c>
      <c r="I27" s="32"/>
      <c r="J27" s="15"/>
      <c r="K27" s="15"/>
      <c r="L27" s="15"/>
      <c r="M27" s="15"/>
      <c r="N27" s="105">
        <v>22</v>
      </c>
      <c r="O27" s="9"/>
      <c r="P27" s="9"/>
      <c r="Q27" s="9"/>
      <c r="R27" s="9"/>
      <c r="S27" s="9"/>
      <c r="T27" s="9"/>
      <c r="U27" s="12"/>
      <c r="V27" s="9"/>
      <c r="W27" s="12"/>
      <c r="X27" s="12"/>
      <c r="Y27" s="12"/>
      <c r="Z27" s="75" t="s">
        <v>39</v>
      </c>
    </row>
    <row r="28" spans="1:26" ht="40.5" customHeight="1">
      <c r="A28" s="15">
        <v>24</v>
      </c>
      <c r="B28" s="64" t="s">
        <v>231</v>
      </c>
      <c r="C28" s="108"/>
      <c r="D28" s="15" t="s">
        <v>48</v>
      </c>
      <c r="E28" s="15" t="s">
        <v>39</v>
      </c>
      <c r="F28" s="15" t="s">
        <v>39</v>
      </c>
      <c r="G28" s="15"/>
      <c r="H28" s="140">
        <f>9383.85+49255.8</f>
        <v>58639.65</v>
      </c>
      <c r="I28" s="32"/>
      <c r="J28" s="15"/>
      <c r="K28" s="15"/>
      <c r="L28" s="15"/>
      <c r="M28" s="15"/>
      <c r="N28" s="104">
        <v>23</v>
      </c>
      <c r="O28" s="9"/>
      <c r="P28" s="9"/>
      <c r="Q28" s="9"/>
      <c r="R28" s="9"/>
      <c r="S28" s="9"/>
      <c r="T28" s="9"/>
      <c r="U28" s="12"/>
      <c r="V28" s="9"/>
      <c r="W28" s="12"/>
      <c r="X28" s="12"/>
      <c r="Y28" s="12"/>
      <c r="Z28" s="75" t="s">
        <v>39</v>
      </c>
    </row>
    <row r="29" spans="1:26" ht="38.25" customHeight="1">
      <c r="A29" s="15">
        <v>25</v>
      </c>
      <c r="B29" s="64" t="s">
        <v>232</v>
      </c>
      <c r="C29" s="108" t="s">
        <v>233</v>
      </c>
      <c r="D29" s="15" t="s">
        <v>48</v>
      </c>
      <c r="E29" s="15" t="s">
        <v>39</v>
      </c>
      <c r="F29" s="15" t="s">
        <v>39</v>
      </c>
      <c r="G29" s="15"/>
      <c r="H29" s="114">
        <v>150496.48</v>
      </c>
      <c r="I29" s="32"/>
      <c r="J29" s="15"/>
      <c r="K29" s="15"/>
      <c r="L29" s="15"/>
      <c r="M29" s="15"/>
      <c r="N29" s="104">
        <v>24</v>
      </c>
      <c r="O29" s="9"/>
      <c r="P29" s="9"/>
      <c r="Q29" s="9"/>
      <c r="R29" s="9"/>
      <c r="S29" s="9"/>
      <c r="T29" s="9"/>
      <c r="U29" s="12"/>
      <c r="V29" s="9"/>
      <c r="W29" s="12"/>
      <c r="X29" s="12"/>
      <c r="Y29" s="12"/>
      <c r="Z29" s="75" t="s">
        <v>39</v>
      </c>
    </row>
    <row r="30" spans="1:26" s="119" customFormat="1" ht="48.75" customHeight="1">
      <c r="A30" s="98">
        <v>26</v>
      </c>
      <c r="B30" s="128" t="s">
        <v>256</v>
      </c>
      <c r="C30" s="15"/>
      <c r="D30" s="15" t="s">
        <v>48</v>
      </c>
      <c r="E30" s="15" t="s">
        <v>39</v>
      </c>
      <c r="F30" s="107" t="s">
        <v>39</v>
      </c>
      <c r="G30" s="15">
        <v>2021</v>
      </c>
      <c r="H30" s="114">
        <v>286560.17</v>
      </c>
      <c r="I30" s="32"/>
      <c r="J30" s="15" t="s">
        <v>255</v>
      </c>
      <c r="K30" s="9"/>
      <c r="L30" s="9"/>
      <c r="M30" s="9" t="s">
        <v>36</v>
      </c>
      <c r="N30" s="105">
        <v>26</v>
      </c>
      <c r="O30" s="9"/>
      <c r="P30" s="9"/>
      <c r="Q30" s="9"/>
      <c r="R30" s="9"/>
      <c r="S30" s="9"/>
      <c r="T30" s="9"/>
      <c r="U30" s="9"/>
      <c r="V30" s="9"/>
      <c r="W30" s="12"/>
      <c r="X30" s="12"/>
      <c r="Y30" s="12"/>
      <c r="Z30" s="75" t="s">
        <v>39</v>
      </c>
    </row>
    <row r="31" spans="1:26" s="119" customFormat="1" ht="48.75" customHeight="1">
      <c r="A31" s="98">
        <v>27</v>
      </c>
      <c r="B31" s="128" t="s">
        <v>257</v>
      </c>
      <c r="C31" s="15" t="s">
        <v>258</v>
      </c>
      <c r="D31" s="15" t="s">
        <v>48</v>
      </c>
      <c r="E31" s="15" t="s">
        <v>39</v>
      </c>
      <c r="F31" s="107" t="s">
        <v>39</v>
      </c>
      <c r="G31" s="15">
        <v>2021</v>
      </c>
      <c r="H31" s="114">
        <v>266238.68</v>
      </c>
      <c r="I31" s="32"/>
      <c r="J31" s="15" t="s">
        <v>78</v>
      </c>
      <c r="K31" s="9"/>
      <c r="L31" s="9"/>
      <c r="M31" s="9"/>
      <c r="N31" s="104">
        <v>27</v>
      </c>
      <c r="O31" s="9" t="s">
        <v>167</v>
      </c>
      <c r="P31" s="9"/>
      <c r="Q31" s="9"/>
      <c r="R31" s="9"/>
      <c r="S31" s="9"/>
      <c r="T31" s="9"/>
      <c r="U31" s="9"/>
      <c r="V31" s="9"/>
      <c r="W31" s="12"/>
      <c r="X31" s="12"/>
      <c r="Y31" s="12"/>
      <c r="Z31" s="75" t="s">
        <v>39</v>
      </c>
    </row>
    <row r="32" spans="1:26" s="118" customFormat="1" ht="38.25" customHeight="1">
      <c r="A32" s="15">
        <v>28</v>
      </c>
      <c r="B32" s="64" t="s">
        <v>260</v>
      </c>
      <c r="C32" s="108" t="s">
        <v>233</v>
      </c>
      <c r="D32" s="15" t="s">
        <v>48</v>
      </c>
      <c r="E32" s="15" t="s">
        <v>39</v>
      </c>
      <c r="F32" s="15" t="s">
        <v>39</v>
      </c>
      <c r="G32" s="15">
        <v>2021</v>
      </c>
      <c r="H32" s="114">
        <v>25546</v>
      </c>
      <c r="I32" s="32"/>
      <c r="J32" s="15"/>
      <c r="K32" s="15"/>
      <c r="L32" s="15"/>
      <c r="M32" s="15"/>
      <c r="N32" s="104">
        <v>28</v>
      </c>
      <c r="O32" s="9"/>
      <c r="P32" s="9"/>
      <c r="Q32" s="9"/>
      <c r="R32" s="9"/>
      <c r="S32" s="9"/>
      <c r="T32" s="9"/>
      <c r="U32" s="12"/>
      <c r="V32" s="9"/>
      <c r="W32" s="12"/>
      <c r="X32" s="12"/>
      <c r="Y32" s="12"/>
      <c r="Z32" s="12" t="s">
        <v>39</v>
      </c>
    </row>
    <row r="33" spans="1:26" s="118" customFormat="1" ht="30.75" customHeight="1">
      <c r="A33" s="15">
        <v>29</v>
      </c>
      <c r="B33" s="64" t="s">
        <v>263</v>
      </c>
      <c r="C33" s="108" t="s">
        <v>264</v>
      </c>
      <c r="D33" s="15" t="s">
        <v>48</v>
      </c>
      <c r="E33" s="15" t="s">
        <v>39</v>
      </c>
      <c r="F33" s="15" t="s">
        <v>39</v>
      </c>
      <c r="G33" s="15">
        <v>2021</v>
      </c>
      <c r="H33" s="114">
        <v>22000.77</v>
      </c>
      <c r="I33" s="32"/>
      <c r="J33" s="15"/>
      <c r="K33" s="15"/>
      <c r="L33" s="15"/>
      <c r="M33" s="15"/>
      <c r="N33" s="105">
        <v>29</v>
      </c>
      <c r="O33" s="9"/>
      <c r="P33" s="9"/>
      <c r="Q33" s="9"/>
      <c r="R33" s="9"/>
      <c r="S33" s="9"/>
      <c r="T33" s="9"/>
      <c r="U33" s="12"/>
      <c r="V33" s="9"/>
      <c r="W33" s="12"/>
      <c r="X33" s="12"/>
      <c r="Y33" s="12"/>
      <c r="Z33" s="12" t="s">
        <v>39</v>
      </c>
    </row>
    <row r="34" spans="1:26" s="142" customFormat="1" ht="30.75" customHeight="1">
      <c r="A34" s="98">
        <v>30</v>
      </c>
      <c r="B34" s="139" t="s">
        <v>285</v>
      </c>
      <c r="C34" s="138" t="s">
        <v>258</v>
      </c>
      <c r="D34" s="138" t="s">
        <v>48</v>
      </c>
      <c r="E34" s="138" t="s">
        <v>39</v>
      </c>
      <c r="F34" s="138" t="s">
        <v>39</v>
      </c>
      <c r="G34" s="138">
        <v>2022</v>
      </c>
      <c r="H34" s="132">
        <v>1273346.76</v>
      </c>
      <c r="I34" s="133" t="s">
        <v>286</v>
      </c>
      <c r="J34" s="138" t="s">
        <v>78</v>
      </c>
      <c r="K34" s="85" t="s">
        <v>91</v>
      </c>
      <c r="L34" s="85" t="s">
        <v>180</v>
      </c>
      <c r="M34" s="85" t="s">
        <v>287</v>
      </c>
      <c r="N34" s="145">
        <v>30</v>
      </c>
      <c r="O34" s="85" t="s">
        <v>167</v>
      </c>
      <c r="P34" s="85"/>
      <c r="Q34" s="146" t="s">
        <v>54</v>
      </c>
      <c r="R34" s="146" t="s">
        <v>54</v>
      </c>
      <c r="S34" s="146"/>
      <c r="T34" s="146" t="s">
        <v>54</v>
      </c>
      <c r="U34" s="47" t="s">
        <v>166</v>
      </c>
      <c r="V34" s="47" t="s">
        <v>166</v>
      </c>
      <c r="W34" s="47"/>
      <c r="X34" s="47">
        <v>1</v>
      </c>
      <c r="Y34" s="47" t="s">
        <v>39</v>
      </c>
      <c r="Z34" s="147" t="s">
        <v>39</v>
      </c>
    </row>
    <row r="35" spans="1:26" ht="15">
      <c r="A35" s="171" t="s">
        <v>8</v>
      </c>
      <c r="B35" s="171"/>
      <c r="C35" s="171"/>
      <c r="D35" s="171"/>
      <c r="E35" s="171"/>
      <c r="F35" s="171"/>
      <c r="G35" s="171"/>
      <c r="H35" s="116">
        <f>SUM(H5:H34)</f>
        <v>22320734.590000007</v>
      </c>
      <c r="I35" s="92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ht="1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174"/>
      <c r="X36" s="174"/>
      <c r="Y36" s="174"/>
      <c r="Z36" s="174"/>
    </row>
    <row r="37" ht="37.5" customHeight="1"/>
  </sheetData>
  <sheetProtection/>
  <mergeCells count="23">
    <mergeCell ref="A1:J1"/>
    <mergeCell ref="Q3:V3"/>
    <mergeCell ref="W3:W4"/>
    <mergeCell ref="B3:B4"/>
    <mergeCell ref="I3:I4"/>
    <mergeCell ref="D3:D4"/>
    <mergeCell ref="G3:G4"/>
    <mergeCell ref="W36:Z36"/>
    <mergeCell ref="A36:J36"/>
    <mergeCell ref="H3:H4"/>
    <mergeCell ref="A3:A4"/>
    <mergeCell ref="E3:E4"/>
    <mergeCell ref="J3:J4"/>
    <mergeCell ref="N3:N4"/>
    <mergeCell ref="Y3:Y4"/>
    <mergeCell ref="C3:C4"/>
    <mergeCell ref="F3:F4"/>
    <mergeCell ref="X3:X4"/>
    <mergeCell ref="A35:G35"/>
    <mergeCell ref="Z3:Z4"/>
    <mergeCell ref="K3:M3"/>
    <mergeCell ref="O3:O4"/>
    <mergeCell ref="P3:P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3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G89" sqref="G89"/>
    </sheetView>
  </sheetViews>
  <sheetFormatPr defaultColWidth="9.140625" defaultRowHeight="12.75"/>
  <cols>
    <col min="1" max="1" width="5.00390625" style="120" customWidth="1"/>
    <col min="2" max="2" width="47.8515625" style="120" customWidth="1"/>
    <col min="3" max="3" width="17.00390625" style="120" customWidth="1"/>
    <col min="4" max="4" width="26.00390625" style="120" customWidth="1"/>
    <col min="5" max="16384" width="9.140625" style="120" customWidth="1"/>
  </cols>
  <sheetData>
    <row r="1" spans="1:3" s="1" customFormat="1" ht="12.75">
      <c r="A1" s="204" t="s">
        <v>123</v>
      </c>
      <c r="B1" s="204"/>
      <c r="C1" s="204"/>
    </row>
    <row r="2" s="1" customFormat="1" ht="13.5" thickBot="1"/>
    <row r="3" spans="1:4" s="1" customFormat="1" ht="24.75" customHeight="1">
      <c r="A3" s="209" t="s">
        <v>318</v>
      </c>
      <c r="B3" s="210"/>
      <c r="C3" s="210"/>
      <c r="D3" s="211"/>
    </row>
    <row r="4" spans="1:4" s="1" customFormat="1" ht="27" thickBot="1">
      <c r="A4" s="5" t="s">
        <v>0</v>
      </c>
      <c r="B4" s="6" t="s">
        <v>10</v>
      </c>
      <c r="C4" s="6" t="s">
        <v>11</v>
      </c>
      <c r="D4" s="7" t="s">
        <v>12</v>
      </c>
    </row>
    <row r="5" spans="1:4" s="1" customFormat="1" ht="12.75" customHeight="1">
      <c r="A5" s="206" t="s">
        <v>101</v>
      </c>
      <c r="B5" s="207"/>
      <c r="C5" s="207"/>
      <c r="D5" s="208"/>
    </row>
    <row r="6" spans="1:4" s="1" customFormat="1" ht="12.75">
      <c r="A6" s="9">
        <v>1</v>
      </c>
      <c r="B6" s="4" t="s">
        <v>40</v>
      </c>
      <c r="C6" s="9">
        <v>2015</v>
      </c>
      <c r="D6" s="21">
        <v>6899.9</v>
      </c>
    </row>
    <row r="7" spans="1:4" s="1" customFormat="1" ht="12.75">
      <c r="A7" s="9">
        <v>2</v>
      </c>
      <c r="B7" s="4" t="s">
        <v>41</v>
      </c>
      <c r="C7" s="9">
        <v>2015</v>
      </c>
      <c r="D7" s="21">
        <v>2320</v>
      </c>
    </row>
    <row r="8" spans="1:4" s="1" customFormat="1" ht="12.75">
      <c r="A8" s="9">
        <v>3</v>
      </c>
      <c r="B8" s="4" t="s">
        <v>42</v>
      </c>
      <c r="C8" s="9">
        <v>2017</v>
      </c>
      <c r="D8" s="21">
        <v>8639</v>
      </c>
    </row>
    <row r="9" spans="1:4" s="1" customFormat="1" ht="12.75">
      <c r="A9" s="9">
        <v>4</v>
      </c>
      <c r="B9" s="78" t="s">
        <v>208</v>
      </c>
      <c r="C9" s="9">
        <v>2019</v>
      </c>
      <c r="D9" s="77">
        <v>17500</v>
      </c>
    </row>
    <row r="10" spans="1:4" s="1" customFormat="1" ht="12.75">
      <c r="A10" s="9">
        <v>5</v>
      </c>
      <c r="B10" s="4" t="s">
        <v>209</v>
      </c>
      <c r="C10" s="9">
        <v>2019</v>
      </c>
      <c r="D10" s="77">
        <v>6269.31</v>
      </c>
    </row>
    <row r="11" spans="1:4" ht="12.75">
      <c r="A11" s="9">
        <v>6</v>
      </c>
      <c r="B11" s="53" t="s">
        <v>236</v>
      </c>
      <c r="C11" s="9">
        <v>2021</v>
      </c>
      <c r="D11" s="82">
        <v>5300</v>
      </c>
    </row>
    <row r="12" spans="1:4" ht="12.75">
      <c r="A12" s="9">
        <v>7</v>
      </c>
      <c r="B12" s="53" t="s">
        <v>237</v>
      </c>
      <c r="C12" s="9">
        <v>2019</v>
      </c>
      <c r="D12" s="82">
        <v>9654.27</v>
      </c>
    </row>
    <row r="13" spans="1:4" ht="12.75">
      <c r="A13" s="9">
        <v>8</v>
      </c>
      <c r="B13" s="53" t="s">
        <v>241</v>
      </c>
      <c r="C13" s="9">
        <v>2019</v>
      </c>
      <c r="D13" s="82">
        <v>987.69</v>
      </c>
    </row>
    <row r="14" spans="1:4" ht="12.75">
      <c r="A14" s="9">
        <v>9</v>
      </c>
      <c r="B14" s="53" t="s">
        <v>238</v>
      </c>
      <c r="C14" s="9">
        <v>2019</v>
      </c>
      <c r="D14" s="82">
        <v>5749.02</v>
      </c>
    </row>
    <row r="15" spans="1:4" ht="12.75">
      <c r="A15" s="9">
        <v>10</v>
      </c>
      <c r="B15" s="53" t="s">
        <v>239</v>
      </c>
      <c r="C15" s="9">
        <v>2019</v>
      </c>
      <c r="D15" s="82">
        <v>5151.24</v>
      </c>
    </row>
    <row r="16" spans="1:4" ht="12.75">
      <c r="A16" s="9">
        <v>11</v>
      </c>
      <c r="B16" s="53" t="s">
        <v>240</v>
      </c>
      <c r="C16" s="9">
        <v>2019</v>
      </c>
      <c r="D16" s="82">
        <v>3728.13</v>
      </c>
    </row>
    <row r="17" spans="1:4" s="143" customFormat="1" ht="12.75">
      <c r="A17" s="85">
        <v>12</v>
      </c>
      <c r="B17" s="53" t="s">
        <v>288</v>
      </c>
      <c r="C17" s="85">
        <v>2021</v>
      </c>
      <c r="D17" s="82">
        <v>2139.95</v>
      </c>
    </row>
    <row r="18" spans="1:4" s="143" customFormat="1" ht="12.75">
      <c r="A18" s="85">
        <v>13</v>
      </c>
      <c r="B18" s="53" t="s">
        <v>289</v>
      </c>
      <c r="C18" s="85">
        <v>2021</v>
      </c>
      <c r="D18" s="82">
        <v>2834.68</v>
      </c>
    </row>
    <row r="19" spans="1:4" s="143" customFormat="1" ht="12.75">
      <c r="A19" s="85">
        <v>14</v>
      </c>
      <c r="B19" s="53" t="s">
        <v>290</v>
      </c>
      <c r="C19" s="85">
        <v>2021</v>
      </c>
      <c r="D19" s="82">
        <v>3885.07</v>
      </c>
    </row>
    <row r="20" spans="1:4" s="143" customFormat="1" ht="12.75">
      <c r="A20" s="85">
        <v>15</v>
      </c>
      <c r="B20" s="53" t="s">
        <v>291</v>
      </c>
      <c r="C20" s="85">
        <v>2021</v>
      </c>
      <c r="D20" s="82">
        <v>13946.78</v>
      </c>
    </row>
    <row r="21" spans="1:4" s="143" customFormat="1" ht="12.75">
      <c r="A21" s="85">
        <v>16</v>
      </c>
      <c r="B21" s="53" t="s">
        <v>292</v>
      </c>
      <c r="C21" s="85">
        <v>2021</v>
      </c>
      <c r="D21" s="82">
        <v>5578.32</v>
      </c>
    </row>
    <row r="22" spans="1:4" s="143" customFormat="1" ht="12.75">
      <c r="A22" s="85">
        <v>17</v>
      </c>
      <c r="B22" s="53" t="s">
        <v>293</v>
      </c>
      <c r="C22" s="85">
        <v>2021</v>
      </c>
      <c r="D22" s="82">
        <v>11456.18</v>
      </c>
    </row>
    <row r="23" spans="1:4" s="143" customFormat="1" ht="12.75">
      <c r="A23" s="85">
        <v>18</v>
      </c>
      <c r="B23" s="53" t="s">
        <v>294</v>
      </c>
      <c r="C23" s="85">
        <v>2021</v>
      </c>
      <c r="D23" s="82">
        <v>2788.96</v>
      </c>
    </row>
    <row r="24" spans="1:4" s="143" customFormat="1" ht="12.75">
      <c r="A24" s="85">
        <v>19</v>
      </c>
      <c r="B24" s="53" t="s">
        <v>295</v>
      </c>
      <c r="C24" s="85">
        <v>2021</v>
      </c>
      <c r="D24" s="82">
        <v>1992.3</v>
      </c>
    </row>
    <row r="25" spans="1:4" s="143" customFormat="1" ht="12.75">
      <c r="A25" s="85">
        <v>20</v>
      </c>
      <c r="B25" s="53" t="s">
        <v>296</v>
      </c>
      <c r="C25" s="85">
        <v>2021</v>
      </c>
      <c r="D25" s="82">
        <v>1992.3</v>
      </c>
    </row>
    <row r="26" spans="1:4" s="143" customFormat="1" ht="12.75">
      <c r="A26" s="85">
        <v>21</v>
      </c>
      <c r="B26" s="53" t="s">
        <v>297</v>
      </c>
      <c r="C26" s="85">
        <v>2021</v>
      </c>
      <c r="D26" s="82">
        <v>1544.01</v>
      </c>
    </row>
    <row r="27" spans="1:4" s="143" customFormat="1" ht="12.75">
      <c r="A27" s="85">
        <v>22</v>
      </c>
      <c r="B27" s="53" t="s">
        <v>298</v>
      </c>
      <c r="C27" s="85">
        <v>2021</v>
      </c>
      <c r="D27" s="82">
        <v>1892.68</v>
      </c>
    </row>
    <row r="28" spans="1:4" s="1" customFormat="1" ht="12.75">
      <c r="A28" s="194" t="s">
        <v>8</v>
      </c>
      <c r="B28" s="194"/>
      <c r="C28" s="194"/>
      <c r="D28" s="38">
        <f>SUM(D6:D27)</f>
        <v>122249.79000000001</v>
      </c>
    </row>
    <row r="29" spans="1:4" s="1" customFormat="1" ht="12.75" customHeight="1">
      <c r="A29" s="188" t="s">
        <v>71</v>
      </c>
      <c r="B29" s="189"/>
      <c r="C29" s="189"/>
      <c r="D29" s="190"/>
    </row>
    <row r="30" spans="1:4" s="1" customFormat="1" ht="12.75">
      <c r="A30" s="97">
        <v>1</v>
      </c>
      <c r="B30" s="4" t="s">
        <v>99</v>
      </c>
      <c r="C30" s="9">
        <v>2015</v>
      </c>
      <c r="D30" s="20">
        <v>4000</v>
      </c>
    </row>
    <row r="31" spans="1:4" s="1" customFormat="1" ht="12.75">
      <c r="A31" s="97">
        <v>2</v>
      </c>
      <c r="B31" s="4" t="s">
        <v>94</v>
      </c>
      <c r="C31" s="9">
        <v>2017</v>
      </c>
      <c r="D31" s="20">
        <v>29898.84</v>
      </c>
    </row>
    <row r="32" spans="1:4" s="1" customFormat="1" ht="12.75">
      <c r="A32" s="97">
        <v>3</v>
      </c>
      <c r="B32" s="4" t="s">
        <v>100</v>
      </c>
      <c r="C32" s="9">
        <v>2017</v>
      </c>
      <c r="D32" s="20">
        <v>23247</v>
      </c>
    </row>
    <row r="33" spans="1:4" s="1" customFormat="1" ht="12.75">
      <c r="A33" s="148">
        <v>4</v>
      </c>
      <c r="B33" s="53" t="s">
        <v>299</v>
      </c>
      <c r="C33" s="85">
        <v>2017</v>
      </c>
      <c r="D33" s="141">
        <v>15100</v>
      </c>
    </row>
    <row r="34" spans="1:4" s="1" customFormat="1" ht="12.75">
      <c r="A34" s="97">
        <v>5</v>
      </c>
      <c r="B34" s="53" t="s">
        <v>300</v>
      </c>
      <c r="C34" s="85">
        <v>2018</v>
      </c>
      <c r="D34" s="141">
        <v>3349</v>
      </c>
    </row>
    <row r="35" spans="1:4" s="1" customFormat="1" ht="12.75">
      <c r="A35" s="97">
        <v>6</v>
      </c>
      <c r="B35" s="53" t="s">
        <v>301</v>
      </c>
      <c r="C35" s="85">
        <v>2018</v>
      </c>
      <c r="D35" s="141">
        <v>3508.9</v>
      </c>
    </row>
    <row r="36" spans="1:4" s="1" customFormat="1" ht="12.75">
      <c r="A36" s="97">
        <v>7</v>
      </c>
      <c r="B36" s="53" t="s">
        <v>302</v>
      </c>
      <c r="C36" s="85">
        <v>2018</v>
      </c>
      <c r="D36" s="141">
        <v>3508.9</v>
      </c>
    </row>
    <row r="37" spans="1:4" s="1" customFormat="1" ht="12.75">
      <c r="A37" s="148">
        <v>8</v>
      </c>
      <c r="B37" s="53" t="s">
        <v>303</v>
      </c>
      <c r="C37" s="85">
        <v>2019</v>
      </c>
      <c r="D37" s="141">
        <v>3023.9</v>
      </c>
    </row>
    <row r="38" spans="1:4" ht="12.75">
      <c r="A38" s="97">
        <v>9</v>
      </c>
      <c r="B38" s="4" t="s">
        <v>211</v>
      </c>
      <c r="C38" s="9">
        <v>2019</v>
      </c>
      <c r="D38" s="20">
        <v>15501.32</v>
      </c>
    </row>
    <row r="39" spans="1:4" ht="12.75">
      <c r="A39" s="97">
        <v>10</v>
      </c>
      <c r="B39" s="4" t="s">
        <v>212</v>
      </c>
      <c r="C39" s="9">
        <v>2019</v>
      </c>
      <c r="D39" s="20">
        <v>3780.04</v>
      </c>
    </row>
    <row r="40" spans="1:4" ht="12.75">
      <c r="A40" s="97">
        <v>11</v>
      </c>
      <c r="B40" s="4" t="s">
        <v>213</v>
      </c>
      <c r="C40" s="9">
        <v>2019</v>
      </c>
      <c r="D40" s="20">
        <v>3038.1</v>
      </c>
    </row>
    <row r="41" spans="1:4" ht="12.75">
      <c r="A41" s="148">
        <v>12</v>
      </c>
      <c r="B41" s="4" t="s">
        <v>214</v>
      </c>
      <c r="C41" s="9">
        <v>2019</v>
      </c>
      <c r="D41" s="20">
        <v>6932.78</v>
      </c>
    </row>
    <row r="42" spans="1:4" ht="12.75">
      <c r="A42" s="97">
        <v>13</v>
      </c>
      <c r="B42" s="4" t="s">
        <v>215</v>
      </c>
      <c r="C42" s="9">
        <v>2019</v>
      </c>
      <c r="D42" s="20">
        <v>3527.54</v>
      </c>
    </row>
    <row r="43" spans="1:4" ht="12.75">
      <c r="A43" s="97">
        <v>14</v>
      </c>
      <c r="B43" s="4" t="s">
        <v>216</v>
      </c>
      <c r="C43" s="9">
        <v>2019</v>
      </c>
      <c r="D43" s="20">
        <v>5451.24</v>
      </c>
    </row>
    <row r="44" spans="1:4" ht="12.75">
      <c r="A44" s="97">
        <v>15</v>
      </c>
      <c r="B44" s="4" t="s">
        <v>217</v>
      </c>
      <c r="C44" s="9">
        <v>2019</v>
      </c>
      <c r="D44" s="20">
        <v>10012.08</v>
      </c>
    </row>
    <row r="45" spans="1:4" ht="12.75">
      <c r="A45" s="148">
        <v>16</v>
      </c>
      <c r="B45" s="4" t="s">
        <v>223</v>
      </c>
      <c r="C45" s="9">
        <v>2019</v>
      </c>
      <c r="D45" s="125">
        <v>11872.58</v>
      </c>
    </row>
    <row r="46" spans="1:4" ht="12.75">
      <c r="A46" s="97">
        <v>17</v>
      </c>
      <c r="B46" s="53" t="s">
        <v>267</v>
      </c>
      <c r="C46" s="85">
        <v>2020</v>
      </c>
      <c r="D46" s="91">
        <v>3899</v>
      </c>
    </row>
    <row r="47" spans="1:4" ht="12.75">
      <c r="A47" s="97">
        <v>18</v>
      </c>
      <c r="B47" s="53" t="s">
        <v>268</v>
      </c>
      <c r="C47" s="85">
        <v>2020</v>
      </c>
      <c r="D47" s="91">
        <v>3490</v>
      </c>
    </row>
    <row r="48" spans="1:4" ht="12.75">
      <c r="A48" s="97">
        <v>19</v>
      </c>
      <c r="B48" s="53" t="s">
        <v>210</v>
      </c>
      <c r="C48" s="85">
        <v>2020</v>
      </c>
      <c r="D48" s="91">
        <v>3490</v>
      </c>
    </row>
    <row r="49" spans="1:4" ht="12.75">
      <c r="A49" s="148">
        <v>20</v>
      </c>
      <c r="B49" s="53" t="s">
        <v>271</v>
      </c>
      <c r="C49" s="85">
        <v>2020</v>
      </c>
      <c r="D49" s="91">
        <v>1756</v>
      </c>
    </row>
    <row r="50" spans="1:4" ht="12.75">
      <c r="A50" s="97">
        <v>21</v>
      </c>
      <c r="B50" s="53" t="s">
        <v>272</v>
      </c>
      <c r="C50" s="85">
        <v>2020</v>
      </c>
      <c r="D50" s="91">
        <v>1355</v>
      </c>
    </row>
    <row r="51" spans="1:4" ht="12.75">
      <c r="A51" s="97">
        <v>22</v>
      </c>
      <c r="B51" s="53" t="s">
        <v>270</v>
      </c>
      <c r="C51" s="85">
        <v>2021</v>
      </c>
      <c r="D51" s="91">
        <v>4327</v>
      </c>
    </row>
    <row r="52" spans="1:4" ht="12.75">
      <c r="A52" s="97">
        <v>23</v>
      </c>
      <c r="B52" s="53" t="s">
        <v>273</v>
      </c>
      <c r="C52" s="85">
        <v>2021</v>
      </c>
      <c r="D52" s="91">
        <v>1383.75</v>
      </c>
    </row>
    <row r="53" spans="1:4" ht="12.75">
      <c r="A53" s="148">
        <v>24</v>
      </c>
      <c r="B53" s="53" t="s">
        <v>273</v>
      </c>
      <c r="C53" s="85">
        <v>2021</v>
      </c>
      <c r="D53" s="91">
        <v>1383.75</v>
      </c>
    </row>
    <row r="54" spans="1:4" s="143" customFormat="1" ht="12.75">
      <c r="A54" s="97">
        <v>25</v>
      </c>
      <c r="B54" s="53" t="s">
        <v>304</v>
      </c>
      <c r="C54" s="85">
        <v>2021</v>
      </c>
      <c r="D54" s="130">
        <v>2706</v>
      </c>
    </row>
    <row r="55" spans="1:4" s="143" customFormat="1" ht="12.75">
      <c r="A55" s="97">
        <v>26</v>
      </c>
      <c r="B55" s="53" t="s">
        <v>305</v>
      </c>
      <c r="C55" s="85">
        <v>2021</v>
      </c>
      <c r="D55" s="130">
        <v>2528</v>
      </c>
    </row>
    <row r="56" spans="1:4" s="143" customFormat="1" ht="12.75">
      <c r="A56" s="97">
        <v>27</v>
      </c>
      <c r="B56" s="53" t="s">
        <v>306</v>
      </c>
      <c r="C56" s="85">
        <v>2021</v>
      </c>
      <c r="D56" s="130">
        <v>1699</v>
      </c>
    </row>
    <row r="57" spans="1:4" s="143" customFormat="1" ht="12.75">
      <c r="A57" s="148">
        <v>28</v>
      </c>
      <c r="B57" s="53" t="s">
        <v>307</v>
      </c>
      <c r="C57" s="85">
        <v>2021</v>
      </c>
      <c r="D57" s="130">
        <v>8650</v>
      </c>
    </row>
    <row r="58" spans="1:4" s="143" customFormat="1" ht="12.75">
      <c r="A58" s="97">
        <v>29</v>
      </c>
      <c r="B58" s="53" t="s">
        <v>308</v>
      </c>
      <c r="C58" s="85">
        <v>2022</v>
      </c>
      <c r="D58" s="130">
        <v>2290</v>
      </c>
    </row>
    <row r="59" spans="1:4" s="143" customFormat="1" ht="12.75">
      <c r="A59" s="97">
        <v>30</v>
      </c>
      <c r="B59" s="53" t="s">
        <v>309</v>
      </c>
      <c r="C59" s="85">
        <v>2022</v>
      </c>
      <c r="D59" s="130">
        <v>2399</v>
      </c>
    </row>
    <row r="60" spans="1:4" s="1" customFormat="1" ht="13.5" customHeight="1">
      <c r="A60" s="39"/>
      <c r="B60" s="40" t="s">
        <v>8</v>
      </c>
      <c r="C60" s="41"/>
      <c r="D60" s="42">
        <f>SUM(D30:D59)</f>
        <v>187108.71999999997</v>
      </c>
    </row>
    <row r="61" spans="1:4" ht="13.5" customHeight="1">
      <c r="A61" s="121"/>
      <c r="B61" s="122"/>
      <c r="C61" s="123"/>
      <c r="D61" s="124"/>
    </row>
    <row r="62" spans="1:4" s="1" customFormat="1" ht="26.25" customHeight="1">
      <c r="A62" s="205" t="s">
        <v>319</v>
      </c>
      <c r="B62" s="205"/>
      <c r="C62" s="205"/>
      <c r="D62" s="205"/>
    </row>
    <row r="63" spans="1:4" s="1" customFormat="1" ht="30" customHeight="1">
      <c r="A63" s="2" t="s">
        <v>0</v>
      </c>
      <c r="B63" s="2" t="s">
        <v>13</v>
      </c>
      <c r="C63" s="2" t="s">
        <v>11</v>
      </c>
      <c r="D63" s="2" t="s">
        <v>12</v>
      </c>
    </row>
    <row r="64" spans="1:4" s="1" customFormat="1" ht="12.75" customHeight="1">
      <c r="A64" s="191" t="s">
        <v>101</v>
      </c>
      <c r="B64" s="192"/>
      <c r="C64" s="192"/>
      <c r="D64" s="193"/>
    </row>
    <row r="65" spans="1:4" s="1" customFormat="1" ht="12.75">
      <c r="A65" s="9">
        <v>1</v>
      </c>
      <c r="B65" s="3" t="s">
        <v>43</v>
      </c>
      <c r="C65" s="13">
        <v>2015</v>
      </c>
      <c r="D65" s="23">
        <v>1269.9</v>
      </c>
    </row>
    <row r="66" spans="1:4" s="1" customFormat="1" ht="12.75">
      <c r="A66" s="9">
        <v>2</v>
      </c>
      <c r="B66" s="3" t="s">
        <v>43</v>
      </c>
      <c r="C66" s="13">
        <v>2015</v>
      </c>
      <c r="D66" s="23">
        <v>1269.9</v>
      </c>
    </row>
    <row r="67" spans="1:4" s="1" customFormat="1" ht="12.75">
      <c r="A67" s="9">
        <v>3</v>
      </c>
      <c r="B67" s="4" t="s">
        <v>43</v>
      </c>
      <c r="C67" s="13">
        <v>2015</v>
      </c>
      <c r="D67" s="21">
        <v>1269.9</v>
      </c>
    </row>
    <row r="68" spans="1:4" s="1" customFormat="1" ht="12.75">
      <c r="A68" s="9">
        <v>4</v>
      </c>
      <c r="B68" s="4" t="s">
        <v>43</v>
      </c>
      <c r="C68" s="13">
        <v>2015</v>
      </c>
      <c r="D68" s="21">
        <v>1269.9</v>
      </c>
    </row>
    <row r="69" spans="1:4" s="1" customFormat="1" ht="12.75">
      <c r="A69" s="9">
        <v>5</v>
      </c>
      <c r="B69" s="53" t="s">
        <v>225</v>
      </c>
      <c r="C69" s="9">
        <v>2020</v>
      </c>
      <c r="D69" s="82">
        <v>44780</v>
      </c>
    </row>
    <row r="70" spans="1:4" s="1" customFormat="1" ht="12.75">
      <c r="A70" s="9">
        <v>6</v>
      </c>
      <c r="B70" s="53" t="s">
        <v>226</v>
      </c>
      <c r="C70" s="9">
        <v>2020</v>
      </c>
      <c r="D70" s="82">
        <v>54050</v>
      </c>
    </row>
    <row r="71" spans="1:4" s="1" customFormat="1" ht="12.75">
      <c r="A71" s="85">
        <v>7</v>
      </c>
      <c r="B71" s="53" t="s">
        <v>310</v>
      </c>
      <c r="C71" s="85">
        <v>2021</v>
      </c>
      <c r="D71" s="82">
        <v>2291.16</v>
      </c>
    </row>
    <row r="72" spans="1:4" s="1" customFormat="1" ht="12.75">
      <c r="A72" s="85">
        <v>8</v>
      </c>
      <c r="B72" s="53" t="s">
        <v>311</v>
      </c>
      <c r="C72" s="85">
        <v>2021</v>
      </c>
      <c r="D72" s="82">
        <v>3785.46</v>
      </c>
    </row>
    <row r="73" spans="1:4" s="1" customFormat="1" ht="12.75">
      <c r="A73" s="195" t="s">
        <v>8</v>
      </c>
      <c r="B73" s="196"/>
      <c r="C73" s="197"/>
      <c r="D73" s="38">
        <f>SUM(D65:D72)</f>
        <v>109986.22000000002</v>
      </c>
    </row>
    <row r="74" spans="1:4" s="1" customFormat="1" ht="12.75" customHeight="1">
      <c r="A74" s="188" t="s">
        <v>71</v>
      </c>
      <c r="B74" s="189"/>
      <c r="C74" s="189"/>
      <c r="D74" s="190"/>
    </row>
    <row r="75" spans="1:4" s="1" customFormat="1" ht="12.75">
      <c r="A75" s="22">
        <v>1</v>
      </c>
      <c r="B75" s="4" t="s">
        <v>93</v>
      </c>
      <c r="C75" s="9">
        <v>2015</v>
      </c>
      <c r="D75" s="19">
        <v>1549</v>
      </c>
    </row>
    <row r="76" spans="1:4" s="1" customFormat="1" ht="26.25">
      <c r="A76" s="79">
        <v>2</v>
      </c>
      <c r="B76" s="4" t="s">
        <v>218</v>
      </c>
      <c r="C76" s="9">
        <v>2018</v>
      </c>
      <c r="D76" s="19">
        <v>42566.02</v>
      </c>
    </row>
    <row r="77" spans="1:4" s="1" customFormat="1" ht="26.25">
      <c r="A77" s="22">
        <v>3</v>
      </c>
      <c r="B77" s="4" t="s">
        <v>222</v>
      </c>
      <c r="C77" s="9">
        <v>2018</v>
      </c>
      <c r="D77" s="19">
        <v>28236</v>
      </c>
    </row>
    <row r="78" spans="1:4" ht="12.75">
      <c r="A78" s="22">
        <v>4</v>
      </c>
      <c r="B78" s="4" t="s">
        <v>274</v>
      </c>
      <c r="C78" s="9">
        <v>2020</v>
      </c>
      <c r="D78" s="19">
        <v>3848.67</v>
      </c>
    </row>
    <row r="79" spans="1:4" ht="12.75">
      <c r="A79" s="79">
        <v>5</v>
      </c>
      <c r="B79" s="4" t="s">
        <v>279</v>
      </c>
      <c r="C79" s="9">
        <v>2020</v>
      </c>
      <c r="D79" s="19">
        <v>6199</v>
      </c>
    </row>
    <row r="80" spans="1:4" ht="12.75">
      <c r="A80" s="22">
        <v>6</v>
      </c>
      <c r="B80" s="4" t="s">
        <v>281</v>
      </c>
      <c r="C80" s="9">
        <v>2020</v>
      </c>
      <c r="D80" s="19">
        <v>4284.74</v>
      </c>
    </row>
    <row r="81" spans="1:4" ht="12.75">
      <c r="A81" s="22">
        <v>7</v>
      </c>
      <c r="B81" s="4" t="s">
        <v>280</v>
      </c>
      <c r="C81" s="9">
        <v>2021</v>
      </c>
      <c r="D81" s="19">
        <v>4752.72</v>
      </c>
    </row>
    <row r="82" spans="1:4" ht="12.75">
      <c r="A82" s="79">
        <v>8</v>
      </c>
      <c r="B82" s="4" t="s">
        <v>276</v>
      </c>
      <c r="C82" s="9">
        <v>2021</v>
      </c>
      <c r="D82" s="141">
        <v>8112.6</v>
      </c>
    </row>
    <row r="83" spans="1:4" ht="12.75">
      <c r="A83" s="22">
        <v>9</v>
      </c>
      <c r="B83" s="4" t="s">
        <v>277</v>
      </c>
      <c r="C83" s="9">
        <v>2021</v>
      </c>
      <c r="D83" s="141">
        <v>4700</v>
      </c>
    </row>
    <row r="84" spans="1:4" ht="12.75">
      <c r="A84" s="22">
        <v>10</v>
      </c>
      <c r="B84" s="4" t="s">
        <v>275</v>
      </c>
      <c r="C84" s="9">
        <v>2021</v>
      </c>
      <c r="D84" s="19">
        <v>974.16</v>
      </c>
    </row>
    <row r="85" spans="1:4" ht="12.75">
      <c r="A85" s="79">
        <v>11</v>
      </c>
      <c r="B85" s="4" t="s">
        <v>278</v>
      </c>
      <c r="C85" s="9">
        <v>2021</v>
      </c>
      <c r="D85" s="19">
        <v>2499</v>
      </c>
    </row>
    <row r="86" spans="1:4" ht="12.75">
      <c r="A86" s="22">
        <v>12</v>
      </c>
      <c r="B86" s="53" t="s">
        <v>269</v>
      </c>
      <c r="C86" s="85">
        <v>2021</v>
      </c>
      <c r="D86" s="91">
        <v>8376</v>
      </c>
    </row>
    <row r="87" spans="1:4" s="143" customFormat="1" ht="12.75">
      <c r="A87" s="149">
        <v>13</v>
      </c>
      <c r="B87" s="53" t="s">
        <v>312</v>
      </c>
      <c r="C87" s="85">
        <v>2022</v>
      </c>
      <c r="D87" s="130">
        <v>1055.01</v>
      </c>
    </row>
    <row r="88" spans="1:4" s="143" customFormat="1" ht="14.25">
      <c r="A88" s="22">
        <v>14</v>
      </c>
      <c r="B88" s="154" t="s">
        <v>317</v>
      </c>
      <c r="C88" s="85">
        <v>2022</v>
      </c>
      <c r="D88" s="91">
        <v>5699</v>
      </c>
    </row>
    <row r="89" spans="1:4" s="1" customFormat="1" ht="18" customHeight="1">
      <c r="A89" s="39"/>
      <c r="B89" s="40" t="s">
        <v>8</v>
      </c>
      <c r="C89" s="41"/>
      <c r="D89" s="42">
        <f>SUM(D75:D88)</f>
        <v>122851.92</v>
      </c>
    </row>
    <row r="90" spans="1:4" ht="18" customHeight="1">
      <c r="A90" s="121"/>
      <c r="B90" s="122"/>
      <c r="C90" s="123"/>
      <c r="D90" s="124"/>
    </row>
    <row r="91" spans="1:4" s="1" customFormat="1" ht="23.25" customHeight="1">
      <c r="A91" s="205" t="s">
        <v>320</v>
      </c>
      <c r="B91" s="205"/>
      <c r="C91" s="205"/>
      <c r="D91" s="205"/>
    </row>
    <row r="92" spans="1:4" s="1" customFormat="1" ht="39">
      <c r="A92" s="2" t="s">
        <v>0</v>
      </c>
      <c r="B92" s="2" t="s">
        <v>14</v>
      </c>
      <c r="C92" s="2" t="s">
        <v>11</v>
      </c>
      <c r="D92" s="2" t="s">
        <v>12</v>
      </c>
    </row>
    <row r="93" spans="1:4" s="1" customFormat="1" ht="12.75" customHeight="1">
      <c r="A93" s="191" t="s">
        <v>101</v>
      </c>
      <c r="B93" s="192"/>
      <c r="C93" s="192"/>
      <c r="D93" s="193"/>
    </row>
    <row r="94" spans="1:4" s="1" customFormat="1" ht="12.75">
      <c r="A94" s="9">
        <v>1</v>
      </c>
      <c r="B94" s="4" t="s">
        <v>44</v>
      </c>
      <c r="C94" s="9" t="s">
        <v>45</v>
      </c>
      <c r="D94" s="21">
        <v>33000</v>
      </c>
    </row>
    <row r="95" spans="1:4" s="1" customFormat="1" ht="12.75">
      <c r="A95" s="9">
        <v>2</v>
      </c>
      <c r="B95" s="4" t="s">
        <v>219</v>
      </c>
      <c r="C95" s="9">
        <v>2019</v>
      </c>
      <c r="D95" s="21">
        <v>35946.95</v>
      </c>
    </row>
    <row r="96" spans="1:4" s="1" customFormat="1" ht="12.75">
      <c r="A96" s="39"/>
      <c r="B96" s="40" t="s">
        <v>8</v>
      </c>
      <c r="C96" s="41"/>
      <c r="D96" s="38">
        <f>SUM(D94:D95)</f>
        <v>68946.95</v>
      </c>
    </row>
    <row r="97" spans="1:4" s="1" customFormat="1" ht="12.75" customHeight="1">
      <c r="A97" s="188" t="s">
        <v>71</v>
      </c>
      <c r="B97" s="189"/>
      <c r="C97" s="189"/>
      <c r="D97" s="190"/>
    </row>
    <row r="98" spans="1:4" s="1" customFormat="1" ht="12.75">
      <c r="A98" s="16">
        <v>1</v>
      </c>
      <c r="B98" s="4" t="s">
        <v>95</v>
      </c>
      <c r="C98" s="9">
        <v>2014</v>
      </c>
      <c r="D98" s="21">
        <v>21999.8</v>
      </c>
    </row>
    <row r="99" spans="1:4" s="1" customFormat="1" ht="12.75">
      <c r="A99" s="16">
        <v>2</v>
      </c>
      <c r="B99" s="4" t="s">
        <v>220</v>
      </c>
      <c r="C99" s="9">
        <v>2019</v>
      </c>
      <c r="D99" s="21">
        <v>29958.02</v>
      </c>
    </row>
    <row r="100" spans="1:4" s="126" customFormat="1" ht="12.75">
      <c r="A100" s="16">
        <v>3</v>
      </c>
      <c r="B100" s="4" t="s">
        <v>266</v>
      </c>
      <c r="C100" s="9">
        <v>2021</v>
      </c>
      <c r="D100" s="130">
        <v>13800</v>
      </c>
    </row>
    <row r="101" spans="1:4" s="144" customFormat="1" ht="12.75">
      <c r="A101" s="150">
        <v>4</v>
      </c>
      <c r="B101" s="53" t="s">
        <v>313</v>
      </c>
      <c r="C101" s="85">
        <v>2021</v>
      </c>
      <c r="D101" s="130">
        <v>18578.72</v>
      </c>
    </row>
    <row r="102" spans="1:4" s="1" customFormat="1" ht="12.75">
      <c r="A102" s="39"/>
      <c r="B102" s="40" t="s">
        <v>8</v>
      </c>
      <c r="C102" s="41"/>
      <c r="D102" s="38">
        <f>SUM(D98:D101)</f>
        <v>84336.54000000001</v>
      </c>
    </row>
    <row r="105" spans="2:4" s="1" customFormat="1" ht="12.75">
      <c r="B105" s="80" t="s">
        <v>119</v>
      </c>
      <c r="C105" s="198">
        <f>D28+D60</f>
        <v>309358.51</v>
      </c>
      <c r="D105" s="199"/>
    </row>
    <row r="106" spans="2:4" s="1" customFormat="1" ht="12.75">
      <c r="B106" s="80" t="s">
        <v>120</v>
      </c>
      <c r="C106" s="200">
        <f>D73+D89</f>
        <v>232838.14</v>
      </c>
      <c r="D106" s="201"/>
    </row>
    <row r="107" spans="2:4" s="1" customFormat="1" ht="12.75">
      <c r="B107" s="80" t="s">
        <v>121</v>
      </c>
      <c r="C107" s="198">
        <f>D96+D102</f>
        <v>153283.49</v>
      </c>
      <c r="D107" s="199"/>
    </row>
    <row r="108" spans="2:4" s="1" customFormat="1" ht="12.75">
      <c r="B108" s="43" t="s">
        <v>122</v>
      </c>
      <c r="C108" s="202">
        <f>C105+C106+C107</f>
        <v>695480.14</v>
      </c>
      <c r="D108" s="203"/>
    </row>
  </sheetData>
  <sheetProtection/>
  <mergeCells count="16">
    <mergeCell ref="C106:D106"/>
    <mergeCell ref="C107:D107"/>
    <mergeCell ref="C108:D108"/>
    <mergeCell ref="A1:C1"/>
    <mergeCell ref="A91:D91"/>
    <mergeCell ref="A5:D5"/>
    <mergeCell ref="A3:D3"/>
    <mergeCell ref="A62:D62"/>
    <mergeCell ref="A29:D29"/>
    <mergeCell ref="A64:D64"/>
    <mergeCell ref="A74:D74"/>
    <mergeCell ref="A93:D93"/>
    <mergeCell ref="A97:D97"/>
    <mergeCell ref="A28:C28"/>
    <mergeCell ref="A73:C73"/>
    <mergeCell ref="C105:D105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5" sqref="C5:D7"/>
    </sheetView>
  </sheetViews>
  <sheetFormatPr defaultColWidth="9.140625" defaultRowHeight="12.75"/>
  <cols>
    <col min="1" max="1" width="4.00390625" style="11" customWidth="1"/>
    <col min="2" max="3" width="28.00390625" style="11" customWidth="1"/>
    <col min="4" max="4" width="21.00390625" style="11" customWidth="1"/>
    <col min="5" max="16384" width="9.140625" style="11" customWidth="1"/>
  </cols>
  <sheetData>
    <row r="1" spans="1:4" ht="21" customHeight="1">
      <c r="A1" s="204" t="s">
        <v>124</v>
      </c>
      <c r="B1" s="204"/>
      <c r="C1" s="204"/>
      <c r="D1" s="204"/>
    </row>
    <row r="2" spans="1:3" ht="12.75">
      <c r="A2" s="44"/>
      <c r="B2" s="46"/>
      <c r="C2" s="46"/>
    </row>
    <row r="3" spans="1:3" ht="12.75">
      <c r="A3" s="212" t="s">
        <v>125</v>
      </c>
      <c r="B3" s="212"/>
      <c r="C3" s="212"/>
    </row>
    <row r="4" spans="1:4" ht="26.25">
      <c r="A4" s="30" t="s">
        <v>15</v>
      </c>
      <c r="B4" s="30" t="s">
        <v>126</v>
      </c>
      <c r="C4" s="61" t="s">
        <v>127</v>
      </c>
      <c r="D4" s="61" t="s">
        <v>128</v>
      </c>
    </row>
    <row r="5" spans="1:4" ht="57.75" customHeight="1">
      <c r="A5" s="47" t="s">
        <v>17</v>
      </c>
      <c r="B5" s="10" t="s">
        <v>150</v>
      </c>
      <c r="C5" s="48">
        <v>343431.74</v>
      </c>
      <c r="D5" s="48">
        <v>0</v>
      </c>
    </row>
    <row r="6" spans="1:4" ht="57.75" customHeight="1">
      <c r="A6" s="47" t="s">
        <v>18</v>
      </c>
      <c r="B6" s="10" t="s">
        <v>38</v>
      </c>
      <c r="C6" s="49">
        <v>165200.83</v>
      </c>
      <c r="D6" s="49">
        <v>165200.83</v>
      </c>
    </row>
    <row r="7" spans="1:5" ht="55.5" customHeight="1">
      <c r="A7" s="47" t="s">
        <v>19</v>
      </c>
      <c r="B7" s="60" t="s">
        <v>101</v>
      </c>
      <c r="C7" s="94">
        <v>147558.9</v>
      </c>
      <c r="D7" s="129">
        <v>45894.67</v>
      </c>
      <c r="E7" s="127"/>
    </row>
    <row r="8" spans="1:4" ht="12.75">
      <c r="A8" s="213" t="s">
        <v>142</v>
      </c>
      <c r="B8" s="214"/>
      <c r="C8" s="50">
        <f>SUM(C5:C7)</f>
        <v>656191.47</v>
      </c>
      <c r="D8" s="50">
        <f>SUM(D5:D7)</f>
        <v>211095.5</v>
      </c>
    </row>
  </sheetData>
  <sheetProtection/>
  <mergeCells count="3">
    <mergeCell ref="A3:C3"/>
    <mergeCell ref="A8:B8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3" width="28.57421875" style="0" customWidth="1"/>
    <col min="4" max="4" width="21.7109375" style="0" customWidth="1"/>
    <col min="5" max="6" width="14.00390625" style="0" customWidth="1"/>
    <col min="7" max="7" width="15.8515625" style="88" customWidth="1"/>
    <col min="8" max="8" width="14.421875" style="88" customWidth="1"/>
  </cols>
  <sheetData>
    <row r="1" spans="1:9" ht="12.75">
      <c r="A1" s="216" t="s">
        <v>321</v>
      </c>
      <c r="B1" s="216"/>
      <c r="C1" s="216"/>
      <c r="D1" s="216"/>
      <c r="E1" s="216"/>
      <c r="F1" s="216"/>
      <c r="G1" s="216"/>
      <c r="H1" s="216"/>
      <c r="I1" s="216"/>
    </row>
    <row r="2" spans="1:9" ht="12.75">
      <c r="A2" s="216"/>
      <c r="B2" s="216"/>
      <c r="C2" s="216"/>
      <c r="D2" s="216"/>
      <c r="E2" s="216"/>
      <c r="F2" s="216"/>
      <c r="G2" s="216"/>
      <c r="H2" s="216"/>
      <c r="I2" s="216"/>
    </row>
    <row r="5" spans="1:8" ht="45" customHeight="1">
      <c r="A5" s="69" t="s">
        <v>15</v>
      </c>
      <c r="B5" s="68" t="s">
        <v>152</v>
      </c>
      <c r="C5" s="24" t="s">
        <v>153</v>
      </c>
      <c r="D5" s="24" t="s">
        <v>156</v>
      </c>
      <c r="E5" s="24" t="s">
        <v>16</v>
      </c>
      <c r="F5" s="24" t="s">
        <v>157</v>
      </c>
      <c r="G5" s="215" t="s">
        <v>155</v>
      </c>
      <c r="H5" s="215"/>
    </row>
    <row r="6" spans="1:8" ht="26.25">
      <c r="A6" s="8">
        <v>1</v>
      </c>
      <c r="B6" s="9" t="s">
        <v>154</v>
      </c>
      <c r="C6" s="9" t="s">
        <v>92</v>
      </c>
      <c r="D6" s="9" t="s">
        <v>158</v>
      </c>
      <c r="E6" s="9">
        <v>2015</v>
      </c>
      <c r="F6" s="71">
        <v>185000</v>
      </c>
      <c r="G6" s="95">
        <v>45002</v>
      </c>
      <c r="H6" s="9" t="s">
        <v>316</v>
      </c>
    </row>
    <row r="7" spans="1:8" ht="12.75">
      <c r="A7" s="83">
        <v>2</v>
      </c>
      <c r="B7" s="90" t="s">
        <v>227</v>
      </c>
      <c r="C7" s="85"/>
      <c r="D7" s="84"/>
      <c r="E7" s="85">
        <v>2018</v>
      </c>
      <c r="F7" s="86">
        <v>17220</v>
      </c>
      <c r="G7" s="96">
        <v>44927</v>
      </c>
      <c r="H7" s="95">
        <v>45291</v>
      </c>
    </row>
    <row r="8" spans="1:8" ht="12.75">
      <c r="A8" s="83">
        <v>3</v>
      </c>
      <c r="B8" s="151" t="s">
        <v>228</v>
      </c>
      <c r="C8" s="9" t="s">
        <v>229</v>
      </c>
      <c r="D8" s="84"/>
      <c r="E8" s="9">
        <v>2017</v>
      </c>
      <c r="F8" s="87">
        <v>18000</v>
      </c>
      <c r="G8" s="96">
        <v>44927</v>
      </c>
      <c r="H8" s="95">
        <v>45291</v>
      </c>
    </row>
    <row r="9" spans="1:8" ht="12.75">
      <c r="A9" s="9">
        <v>4</v>
      </c>
      <c r="B9" s="152" t="s">
        <v>314</v>
      </c>
      <c r="C9" s="9"/>
      <c r="D9" s="9" t="s">
        <v>315</v>
      </c>
      <c r="E9" s="9">
        <v>2021</v>
      </c>
      <c r="F9" s="153">
        <v>110700</v>
      </c>
      <c r="G9" s="96">
        <v>44927</v>
      </c>
      <c r="H9" s="95">
        <v>45291</v>
      </c>
    </row>
    <row r="10" spans="1:8" s="73" customFormat="1" ht="12.75">
      <c r="A10" s="217" t="s">
        <v>142</v>
      </c>
      <c r="B10" s="218"/>
      <c r="C10" s="218"/>
      <c r="D10" s="218"/>
      <c r="E10" s="219"/>
      <c r="F10" s="72">
        <f>SUM(F6:F9)</f>
        <v>330920</v>
      </c>
      <c r="G10" s="89"/>
      <c r="H10" s="89"/>
    </row>
    <row r="28" spans="3:4" ht="12.75">
      <c r="C28" s="70" t="s">
        <v>147</v>
      </c>
      <c r="D28" s="70"/>
    </row>
  </sheetData>
  <sheetProtection/>
  <mergeCells count="3">
    <mergeCell ref="G5:H5"/>
    <mergeCell ref="A1:I2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57421875" style="0" customWidth="1"/>
    <col min="2" max="2" width="14.28125" style="0" customWidth="1"/>
    <col min="3" max="3" width="12.28125" style="0" customWidth="1"/>
    <col min="4" max="4" width="19.7109375" style="0" customWidth="1"/>
    <col min="5" max="5" width="10.57421875" style="0" customWidth="1"/>
    <col min="6" max="6" width="16.140625" style="0" customWidth="1"/>
    <col min="7" max="8" width="9.00390625" style="0" bestFit="1" customWidth="1"/>
    <col min="9" max="9" width="12.28125" style="0" customWidth="1"/>
    <col min="10" max="10" width="10.8515625" style="0" customWidth="1"/>
    <col min="11" max="11" width="11.57421875" style="0" customWidth="1"/>
    <col min="12" max="12" width="12.7109375" style="0" customWidth="1"/>
    <col min="13" max="13" width="12.140625" style="0" customWidth="1"/>
    <col min="14" max="14" width="11.7109375" style="0" customWidth="1"/>
    <col min="15" max="15" width="13.140625" style="0" bestFit="1" customWidth="1"/>
    <col min="16" max="19" width="12.00390625" style="0" customWidth="1"/>
  </cols>
  <sheetData>
    <row r="1" spans="1:19" ht="21" thickBot="1">
      <c r="A1" s="223" t="s">
        <v>359</v>
      </c>
      <c r="B1" s="224"/>
      <c r="C1" s="224"/>
      <c r="D1" s="224"/>
      <c r="E1" s="225"/>
      <c r="N1" s="226"/>
      <c r="S1" s="256" t="s">
        <v>507</v>
      </c>
    </row>
    <row r="2" spans="1:14" ht="17.25">
      <c r="A2" s="227"/>
      <c r="B2" s="227"/>
      <c r="C2" s="228"/>
      <c r="D2" s="228"/>
      <c r="E2" s="228"/>
      <c r="N2" s="226"/>
    </row>
    <row r="3" ht="13.5" thickBot="1">
      <c r="N3" s="226"/>
    </row>
    <row r="4" spans="1:19" ht="16.5">
      <c r="A4" s="229" t="s">
        <v>360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1"/>
      <c r="M4" s="231"/>
      <c r="N4" s="231"/>
      <c r="O4" s="231"/>
      <c r="P4" s="231"/>
      <c r="Q4" s="231"/>
      <c r="R4" s="231"/>
      <c r="S4" s="231"/>
    </row>
    <row r="5" spans="1:19" ht="12.75">
      <c r="A5" s="232" t="s">
        <v>15</v>
      </c>
      <c r="B5" s="233" t="s">
        <v>361</v>
      </c>
      <c r="C5" s="233" t="s">
        <v>362</v>
      </c>
      <c r="D5" s="233" t="s">
        <v>363</v>
      </c>
      <c r="E5" s="233" t="s">
        <v>364</v>
      </c>
      <c r="F5" s="233" t="s">
        <v>365</v>
      </c>
      <c r="G5" s="233" t="s">
        <v>366</v>
      </c>
      <c r="H5" s="233" t="s">
        <v>16</v>
      </c>
      <c r="I5" s="233" t="s">
        <v>367</v>
      </c>
      <c r="J5" s="233" t="s">
        <v>368</v>
      </c>
      <c r="K5" s="234" t="s">
        <v>369</v>
      </c>
      <c r="L5" s="235" t="s">
        <v>370</v>
      </c>
      <c r="M5" s="233" t="s">
        <v>371</v>
      </c>
      <c r="N5" s="235" t="s">
        <v>372</v>
      </c>
      <c r="O5" s="235" t="s">
        <v>373</v>
      </c>
      <c r="P5" s="235" t="s">
        <v>374</v>
      </c>
      <c r="Q5" s="235"/>
      <c r="R5" s="235" t="s">
        <v>375</v>
      </c>
      <c r="S5" s="235"/>
    </row>
    <row r="6" spans="1:19" ht="12.75">
      <c r="A6" s="232"/>
      <c r="B6" s="236"/>
      <c r="C6" s="236"/>
      <c r="D6" s="236"/>
      <c r="E6" s="236"/>
      <c r="F6" s="236"/>
      <c r="G6" s="236"/>
      <c r="H6" s="236"/>
      <c r="I6" s="236"/>
      <c r="J6" s="236"/>
      <c r="K6" s="237"/>
      <c r="L6" s="235"/>
      <c r="M6" s="236"/>
      <c r="N6" s="235"/>
      <c r="O6" s="235"/>
      <c r="P6" s="235"/>
      <c r="Q6" s="235"/>
      <c r="R6" s="235"/>
      <c r="S6" s="235"/>
    </row>
    <row r="7" spans="1:19" ht="12.75">
      <c r="A7" s="238"/>
      <c r="B7" s="236"/>
      <c r="C7" s="236"/>
      <c r="D7" s="236"/>
      <c r="E7" s="236"/>
      <c r="F7" s="236"/>
      <c r="G7" s="236"/>
      <c r="H7" s="236"/>
      <c r="I7" s="236"/>
      <c r="J7" s="236"/>
      <c r="K7" s="237"/>
      <c r="L7" s="233"/>
      <c r="M7" s="236"/>
      <c r="N7" s="233"/>
      <c r="O7" s="233"/>
      <c r="P7" s="239" t="s">
        <v>376</v>
      </c>
      <c r="Q7" s="239" t="s">
        <v>377</v>
      </c>
      <c r="R7" s="239" t="s">
        <v>376</v>
      </c>
      <c r="S7" s="239" t="s">
        <v>377</v>
      </c>
    </row>
    <row r="8" spans="1:19" ht="13.5">
      <c r="A8" s="240" t="s">
        <v>506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</row>
    <row r="9" spans="1:19" ht="24">
      <c r="A9" s="150">
        <v>1</v>
      </c>
      <c r="B9" s="150" t="s">
        <v>378</v>
      </c>
      <c r="C9" s="241" t="s">
        <v>379</v>
      </c>
      <c r="D9" s="150">
        <v>11526</v>
      </c>
      <c r="E9" s="242" t="s">
        <v>380</v>
      </c>
      <c r="F9" s="150" t="s">
        <v>381</v>
      </c>
      <c r="G9" s="150">
        <v>6842</v>
      </c>
      <c r="H9" s="150">
        <v>1988</v>
      </c>
      <c r="I9" s="150"/>
      <c r="J9" s="150">
        <v>8</v>
      </c>
      <c r="K9" s="245" t="s">
        <v>382</v>
      </c>
      <c r="L9" s="150"/>
      <c r="M9" s="150" t="s">
        <v>39</v>
      </c>
      <c r="N9" s="242"/>
      <c r="O9" s="150"/>
      <c r="P9" s="243" t="s">
        <v>383</v>
      </c>
      <c r="Q9" s="243" t="s">
        <v>384</v>
      </c>
      <c r="R9" s="242" t="s">
        <v>36</v>
      </c>
      <c r="S9" s="242" t="s">
        <v>36</v>
      </c>
    </row>
    <row r="10" spans="1:19" ht="24">
      <c r="A10" s="150">
        <v>2</v>
      </c>
      <c r="B10" s="150" t="s">
        <v>385</v>
      </c>
      <c r="C10" s="150">
        <v>892</v>
      </c>
      <c r="D10" s="150">
        <v>90801497</v>
      </c>
      <c r="E10" s="242" t="s">
        <v>386</v>
      </c>
      <c r="F10" s="150" t="s">
        <v>387</v>
      </c>
      <c r="G10" s="150">
        <v>4750</v>
      </c>
      <c r="H10" s="150">
        <v>2006</v>
      </c>
      <c r="I10" s="150"/>
      <c r="J10" s="150">
        <v>1</v>
      </c>
      <c r="K10" s="245" t="s">
        <v>388</v>
      </c>
      <c r="L10" s="150"/>
      <c r="M10" s="246" t="s">
        <v>39</v>
      </c>
      <c r="N10" s="242">
        <v>8427</v>
      </c>
      <c r="O10" s="150"/>
      <c r="P10" s="243" t="s">
        <v>383</v>
      </c>
      <c r="Q10" s="243" t="s">
        <v>389</v>
      </c>
      <c r="R10" s="242" t="s">
        <v>36</v>
      </c>
      <c r="S10" s="242" t="s">
        <v>36</v>
      </c>
    </row>
    <row r="11" spans="1:19" ht="24">
      <c r="A11" s="246">
        <v>3</v>
      </c>
      <c r="B11" s="150" t="s">
        <v>390</v>
      </c>
      <c r="C11" s="150" t="s">
        <v>391</v>
      </c>
      <c r="D11" s="150" t="s">
        <v>392</v>
      </c>
      <c r="E11" s="242" t="s">
        <v>393</v>
      </c>
      <c r="F11" s="150" t="s">
        <v>381</v>
      </c>
      <c r="G11" s="150">
        <v>1968</v>
      </c>
      <c r="H11" s="150">
        <v>1996</v>
      </c>
      <c r="I11" s="150"/>
      <c r="J11" s="150">
        <v>8</v>
      </c>
      <c r="K11" s="245" t="s">
        <v>394</v>
      </c>
      <c r="L11" s="150"/>
      <c r="M11" s="246" t="s">
        <v>39</v>
      </c>
      <c r="N11" s="242">
        <v>290469</v>
      </c>
      <c r="O11" s="150"/>
      <c r="P11" s="242" t="s">
        <v>395</v>
      </c>
      <c r="Q11" s="242" t="s">
        <v>396</v>
      </c>
      <c r="R11" s="242" t="s">
        <v>36</v>
      </c>
      <c r="S11" s="242" t="s">
        <v>36</v>
      </c>
    </row>
    <row r="12" spans="1:19" ht="24">
      <c r="A12" s="150">
        <v>4</v>
      </c>
      <c r="B12" s="150" t="s">
        <v>397</v>
      </c>
      <c r="C12" s="150" t="s">
        <v>398</v>
      </c>
      <c r="D12" s="150" t="s">
        <v>399</v>
      </c>
      <c r="E12" s="242" t="s">
        <v>400</v>
      </c>
      <c r="F12" s="150" t="s">
        <v>401</v>
      </c>
      <c r="G12" s="150">
        <v>2826</v>
      </c>
      <c r="H12" s="150">
        <v>1993</v>
      </c>
      <c r="I12" s="150"/>
      <c r="J12" s="150">
        <v>8</v>
      </c>
      <c r="K12" s="245" t="s">
        <v>402</v>
      </c>
      <c r="L12" s="150"/>
      <c r="M12" s="150" t="s">
        <v>39</v>
      </c>
      <c r="N12" s="242">
        <v>414696</v>
      </c>
      <c r="O12" s="150"/>
      <c r="P12" s="242" t="s">
        <v>403</v>
      </c>
      <c r="Q12" s="242" t="s">
        <v>404</v>
      </c>
      <c r="R12" s="242" t="s">
        <v>36</v>
      </c>
      <c r="S12" s="242" t="s">
        <v>36</v>
      </c>
    </row>
    <row r="13" spans="1:19" ht="24">
      <c r="A13" s="150">
        <v>5</v>
      </c>
      <c r="B13" s="150" t="s">
        <v>405</v>
      </c>
      <c r="C13" s="150" t="s">
        <v>406</v>
      </c>
      <c r="D13" s="150">
        <v>68622</v>
      </c>
      <c r="E13" s="242" t="s">
        <v>407</v>
      </c>
      <c r="F13" s="150" t="s">
        <v>408</v>
      </c>
      <c r="G13" s="150">
        <v>6040</v>
      </c>
      <c r="H13" s="150">
        <v>1980</v>
      </c>
      <c r="I13" s="150"/>
      <c r="J13" s="150" t="s">
        <v>36</v>
      </c>
      <c r="K13" s="245"/>
      <c r="L13" s="150"/>
      <c r="M13" s="150" t="s">
        <v>39</v>
      </c>
      <c r="N13" s="242" t="s">
        <v>36</v>
      </c>
      <c r="O13" s="150"/>
      <c r="P13" s="242" t="s">
        <v>409</v>
      </c>
      <c r="Q13" s="242" t="s">
        <v>410</v>
      </c>
      <c r="R13" s="242" t="s">
        <v>36</v>
      </c>
      <c r="S13" s="242" t="s">
        <v>36</v>
      </c>
    </row>
    <row r="14" spans="1:19" ht="24">
      <c r="A14" s="150">
        <v>6</v>
      </c>
      <c r="B14" s="244" t="s">
        <v>411</v>
      </c>
      <c r="C14" s="150" t="s">
        <v>412</v>
      </c>
      <c r="D14" s="150" t="s">
        <v>413</v>
      </c>
      <c r="E14" s="242" t="s">
        <v>414</v>
      </c>
      <c r="F14" s="150" t="s">
        <v>381</v>
      </c>
      <c r="G14" s="150">
        <v>6871</v>
      </c>
      <c r="H14" s="150">
        <v>2012</v>
      </c>
      <c r="I14" s="150"/>
      <c r="J14" s="150">
        <v>8</v>
      </c>
      <c r="K14" s="245" t="s">
        <v>415</v>
      </c>
      <c r="L14" s="150"/>
      <c r="M14" s="246" t="s">
        <v>39</v>
      </c>
      <c r="N14" s="242">
        <v>8586</v>
      </c>
      <c r="O14" s="150"/>
      <c r="P14" s="242" t="s">
        <v>416</v>
      </c>
      <c r="Q14" s="242" t="s">
        <v>417</v>
      </c>
      <c r="R14" s="242" t="s">
        <v>36</v>
      </c>
      <c r="S14" s="242" t="s">
        <v>36</v>
      </c>
    </row>
    <row r="15" spans="1:19" ht="24">
      <c r="A15" s="246">
        <v>7</v>
      </c>
      <c r="B15" s="244" t="s">
        <v>418</v>
      </c>
      <c r="C15" s="150" t="s">
        <v>419</v>
      </c>
      <c r="D15" s="150" t="s">
        <v>420</v>
      </c>
      <c r="E15" s="242" t="s">
        <v>421</v>
      </c>
      <c r="F15" s="150" t="s">
        <v>422</v>
      </c>
      <c r="G15" s="150" t="s">
        <v>36</v>
      </c>
      <c r="H15" s="150">
        <v>2014</v>
      </c>
      <c r="I15" s="150"/>
      <c r="J15" s="150" t="s">
        <v>36</v>
      </c>
      <c r="K15" s="245" t="s">
        <v>423</v>
      </c>
      <c r="L15" s="150"/>
      <c r="M15" s="150" t="s">
        <v>39</v>
      </c>
      <c r="N15" s="242" t="s">
        <v>36</v>
      </c>
      <c r="O15" s="247"/>
      <c r="P15" s="242" t="s">
        <v>424</v>
      </c>
      <c r="Q15" s="242" t="s">
        <v>425</v>
      </c>
      <c r="R15" s="242" t="s">
        <v>36</v>
      </c>
      <c r="S15" s="242" t="s">
        <v>36</v>
      </c>
    </row>
    <row r="16" spans="1:19" ht="24">
      <c r="A16" s="150">
        <v>8</v>
      </c>
      <c r="B16" s="244" t="s">
        <v>426</v>
      </c>
      <c r="C16" s="150" t="s">
        <v>427</v>
      </c>
      <c r="D16" s="150" t="s">
        <v>428</v>
      </c>
      <c r="E16" s="242" t="s">
        <v>429</v>
      </c>
      <c r="F16" s="150" t="s">
        <v>430</v>
      </c>
      <c r="G16" s="150">
        <v>6700</v>
      </c>
      <c r="H16" s="150">
        <v>2015</v>
      </c>
      <c r="I16" s="150" t="s">
        <v>431</v>
      </c>
      <c r="J16" s="248" t="s">
        <v>432</v>
      </c>
      <c r="K16" s="245" t="s">
        <v>433</v>
      </c>
      <c r="L16" s="150"/>
      <c r="M16" s="246" t="s">
        <v>39</v>
      </c>
      <c r="N16" s="249">
        <v>205398</v>
      </c>
      <c r="O16" s="250">
        <v>218000</v>
      </c>
      <c r="P16" s="242" t="s">
        <v>434</v>
      </c>
      <c r="Q16" s="242" t="s">
        <v>435</v>
      </c>
      <c r="R16" s="242" t="s">
        <v>434</v>
      </c>
      <c r="S16" s="242" t="s">
        <v>435</v>
      </c>
    </row>
    <row r="17" spans="1:19" ht="24">
      <c r="A17" s="150">
        <v>9</v>
      </c>
      <c r="B17" s="244" t="s">
        <v>436</v>
      </c>
      <c r="C17" s="150" t="s">
        <v>437</v>
      </c>
      <c r="D17" s="150" t="s">
        <v>438</v>
      </c>
      <c r="E17" s="242" t="s">
        <v>439</v>
      </c>
      <c r="F17" s="150" t="s">
        <v>430</v>
      </c>
      <c r="G17" s="150">
        <v>2987</v>
      </c>
      <c r="H17" s="150">
        <v>2016</v>
      </c>
      <c r="I17" s="150" t="s">
        <v>440</v>
      </c>
      <c r="J17" s="248" t="s">
        <v>441</v>
      </c>
      <c r="K17" s="245"/>
      <c r="L17" s="150"/>
      <c r="M17" s="150" t="s">
        <v>39</v>
      </c>
      <c r="N17" s="249">
        <v>140229</v>
      </c>
      <c r="O17" s="250">
        <v>140000</v>
      </c>
      <c r="P17" s="242" t="s">
        <v>442</v>
      </c>
      <c r="Q17" s="242" t="s">
        <v>443</v>
      </c>
      <c r="R17" s="242" t="s">
        <v>442</v>
      </c>
      <c r="S17" s="242" t="s">
        <v>443</v>
      </c>
    </row>
    <row r="18" spans="1:19" ht="24">
      <c r="A18" s="150">
        <v>10</v>
      </c>
      <c r="B18" s="244" t="s">
        <v>444</v>
      </c>
      <c r="C18" s="150" t="s">
        <v>445</v>
      </c>
      <c r="D18" s="150" t="s">
        <v>92</v>
      </c>
      <c r="E18" s="242" t="s">
        <v>446</v>
      </c>
      <c r="F18" s="150" t="s">
        <v>447</v>
      </c>
      <c r="G18" s="150"/>
      <c r="H18" s="150">
        <v>2015</v>
      </c>
      <c r="I18" s="150"/>
      <c r="J18" s="150">
        <v>1</v>
      </c>
      <c r="K18" s="245"/>
      <c r="L18" s="150"/>
      <c r="M18" s="246" t="s">
        <v>39</v>
      </c>
      <c r="N18" s="249">
        <v>4077</v>
      </c>
      <c r="O18" s="250" t="s">
        <v>147</v>
      </c>
      <c r="P18" s="242" t="s">
        <v>448</v>
      </c>
      <c r="Q18" s="242" t="s">
        <v>449</v>
      </c>
      <c r="R18" s="242" t="s">
        <v>36</v>
      </c>
      <c r="S18" s="242" t="s">
        <v>36</v>
      </c>
    </row>
    <row r="19" spans="1:19" ht="24">
      <c r="A19" s="246">
        <v>11</v>
      </c>
      <c r="B19" s="244" t="s">
        <v>450</v>
      </c>
      <c r="C19" s="150" t="s">
        <v>451</v>
      </c>
      <c r="D19" s="150" t="s">
        <v>452</v>
      </c>
      <c r="E19" s="242" t="s">
        <v>453</v>
      </c>
      <c r="F19" s="150" t="s">
        <v>454</v>
      </c>
      <c r="G19" s="150">
        <v>2500</v>
      </c>
      <c r="H19" s="150">
        <v>1991</v>
      </c>
      <c r="I19" s="150"/>
      <c r="J19" s="150">
        <v>7</v>
      </c>
      <c r="K19" s="245"/>
      <c r="L19" s="150"/>
      <c r="M19" s="150" t="s">
        <v>39</v>
      </c>
      <c r="N19" s="249">
        <v>117712</v>
      </c>
      <c r="O19" s="250"/>
      <c r="P19" s="242" t="s">
        <v>455</v>
      </c>
      <c r="Q19" s="242" t="s">
        <v>456</v>
      </c>
      <c r="R19" s="242" t="s">
        <v>36</v>
      </c>
      <c r="S19" s="242" t="s">
        <v>36</v>
      </c>
    </row>
    <row r="20" spans="1:19" ht="24">
      <c r="A20" s="150">
        <v>12</v>
      </c>
      <c r="B20" s="150" t="s">
        <v>390</v>
      </c>
      <c r="C20" s="150" t="s">
        <v>457</v>
      </c>
      <c r="D20" s="150" t="s">
        <v>458</v>
      </c>
      <c r="E20" s="242" t="s">
        <v>459</v>
      </c>
      <c r="F20" s="150" t="s">
        <v>401</v>
      </c>
      <c r="G20" s="150">
        <v>1968</v>
      </c>
      <c r="H20" s="150">
        <v>2016</v>
      </c>
      <c r="I20" s="150" t="s">
        <v>460</v>
      </c>
      <c r="J20" s="150">
        <v>7</v>
      </c>
      <c r="K20" s="245"/>
      <c r="L20" s="150"/>
      <c r="M20" s="246" t="s">
        <v>39</v>
      </c>
      <c r="N20" s="249">
        <v>165168</v>
      </c>
      <c r="O20" s="250">
        <v>52600</v>
      </c>
      <c r="P20" s="242" t="s">
        <v>461</v>
      </c>
      <c r="Q20" s="242" t="s">
        <v>462</v>
      </c>
      <c r="R20" s="242" t="s">
        <v>461</v>
      </c>
      <c r="S20" s="242" t="s">
        <v>462</v>
      </c>
    </row>
    <row r="21" spans="1:19" ht="24">
      <c r="A21" s="150">
        <v>13</v>
      </c>
      <c r="B21" s="150" t="s">
        <v>463</v>
      </c>
      <c r="C21" s="150">
        <v>663</v>
      </c>
      <c r="D21" s="150" t="s">
        <v>464</v>
      </c>
      <c r="E21" s="242" t="s">
        <v>465</v>
      </c>
      <c r="F21" s="150" t="s">
        <v>466</v>
      </c>
      <c r="G21" s="150"/>
      <c r="H21" s="150">
        <v>2017</v>
      </c>
      <c r="I21" s="150"/>
      <c r="J21" s="150" t="s">
        <v>36</v>
      </c>
      <c r="K21" s="245"/>
      <c r="L21" s="150"/>
      <c r="M21" s="150" t="s">
        <v>39</v>
      </c>
      <c r="N21" s="249" t="s">
        <v>36</v>
      </c>
      <c r="O21" s="250"/>
      <c r="P21" s="242" t="s">
        <v>467</v>
      </c>
      <c r="Q21" s="242" t="s">
        <v>468</v>
      </c>
      <c r="R21" s="242"/>
      <c r="S21" s="242"/>
    </row>
    <row r="22" spans="1:19" ht="24">
      <c r="A22" s="150">
        <v>14</v>
      </c>
      <c r="B22" s="150" t="s">
        <v>469</v>
      </c>
      <c r="C22" s="150" t="s">
        <v>470</v>
      </c>
      <c r="D22" s="150" t="s">
        <v>471</v>
      </c>
      <c r="E22" s="242" t="s">
        <v>472</v>
      </c>
      <c r="F22" s="150" t="s">
        <v>454</v>
      </c>
      <c r="G22" s="150">
        <v>6174</v>
      </c>
      <c r="H22" s="150">
        <v>2001</v>
      </c>
      <c r="I22" s="150"/>
      <c r="J22" s="150">
        <v>8</v>
      </c>
      <c r="K22" s="245"/>
      <c r="L22" s="150"/>
      <c r="M22" s="246" t="s">
        <v>39</v>
      </c>
      <c r="N22" s="249">
        <v>32892</v>
      </c>
      <c r="O22" s="250"/>
      <c r="P22" s="242" t="s">
        <v>473</v>
      </c>
      <c r="Q22" s="242" t="s">
        <v>474</v>
      </c>
      <c r="R22" s="242"/>
      <c r="S22" s="242"/>
    </row>
    <row r="23" spans="1:19" ht="24">
      <c r="A23" s="246">
        <v>15</v>
      </c>
      <c r="B23" s="150" t="s">
        <v>475</v>
      </c>
      <c r="C23" s="150"/>
      <c r="D23" s="150" t="s">
        <v>476</v>
      </c>
      <c r="E23" s="242" t="s">
        <v>477</v>
      </c>
      <c r="F23" s="150" t="s">
        <v>454</v>
      </c>
      <c r="G23" s="150">
        <v>2299</v>
      </c>
      <c r="H23" s="150">
        <v>2018</v>
      </c>
      <c r="I23" s="150"/>
      <c r="J23" s="251">
        <v>6</v>
      </c>
      <c r="K23" s="150"/>
      <c r="L23" s="252"/>
      <c r="M23" s="246" t="s">
        <v>39</v>
      </c>
      <c r="N23" s="253">
        <v>2518</v>
      </c>
      <c r="O23" s="250"/>
      <c r="P23" s="242" t="s">
        <v>478</v>
      </c>
      <c r="Q23" s="242" t="s">
        <v>479</v>
      </c>
      <c r="R23" s="242"/>
      <c r="S23" s="242"/>
    </row>
    <row r="24" spans="1:19" ht="24">
      <c r="A24" s="150">
        <v>16</v>
      </c>
      <c r="B24" s="150" t="s">
        <v>480</v>
      </c>
      <c r="C24" s="150" t="s">
        <v>481</v>
      </c>
      <c r="D24" s="150" t="s">
        <v>482</v>
      </c>
      <c r="E24" s="242" t="s">
        <v>483</v>
      </c>
      <c r="F24" s="150" t="s">
        <v>387</v>
      </c>
      <c r="G24" s="150">
        <v>3387</v>
      </c>
      <c r="H24" s="150">
        <v>2020</v>
      </c>
      <c r="I24" s="150" t="s">
        <v>484</v>
      </c>
      <c r="J24" s="150">
        <v>2</v>
      </c>
      <c r="K24" s="150"/>
      <c r="L24" s="150"/>
      <c r="M24" s="150" t="s">
        <v>39</v>
      </c>
      <c r="N24" s="254">
        <v>960</v>
      </c>
      <c r="O24" s="250">
        <v>240000</v>
      </c>
      <c r="P24" s="242" t="s">
        <v>485</v>
      </c>
      <c r="Q24" s="243" t="s">
        <v>486</v>
      </c>
      <c r="R24" s="242" t="s">
        <v>485</v>
      </c>
      <c r="S24" s="243" t="s">
        <v>486</v>
      </c>
    </row>
    <row r="25" spans="1:19" ht="30" customHeight="1">
      <c r="A25" s="150">
        <v>17</v>
      </c>
      <c r="B25" s="150" t="s">
        <v>487</v>
      </c>
      <c r="C25" s="150" t="s">
        <v>488</v>
      </c>
      <c r="D25" s="150" t="s">
        <v>489</v>
      </c>
      <c r="E25" s="242" t="s">
        <v>490</v>
      </c>
      <c r="F25" s="150" t="s">
        <v>491</v>
      </c>
      <c r="G25" s="150">
        <v>1968</v>
      </c>
      <c r="H25" s="150">
        <v>2020</v>
      </c>
      <c r="I25" s="150" t="s">
        <v>492</v>
      </c>
      <c r="J25" s="150">
        <v>9</v>
      </c>
      <c r="K25" s="150">
        <v>3200</v>
      </c>
      <c r="L25" s="150"/>
      <c r="M25" s="150" t="s">
        <v>39</v>
      </c>
      <c r="N25" s="254">
        <v>55383</v>
      </c>
      <c r="O25" s="250">
        <v>142000</v>
      </c>
      <c r="P25" s="242" t="s">
        <v>493</v>
      </c>
      <c r="Q25" s="243" t="s">
        <v>494</v>
      </c>
      <c r="R25" s="242" t="s">
        <v>493</v>
      </c>
      <c r="S25" s="243" t="s">
        <v>494</v>
      </c>
    </row>
    <row r="26" spans="1:19" ht="24">
      <c r="A26" s="150">
        <v>18</v>
      </c>
      <c r="B26" s="150" t="s">
        <v>390</v>
      </c>
      <c r="C26" s="150" t="s">
        <v>495</v>
      </c>
      <c r="D26" s="150" t="s">
        <v>496</v>
      </c>
      <c r="E26" s="242" t="s">
        <v>497</v>
      </c>
      <c r="F26" s="150" t="s">
        <v>401</v>
      </c>
      <c r="G26" s="150">
        <v>1968</v>
      </c>
      <c r="H26" s="150">
        <v>2021</v>
      </c>
      <c r="I26" s="255">
        <v>44327</v>
      </c>
      <c r="J26" s="150">
        <v>7</v>
      </c>
      <c r="K26" s="150">
        <v>2500</v>
      </c>
      <c r="L26" s="150"/>
      <c r="M26" s="150" t="s">
        <v>39</v>
      </c>
      <c r="N26" s="254">
        <v>25921</v>
      </c>
      <c r="O26" s="250">
        <v>120600</v>
      </c>
      <c r="P26" s="242" t="s">
        <v>498</v>
      </c>
      <c r="Q26" s="243" t="s">
        <v>499</v>
      </c>
      <c r="R26" s="242" t="s">
        <v>498</v>
      </c>
      <c r="S26" s="243" t="s">
        <v>499</v>
      </c>
    </row>
    <row r="27" spans="1:19" ht="24">
      <c r="A27" s="246">
        <v>19</v>
      </c>
      <c r="B27" s="150" t="s">
        <v>390</v>
      </c>
      <c r="C27" s="150" t="s">
        <v>500</v>
      </c>
      <c r="D27" s="150" t="s">
        <v>501</v>
      </c>
      <c r="E27" s="242" t="s">
        <v>502</v>
      </c>
      <c r="F27" s="150" t="s">
        <v>503</v>
      </c>
      <c r="G27" s="150">
        <v>1968</v>
      </c>
      <c r="H27" s="150">
        <v>2022</v>
      </c>
      <c r="I27" s="255">
        <v>44629</v>
      </c>
      <c r="J27" s="150">
        <v>7</v>
      </c>
      <c r="K27" s="150">
        <v>1087</v>
      </c>
      <c r="L27" s="150"/>
      <c r="M27" s="150" t="s">
        <v>39</v>
      </c>
      <c r="N27" s="254">
        <v>3653</v>
      </c>
      <c r="O27" s="250">
        <v>150000</v>
      </c>
      <c r="P27" s="242" t="s">
        <v>504</v>
      </c>
      <c r="Q27" s="243" t="s">
        <v>505</v>
      </c>
      <c r="R27" s="242" t="s">
        <v>504</v>
      </c>
      <c r="S27" s="243" t="s">
        <v>505</v>
      </c>
    </row>
  </sheetData>
  <sheetProtection/>
  <mergeCells count="21">
    <mergeCell ref="N5:N7"/>
    <mergeCell ref="O5:O7"/>
    <mergeCell ref="P5:Q6"/>
    <mergeCell ref="R5:S6"/>
    <mergeCell ref="A8:S8"/>
    <mergeCell ref="H5:H7"/>
    <mergeCell ref="I5:I7"/>
    <mergeCell ref="J5:J7"/>
    <mergeCell ref="K5:K7"/>
    <mergeCell ref="L5:L7"/>
    <mergeCell ref="M5:M7"/>
    <mergeCell ref="A1:E1"/>
    <mergeCell ref="A4:K4"/>
    <mergeCell ref="L4:S4"/>
    <mergeCell ref="A5:A7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3.140625" style="0" customWidth="1"/>
    <col min="2" max="2" width="14.57421875" style="0" customWidth="1"/>
    <col min="4" max="5" width="11.7109375" style="0" customWidth="1"/>
    <col min="6" max="6" width="36.28125" style="0" customWidth="1"/>
    <col min="7" max="7" width="11.7109375" style="0" customWidth="1"/>
  </cols>
  <sheetData>
    <row r="1" spans="1:7" ht="28.5">
      <c r="A1" s="155" t="s">
        <v>322</v>
      </c>
      <c r="B1" s="155" t="s">
        <v>323</v>
      </c>
      <c r="C1" s="155" t="s">
        <v>324</v>
      </c>
      <c r="D1" s="156" t="s">
        <v>325</v>
      </c>
      <c r="E1" s="156" t="s">
        <v>326</v>
      </c>
      <c r="F1" s="155" t="s">
        <v>327</v>
      </c>
      <c r="G1" s="157" t="s">
        <v>328</v>
      </c>
    </row>
    <row r="2" spans="1:7" ht="38.25" customHeight="1">
      <c r="A2" s="158" t="s">
        <v>37</v>
      </c>
      <c r="B2" s="158" t="s">
        <v>37</v>
      </c>
      <c r="C2" s="158" t="s">
        <v>329</v>
      </c>
      <c r="D2" s="159">
        <v>43207</v>
      </c>
      <c r="E2" s="159">
        <v>43234.61150462963</v>
      </c>
      <c r="F2" s="158" t="s">
        <v>330</v>
      </c>
      <c r="G2" s="160">
        <v>2706</v>
      </c>
    </row>
    <row r="3" spans="1:7" ht="38.25" customHeight="1">
      <c r="A3" s="158" t="s">
        <v>37</v>
      </c>
      <c r="B3" s="158" t="s">
        <v>37</v>
      </c>
      <c r="C3" s="158" t="s">
        <v>329</v>
      </c>
      <c r="D3" s="159">
        <v>43249</v>
      </c>
      <c r="E3" s="159">
        <v>43259.47466435185</v>
      </c>
      <c r="F3" s="158" t="s">
        <v>331</v>
      </c>
      <c r="G3" s="160">
        <v>1278.7</v>
      </c>
    </row>
    <row r="4" spans="1:7" ht="38.25" customHeight="1">
      <c r="A4" s="158" t="s">
        <v>37</v>
      </c>
      <c r="B4" s="158" t="s">
        <v>37</v>
      </c>
      <c r="C4" s="158" t="s">
        <v>332</v>
      </c>
      <c r="D4" s="159">
        <v>43392</v>
      </c>
      <c r="E4" s="159">
        <v>43517.34678240741</v>
      </c>
      <c r="F4" s="158" t="s">
        <v>333</v>
      </c>
      <c r="G4" s="160">
        <v>884</v>
      </c>
    </row>
    <row r="5" spans="1:7" ht="25.5" customHeight="1">
      <c r="A5" s="220" t="s">
        <v>37</v>
      </c>
      <c r="B5" s="220" t="s">
        <v>37</v>
      </c>
      <c r="C5" s="220" t="s">
        <v>329</v>
      </c>
      <c r="D5" s="222">
        <v>43430</v>
      </c>
      <c r="E5" s="222">
        <v>43431.55385416667</v>
      </c>
      <c r="F5" s="220" t="s">
        <v>334</v>
      </c>
      <c r="G5" s="221">
        <v>2701.08</v>
      </c>
    </row>
    <row r="6" spans="1:7" ht="25.5" customHeight="1">
      <c r="A6" s="220"/>
      <c r="B6" s="220"/>
      <c r="C6" s="220"/>
      <c r="D6" s="220"/>
      <c r="E6" s="220"/>
      <c r="F6" s="220"/>
      <c r="G6" s="220"/>
    </row>
    <row r="7" spans="1:7" ht="25.5" customHeight="1">
      <c r="A7" s="220" t="s">
        <v>37</v>
      </c>
      <c r="B7" s="220" t="s">
        <v>37</v>
      </c>
      <c r="C7" s="220" t="s">
        <v>329</v>
      </c>
      <c r="D7" s="222">
        <v>43868</v>
      </c>
      <c r="E7" s="222">
        <v>43873.57702546296</v>
      </c>
      <c r="F7" s="220" t="s">
        <v>335</v>
      </c>
      <c r="G7" s="221">
        <v>647.88</v>
      </c>
    </row>
    <row r="8" spans="1:7" ht="25.5" customHeight="1">
      <c r="A8" s="220"/>
      <c r="B8" s="220"/>
      <c r="C8" s="220"/>
      <c r="D8" s="220"/>
      <c r="E8" s="220"/>
      <c r="F8" s="220"/>
      <c r="G8" s="220"/>
    </row>
    <row r="9" spans="1:7" ht="38.25" customHeight="1">
      <c r="A9" s="158" t="s">
        <v>37</v>
      </c>
      <c r="B9" s="158" t="s">
        <v>358</v>
      </c>
      <c r="C9" s="158" t="s">
        <v>336</v>
      </c>
      <c r="D9" s="159">
        <v>44010</v>
      </c>
      <c r="E9" s="159">
        <v>44019.489953703705</v>
      </c>
      <c r="F9" s="158" t="s">
        <v>337</v>
      </c>
      <c r="G9" s="160">
        <v>0</v>
      </c>
    </row>
    <row r="10" spans="1:7" ht="38.25" customHeight="1">
      <c r="A10" s="158" t="s">
        <v>37</v>
      </c>
      <c r="B10" s="158" t="s">
        <v>358</v>
      </c>
      <c r="C10" s="158" t="s">
        <v>336</v>
      </c>
      <c r="D10" s="159">
        <v>44010</v>
      </c>
      <c r="E10" s="159">
        <v>44019.49070601852</v>
      </c>
      <c r="F10" s="158" t="s">
        <v>337</v>
      </c>
      <c r="G10" s="160">
        <v>0</v>
      </c>
    </row>
    <row r="11" spans="1:7" ht="38.25" customHeight="1">
      <c r="A11" s="158" t="s">
        <v>37</v>
      </c>
      <c r="B11" s="158" t="s">
        <v>37</v>
      </c>
      <c r="C11" s="158" t="s">
        <v>338</v>
      </c>
      <c r="D11" s="159">
        <v>44011</v>
      </c>
      <c r="E11" s="159">
        <v>44013.56638888889</v>
      </c>
      <c r="F11" s="158" t="s">
        <v>339</v>
      </c>
      <c r="G11" s="160">
        <v>1300</v>
      </c>
    </row>
    <row r="12" spans="1:7" ht="24.75" customHeight="1">
      <c r="A12" s="220" t="s">
        <v>37</v>
      </c>
      <c r="B12" s="220" t="s">
        <v>358</v>
      </c>
      <c r="C12" s="220" t="s">
        <v>340</v>
      </c>
      <c r="D12" s="222">
        <v>44040</v>
      </c>
      <c r="E12" s="222">
        <v>44042.63726851852</v>
      </c>
      <c r="F12" s="220" t="s">
        <v>341</v>
      </c>
      <c r="G12" s="221">
        <v>1592.6</v>
      </c>
    </row>
    <row r="13" spans="1:7" ht="25.5" customHeight="1">
      <c r="A13" s="220"/>
      <c r="B13" s="220"/>
      <c r="C13" s="220"/>
      <c r="D13" s="220"/>
      <c r="E13" s="220"/>
      <c r="F13" s="220"/>
      <c r="G13" s="220"/>
    </row>
    <row r="14" spans="1:7" ht="24" customHeight="1">
      <c r="A14" s="220"/>
      <c r="B14" s="220"/>
      <c r="C14" s="220"/>
      <c r="D14" s="220"/>
      <c r="E14" s="220"/>
      <c r="F14" s="220"/>
      <c r="G14" s="220"/>
    </row>
    <row r="15" spans="1:7" ht="38.25" customHeight="1">
      <c r="A15" s="158" t="s">
        <v>37</v>
      </c>
      <c r="B15" s="158" t="s">
        <v>37</v>
      </c>
      <c r="C15" s="158" t="s">
        <v>338</v>
      </c>
      <c r="D15" s="159">
        <v>44218</v>
      </c>
      <c r="E15" s="159">
        <v>44228.46628472222</v>
      </c>
      <c r="F15" s="158" t="s">
        <v>342</v>
      </c>
      <c r="G15" s="160">
        <v>35109.44</v>
      </c>
    </row>
    <row r="16" spans="1:7" ht="38.25" customHeight="1">
      <c r="A16" s="158" t="s">
        <v>37</v>
      </c>
      <c r="B16" s="158" t="s">
        <v>37</v>
      </c>
      <c r="C16" s="158" t="s">
        <v>343</v>
      </c>
      <c r="D16" s="159">
        <v>44249</v>
      </c>
      <c r="E16" s="159">
        <v>44256.56900462963</v>
      </c>
      <c r="F16" s="158" t="s">
        <v>344</v>
      </c>
      <c r="G16" s="160">
        <v>2303.18</v>
      </c>
    </row>
    <row r="17" spans="1:7" ht="51" customHeight="1">
      <c r="A17" s="158" t="s">
        <v>101</v>
      </c>
      <c r="B17" s="158" t="s">
        <v>101</v>
      </c>
      <c r="C17" s="158" t="s">
        <v>338</v>
      </c>
      <c r="D17" s="159">
        <v>44422</v>
      </c>
      <c r="E17" s="159">
        <v>44426.75649305555</v>
      </c>
      <c r="F17" s="158" t="s">
        <v>345</v>
      </c>
      <c r="G17" s="160">
        <v>9862.7</v>
      </c>
    </row>
    <row r="18" spans="1:7" ht="38.25" customHeight="1">
      <c r="A18" s="220" t="s">
        <v>37</v>
      </c>
      <c r="B18" s="220" t="s">
        <v>37</v>
      </c>
      <c r="C18" s="220" t="s">
        <v>338</v>
      </c>
      <c r="D18" s="222">
        <v>44491</v>
      </c>
      <c r="E18" s="159">
        <v>44495.60512731481</v>
      </c>
      <c r="F18" s="158" t="s">
        <v>346</v>
      </c>
      <c r="G18" s="221">
        <v>2010</v>
      </c>
    </row>
    <row r="19" spans="1:7" ht="38.25" customHeight="1">
      <c r="A19" s="220"/>
      <c r="B19" s="220"/>
      <c r="C19" s="220"/>
      <c r="D19" s="220"/>
      <c r="E19" s="159">
        <v>44495.60512731481</v>
      </c>
      <c r="F19" s="158" t="s">
        <v>346</v>
      </c>
      <c r="G19" s="220"/>
    </row>
    <row r="20" spans="1:7" ht="38.25" customHeight="1">
      <c r="A20" s="158" t="s">
        <v>37</v>
      </c>
      <c r="B20" s="158" t="s">
        <v>37</v>
      </c>
      <c r="C20" s="158" t="s">
        <v>343</v>
      </c>
      <c r="D20" s="159">
        <v>44564</v>
      </c>
      <c r="E20" s="159">
        <v>44629.601585648146</v>
      </c>
      <c r="F20" s="158" t="s">
        <v>347</v>
      </c>
      <c r="G20" s="160">
        <v>984</v>
      </c>
    </row>
    <row r="21" spans="1:7" ht="38.25" customHeight="1">
      <c r="A21" s="158" t="s">
        <v>37</v>
      </c>
      <c r="B21" s="158" t="s">
        <v>348</v>
      </c>
      <c r="C21" s="158" t="s">
        <v>336</v>
      </c>
      <c r="D21" s="159">
        <v>44605</v>
      </c>
      <c r="E21" s="159">
        <v>44627.6184375</v>
      </c>
      <c r="F21" s="158" t="s">
        <v>349</v>
      </c>
      <c r="G21" s="160">
        <v>0</v>
      </c>
    </row>
    <row r="22" spans="1:7" ht="38.25" customHeight="1">
      <c r="A22" s="158" t="s">
        <v>37</v>
      </c>
      <c r="B22" s="158" t="s">
        <v>37</v>
      </c>
      <c r="C22" s="158" t="s">
        <v>338</v>
      </c>
      <c r="D22" s="159">
        <v>44611</v>
      </c>
      <c r="E22" s="159">
        <v>44629.598761574074</v>
      </c>
      <c r="F22" s="158" t="s">
        <v>350</v>
      </c>
      <c r="G22" s="160">
        <v>1300</v>
      </c>
    </row>
    <row r="23" spans="1:7" ht="38.25" customHeight="1">
      <c r="A23" s="158" t="s">
        <v>37</v>
      </c>
      <c r="B23" s="158" t="s">
        <v>37</v>
      </c>
      <c r="C23" s="158" t="s">
        <v>338</v>
      </c>
      <c r="D23" s="159">
        <v>44611</v>
      </c>
      <c r="E23" s="159">
        <v>44629.60388888889</v>
      </c>
      <c r="F23" s="158" t="s">
        <v>351</v>
      </c>
      <c r="G23" s="160">
        <v>3567</v>
      </c>
    </row>
    <row r="24" spans="1:7" ht="38.25" customHeight="1">
      <c r="A24" s="158" t="s">
        <v>37</v>
      </c>
      <c r="B24" s="158" t="s">
        <v>37</v>
      </c>
      <c r="C24" s="158" t="s">
        <v>338</v>
      </c>
      <c r="D24" s="159">
        <v>44611</v>
      </c>
      <c r="E24" s="159">
        <v>44629.60628472222</v>
      </c>
      <c r="F24" s="158" t="s">
        <v>351</v>
      </c>
      <c r="G24" s="160">
        <v>3567</v>
      </c>
    </row>
    <row r="25" spans="1:7" ht="38.25" customHeight="1">
      <c r="A25" s="158" t="s">
        <v>37</v>
      </c>
      <c r="B25" s="158" t="s">
        <v>37</v>
      </c>
      <c r="C25" s="158" t="s">
        <v>338</v>
      </c>
      <c r="D25" s="159">
        <v>44611</v>
      </c>
      <c r="E25" s="159">
        <v>44630.592777777776</v>
      </c>
      <c r="F25" s="158" t="s">
        <v>352</v>
      </c>
      <c r="G25" s="160">
        <v>5000</v>
      </c>
    </row>
    <row r="26" spans="1:7" ht="38.25" customHeight="1">
      <c r="A26" s="158" t="s">
        <v>37</v>
      </c>
      <c r="B26" s="158" t="s">
        <v>37</v>
      </c>
      <c r="C26" s="158" t="s">
        <v>338</v>
      </c>
      <c r="D26" s="159">
        <v>44667</v>
      </c>
      <c r="E26" s="159">
        <v>44693.41269675926</v>
      </c>
      <c r="F26" s="158" t="s">
        <v>353</v>
      </c>
      <c r="G26" s="160">
        <v>6928</v>
      </c>
    </row>
    <row r="27" spans="1:7" ht="38.25" customHeight="1">
      <c r="A27" s="158" t="s">
        <v>37</v>
      </c>
      <c r="B27" s="158" t="s">
        <v>358</v>
      </c>
      <c r="C27" s="158" t="s">
        <v>336</v>
      </c>
      <c r="D27" s="159">
        <v>44701</v>
      </c>
      <c r="E27" s="159">
        <v>44706.4978125</v>
      </c>
      <c r="F27" s="158" t="s">
        <v>354</v>
      </c>
      <c r="G27" s="160">
        <v>55.96</v>
      </c>
    </row>
    <row r="28" spans="1:7" ht="38.25" customHeight="1">
      <c r="A28" s="158" t="s">
        <v>37</v>
      </c>
      <c r="B28" s="158" t="s">
        <v>37</v>
      </c>
      <c r="C28" s="158" t="s">
        <v>329</v>
      </c>
      <c r="D28" s="159">
        <v>44707</v>
      </c>
      <c r="E28" s="159">
        <v>44727.38452546296</v>
      </c>
      <c r="F28" s="158" t="s">
        <v>355</v>
      </c>
      <c r="G28" s="160">
        <v>1302.34</v>
      </c>
    </row>
    <row r="29" spans="1:7" ht="12.75">
      <c r="A29" s="161"/>
      <c r="B29" s="161"/>
      <c r="C29" s="161"/>
      <c r="D29" s="162"/>
      <c r="E29" s="162"/>
      <c r="F29" s="161"/>
      <c r="G29" s="163"/>
    </row>
    <row r="30" spans="1:7" ht="12.75">
      <c r="A30" s="161"/>
      <c r="B30" s="161"/>
      <c r="C30" s="161"/>
      <c r="D30" s="162"/>
      <c r="E30" s="162"/>
      <c r="F30" s="158" t="s">
        <v>356</v>
      </c>
      <c r="G30" s="160">
        <f>SUM(G2:G28)</f>
        <v>83099.88</v>
      </c>
    </row>
    <row r="31" spans="1:7" ht="12.75">
      <c r="A31" s="161"/>
      <c r="B31" s="161"/>
      <c r="C31" s="161"/>
      <c r="D31" s="162"/>
      <c r="E31" s="162"/>
      <c r="F31" s="164" t="s">
        <v>357</v>
      </c>
      <c r="G31" s="160">
        <f>G28+G7+G5+G3+G2</f>
        <v>8636</v>
      </c>
    </row>
  </sheetData>
  <sheetProtection/>
  <mergeCells count="26"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A5:A6"/>
    <mergeCell ref="B5:B6"/>
    <mergeCell ref="C5:C6"/>
    <mergeCell ref="F7:F8"/>
    <mergeCell ref="G7:G8"/>
    <mergeCell ref="A12:A14"/>
    <mergeCell ref="B12:B14"/>
    <mergeCell ref="C12:C14"/>
    <mergeCell ref="D12:D14"/>
    <mergeCell ref="E12:E14"/>
    <mergeCell ref="F12:F14"/>
    <mergeCell ref="G12:G14"/>
    <mergeCell ref="A18:A19"/>
    <mergeCell ref="B18:B19"/>
    <mergeCell ref="C18:C19"/>
    <mergeCell ref="D18:D19"/>
    <mergeCell ref="G18:G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Joanna Mitygowska</cp:lastModifiedBy>
  <cp:lastPrinted>2021-12-10T10:24:37Z</cp:lastPrinted>
  <dcterms:created xsi:type="dcterms:W3CDTF">2003-03-13T10:23:20Z</dcterms:created>
  <dcterms:modified xsi:type="dcterms:W3CDTF">2022-10-06T08:08:05Z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