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0" yWindow="1470" windowWidth="18330" windowHeight="10530"/>
  </bookViews>
  <sheets>
    <sheet name="Arkusz1" sheetId="1" r:id="rId1"/>
  </sheets>
  <definedNames>
    <definedName name="_xlnm._FilterDatabase" localSheetId="0" hidden="1">Arkusz1!$M$1:$M$62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E19" i="1" l="1"/>
  <c r="C21" i="1"/>
  <c r="K15" i="1"/>
  <c r="L6" i="1"/>
  <c r="L7" i="1"/>
  <c r="L8" i="1"/>
  <c r="L9" i="1"/>
  <c r="L10" i="1"/>
  <c r="L11" i="1"/>
  <c r="L12" i="1"/>
  <c r="L13" i="1"/>
  <c r="L14" i="1"/>
  <c r="L5" i="1"/>
  <c r="E20" i="1" l="1"/>
  <c r="E21" i="1" s="1"/>
  <c r="L15" i="1"/>
  <c r="D21" i="1"/>
  <c r="P15" i="1"/>
  <c r="O15" i="1"/>
  <c r="N15" i="1"/>
  <c r="Q5" i="1" l="1"/>
  <c r="Q7" i="1"/>
  <c r="Q8" i="1"/>
  <c r="Q9" i="1"/>
  <c r="Q10" i="1"/>
  <c r="Q11" i="1"/>
  <c r="Q12" i="1"/>
  <c r="Q13" i="1"/>
  <c r="Q14" i="1"/>
  <c r="Q15" i="1"/>
  <c r="Q6" i="1"/>
  <c r="F21" i="1" l="1"/>
</calcChain>
</file>

<file path=xl/comments1.xml><?xml version="1.0" encoding="utf-8"?>
<comments xmlns="http://schemas.openxmlformats.org/spreadsheetml/2006/main">
  <authors>
    <author>Autor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mocy umownej na 40 kW od VIII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sezonowość: 
I - 80kW
II-IX - 75kW
X-XII - 80kW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fotowoltaika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montaż-demontaż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instalacja PV od 01.09.2022 </t>
        </r>
      </text>
    </comment>
  </commentList>
</comments>
</file>

<file path=xl/sharedStrings.xml><?xml version="1.0" encoding="utf-8"?>
<sst xmlns="http://schemas.openxmlformats.org/spreadsheetml/2006/main" count="177" uniqueCount="92">
  <si>
    <t>Nazwa</t>
  </si>
  <si>
    <t>Adres obiektu PPE</t>
  </si>
  <si>
    <t>LP.</t>
  </si>
  <si>
    <t xml:space="preserve">Nazwa obiektu PPE </t>
  </si>
  <si>
    <t xml:space="preserve">Miejscowość </t>
  </si>
  <si>
    <t>Ulica</t>
  </si>
  <si>
    <t>Numer</t>
  </si>
  <si>
    <t>Kod</t>
  </si>
  <si>
    <t>Miejscowość</t>
  </si>
  <si>
    <t xml:space="preserve">Nr klienta </t>
  </si>
  <si>
    <t>Nr PPE</t>
  </si>
  <si>
    <t>Nr PPE obowiązujący od 15.04.2021r.</t>
  </si>
  <si>
    <t>Grupa taryfowa</t>
  </si>
  <si>
    <t>Szacunkowe zużycie (kWh) - 1 rok</t>
  </si>
  <si>
    <t>Adres</t>
  </si>
  <si>
    <t>NIP</t>
  </si>
  <si>
    <t>Nabywca</t>
  </si>
  <si>
    <t>Odbiorca/Adres korespondencyjny</t>
  </si>
  <si>
    <t>1.</t>
  </si>
  <si>
    <t>Stadion Miejski</t>
  </si>
  <si>
    <t>2.</t>
  </si>
  <si>
    <t>3.</t>
  </si>
  <si>
    <t>Basen odkryty</t>
  </si>
  <si>
    <t>4.</t>
  </si>
  <si>
    <t>5.</t>
  </si>
  <si>
    <t>Kąpielisko Krubin</t>
  </si>
  <si>
    <t>6.</t>
  </si>
  <si>
    <t>Hotel "Olimpijski"</t>
  </si>
  <si>
    <t>7.</t>
  </si>
  <si>
    <t>8.</t>
  </si>
  <si>
    <t>9.</t>
  </si>
  <si>
    <t>10.</t>
  </si>
  <si>
    <t>Ciechanów</t>
  </si>
  <si>
    <t>ul. 3 maja</t>
  </si>
  <si>
    <t>06-400</t>
  </si>
  <si>
    <t>ul. Ignacego Kraszewskiego</t>
  </si>
  <si>
    <t>ul. Dobra</t>
  </si>
  <si>
    <t xml:space="preserve">06-400 </t>
  </si>
  <si>
    <t xml:space="preserve">ul. 17 stycznia </t>
  </si>
  <si>
    <t>60/A</t>
  </si>
  <si>
    <t>60/B</t>
  </si>
  <si>
    <t>60/C</t>
  </si>
  <si>
    <t>C12a</t>
  </si>
  <si>
    <t>C23</t>
  </si>
  <si>
    <t>Gmina Miejska Ciechanów</t>
  </si>
  <si>
    <t>Plac Jana Pawła II 6, 06-400 Ciechanów</t>
  </si>
  <si>
    <t>Miejski Ośrodek Sportu i Rekreacji w Ciechanowie</t>
  </si>
  <si>
    <t>ul. 17 Stycznia 60/B, 06-400 Ciechanów</t>
  </si>
  <si>
    <t>PL0037720007926419</t>
  </si>
  <si>
    <t>PL0037720007926520</t>
  </si>
  <si>
    <t>PL0037720007926621</t>
  </si>
  <si>
    <t>PL0037720007926722</t>
  </si>
  <si>
    <t>PL0037720007926924</t>
  </si>
  <si>
    <t>PL0037720000049211</t>
  </si>
  <si>
    <t>PL0037720000049312</t>
  </si>
  <si>
    <t>PL0037720000049413</t>
  </si>
  <si>
    <t>PL0037720000039612</t>
  </si>
  <si>
    <t>PL0037720007770916</t>
  </si>
  <si>
    <t>590243872015612870</t>
  </si>
  <si>
    <t>590243872015504298</t>
  </si>
  <si>
    <t>590243872015682552</t>
  </si>
  <si>
    <t>590243872015687526</t>
  </si>
  <si>
    <t>590243872015504304</t>
  </si>
  <si>
    <t>590243872015732615</t>
  </si>
  <si>
    <t>590243872015338169</t>
  </si>
  <si>
    <t>590243872015316075</t>
  </si>
  <si>
    <t>590243872015447434</t>
  </si>
  <si>
    <t>590243872015565091</t>
  </si>
  <si>
    <t>Strefa I</t>
  </si>
  <si>
    <t>Strefa II</t>
  </si>
  <si>
    <t>Strefa III</t>
  </si>
  <si>
    <t>Podsumowanie</t>
  </si>
  <si>
    <t>Lp</t>
  </si>
  <si>
    <t>Taryfa</t>
  </si>
  <si>
    <t>Liczba PPE</t>
  </si>
  <si>
    <t>moc 1 m-c</t>
  </si>
  <si>
    <t>Roczny wolumen</t>
  </si>
  <si>
    <t>I strefa w ciągu 12 m-cy</t>
  </si>
  <si>
    <t>II strefa w ciągu 12 m-cy</t>
  </si>
  <si>
    <t>III strefa w ciągu 12 m-cy</t>
  </si>
  <si>
    <t>RAZEM</t>
  </si>
  <si>
    <t>moc 12 m-cy</t>
  </si>
  <si>
    <t>Moc umowna w okresie obowiązywania umowy 12 m-cy</t>
  </si>
  <si>
    <t>Parking wielofunkcyjny (lodowisko)</t>
  </si>
  <si>
    <t>Moc umowna 1 m-c (kW)</t>
  </si>
  <si>
    <t>Załącznik nr 6 do SIWZ - Wykaz punktów poboru energii</t>
  </si>
  <si>
    <t>okres dostaw</t>
  </si>
  <si>
    <t xml:space="preserve">od </t>
  </si>
  <si>
    <t>do</t>
  </si>
  <si>
    <r>
      <t xml:space="preserve">Hala Sportowo-Widowiskowa - </t>
    </r>
    <r>
      <rPr>
        <b/>
        <sz val="12"/>
        <color theme="1"/>
        <rFont val="Times New Roman"/>
        <family val="1"/>
        <charset val="238"/>
      </rPr>
      <t>PROSUMENT</t>
    </r>
  </si>
  <si>
    <r>
      <t xml:space="preserve">Hala Widowiskowo-Sportowa - </t>
    </r>
    <r>
      <rPr>
        <b/>
        <sz val="12"/>
        <color theme="1"/>
        <rFont val="Times New Roman"/>
        <family val="1"/>
        <charset val="238"/>
      </rPr>
      <t>PROSUMENT</t>
    </r>
  </si>
  <si>
    <r>
      <t xml:space="preserve">Kryta Pływalnia </t>
    </r>
    <r>
      <rPr>
        <b/>
        <sz val="12"/>
        <color theme="1"/>
        <rFont val="Times New Roman"/>
        <family val="1"/>
        <charset val="238"/>
      </rPr>
      <t>PROSUMENT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</si>
</sst>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2" fillId="6" borderId="1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E62"/>
  <sheetViews>
    <sheetView tabSelected="1" topLeftCell="A4" zoomScale="90" zoomScaleNormal="90" workbookViewId="0">
      <selection activeCell="J18" sqref="J18"/>
    </sheetView>
  </sheetViews>
  <sheetFormatPr defaultColWidth="9.140625" defaultRowHeight="15" x14ac:dyDescent="0.25"/>
  <cols>
    <col min="1" max="1" width="4.140625" style="1" bestFit="1" customWidth="1"/>
    <col min="2" max="2" width="18.85546875" style="1" bestFit="1" customWidth="1"/>
    <col min="3" max="3" width="12.85546875" style="1" customWidth="1"/>
    <col min="4" max="4" width="18.28515625" style="2" customWidth="1"/>
    <col min="5" max="5" width="10.5703125" style="1" customWidth="1"/>
    <col min="6" max="6" width="10.42578125" style="1" customWidth="1"/>
    <col min="7" max="7" width="14.85546875" style="1" customWidth="1"/>
    <col min="8" max="8" width="16" style="1" customWidth="1"/>
    <col min="9" max="9" width="23.85546875" style="1" customWidth="1"/>
    <col min="10" max="10" width="28.140625" style="1" customWidth="1"/>
    <col min="11" max="12" width="13.140625" style="1" customWidth="1"/>
    <col min="13" max="13" width="15.140625" style="1" bestFit="1" customWidth="1"/>
    <col min="14" max="16" width="15.140625" style="1" customWidth="1"/>
    <col min="17" max="17" width="16.42578125" style="7" customWidth="1"/>
    <col min="18" max="18" width="13.7109375" style="1" bestFit="1" customWidth="1"/>
    <col min="19" max="19" width="19" style="1" bestFit="1" customWidth="1"/>
    <col min="20" max="20" width="12.5703125" style="1" bestFit="1" customWidth="1"/>
    <col min="21" max="21" width="23" style="1" bestFit="1" customWidth="1"/>
    <col min="22" max="22" width="18.42578125" style="1" bestFit="1" customWidth="1"/>
    <col min="23" max="23" width="12.28515625" style="1" customWidth="1"/>
    <col min="24" max="24" width="13.140625" style="1" customWidth="1"/>
    <col min="25" max="16384" width="9.140625" style="1"/>
  </cols>
  <sheetData>
    <row r="1" spans="1:161" ht="31.5" customHeight="1" x14ac:dyDescent="0.25">
      <c r="A1" s="53" t="s">
        <v>85</v>
      </c>
      <c r="B1" s="53"/>
      <c r="C1" s="53"/>
      <c r="D1" s="53"/>
      <c r="E1" s="53"/>
      <c r="F1" s="53"/>
      <c r="P1"/>
      <c r="Q1"/>
    </row>
    <row r="2" spans="1:161" ht="15.75" thickBot="1" x14ac:dyDescent="0.3">
      <c r="P2"/>
      <c r="Q2"/>
    </row>
    <row r="3" spans="1:161" ht="39" customHeight="1" x14ac:dyDescent="0.25">
      <c r="A3" s="8"/>
      <c r="B3" s="9" t="s">
        <v>0</v>
      </c>
      <c r="C3" s="54" t="s">
        <v>1</v>
      </c>
      <c r="D3" s="54"/>
      <c r="E3" s="54"/>
      <c r="F3" s="54"/>
      <c r="G3" s="54"/>
      <c r="H3" s="54"/>
      <c r="P3"/>
      <c r="Q3"/>
      <c r="R3" s="44" t="s">
        <v>16</v>
      </c>
      <c r="S3" s="44"/>
      <c r="T3" s="44"/>
      <c r="U3" s="45" t="s">
        <v>17</v>
      </c>
      <c r="V3" s="45"/>
      <c r="W3" s="44" t="s">
        <v>86</v>
      </c>
      <c r="X3" s="4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s="5" customFormat="1" ht="75" customHeight="1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84</v>
      </c>
      <c r="L4" s="10" t="s">
        <v>82</v>
      </c>
      <c r="M4" s="10" t="s">
        <v>12</v>
      </c>
      <c r="N4" s="10" t="s">
        <v>68</v>
      </c>
      <c r="O4" s="10" t="s">
        <v>69</v>
      </c>
      <c r="P4" s="10" t="s">
        <v>70</v>
      </c>
      <c r="Q4" s="10" t="s">
        <v>13</v>
      </c>
      <c r="R4" s="10" t="s">
        <v>0</v>
      </c>
      <c r="S4" s="10" t="s">
        <v>14</v>
      </c>
      <c r="T4" s="10" t="s">
        <v>15</v>
      </c>
      <c r="U4" s="10" t="s">
        <v>0</v>
      </c>
      <c r="V4" s="10" t="s">
        <v>14</v>
      </c>
      <c r="W4" s="10" t="s">
        <v>87</v>
      </c>
      <c r="X4" s="10" t="s">
        <v>88</v>
      </c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s="30" customFormat="1" ht="47.25" x14ac:dyDescent="0.25">
      <c r="A5" s="22" t="s">
        <v>18</v>
      </c>
      <c r="B5" s="23" t="s">
        <v>19</v>
      </c>
      <c r="C5" s="24" t="s">
        <v>32</v>
      </c>
      <c r="D5" s="23" t="s">
        <v>33</v>
      </c>
      <c r="E5" s="24">
        <v>7</v>
      </c>
      <c r="F5" s="24" t="s">
        <v>34</v>
      </c>
      <c r="G5" s="24" t="s">
        <v>32</v>
      </c>
      <c r="H5" s="24">
        <v>8598912000</v>
      </c>
      <c r="I5" s="25" t="s">
        <v>48</v>
      </c>
      <c r="J5" s="25" t="s">
        <v>58</v>
      </c>
      <c r="K5" s="26">
        <v>40</v>
      </c>
      <c r="L5" s="26">
        <f t="shared" ref="L5:L14" si="0">K5*12</f>
        <v>480</v>
      </c>
      <c r="M5" s="26" t="s">
        <v>42</v>
      </c>
      <c r="N5" s="26">
        <v>2200</v>
      </c>
      <c r="O5" s="26">
        <v>5020</v>
      </c>
      <c r="P5" s="26">
        <v>0</v>
      </c>
      <c r="Q5" s="26">
        <f>SUM(N5:P5)</f>
        <v>7220</v>
      </c>
      <c r="R5" s="27" t="s">
        <v>44</v>
      </c>
      <c r="S5" s="23" t="s">
        <v>45</v>
      </c>
      <c r="T5" s="28">
        <v>5661876536</v>
      </c>
      <c r="U5" s="23" t="s">
        <v>46</v>
      </c>
      <c r="V5" s="23" t="s">
        <v>47</v>
      </c>
      <c r="W5" s="42">
        <v>45292</v>
      </c>
      <c r="X5" s="42">
        <v>45657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</row>
    <row r="6" spans="1:161" s="30" customFormat="1" ht="47.25" x14ac:dyDescent="0.25">
      <c r="A6" s="22" t="s">
        <v>20</v>
      </c>
      <c r="B6" s="23" t="s">
        <v>19</v>
      </c>
      <c r="C6" s="24" t="s">
        <v>32</v>
      </c>
      <c r="D6" s="23" t="s">
        <v>33</v>
      </c>
      <c r="E6" s="24">
        <v>7</v>
      </c>
      <c r="F6" s="24" t="s">
        <v>34</v>
      </c>
      <c r="G6" s="24" t="s">
        <v>32</v>
      </c>
      <c r="H6" s="24">
        <v>8598912000</v>
      </c>
      <c r="I6" s="25" t="s">
        <v>49</v>
      </c>
      <c r="J6" s="25" t="s">
        <v>59</v>
      </c>
      <c r="K6" s="26">
        <v>25</v>
      </c>
      <c r="L6" s="26">
        <f t="shared" si="0"/>
        <v>300</v>
      </c>
      <c r="M6" s="26" t="s">
        <v>42</v>
      </c>
      <c r="N6" s="26">
        <v>1250</v>
      </c>
      <c r="O6" s="26">
        <v>3250</v>
      </c>
      <c r="P6" s="26">
        <v>0</v>
      </c>
      <c r="Q6" s="26">
        <f>SUM(N6:P6)</f>
        <v>4500</v>
      </c>
      <c r="R6" s="27" t="s">
        <v>44</v>
      </c>
      <c r="S6" s="23" t="s">
        <v>45</v>
      </c>
      <c r="T6" s="28">
        <v>5661876536</v>
      </c>
      <c r="U6" s="23" t="s">
        <v>46</v>
      </c>
      <c r="V6" s="23" t="s">
        <v>47</v>
      </c>
      <c r="W6" s="42">
        <v>45292</v>
      </c>
      <c r="X6" s="42">
        <v>45657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</row>
    <row r="7" spans="1:161" s="30" customFormat="1" ht="30.75" customHeight="1" x14ac:dyDescent="0.25">
      <c r="A7" s="22" t="s">
        <v>21</v>
      </c>
      <c r="B7" s="23" t="s">
        <v>22</v>
      </c>
      <c r="C7" s="24" t="s">
        <v>32</v>
      </c>
      <c r="D7" s="23" t="s">
        <v>35</v>
      </c>
      <c r="E7" s="24"/>
      <c r="F7" s="24" t="s">
        <v>34</v>
      </c>
      <c r="G7" s="24" t="s">
        <v>32</v>
      </c>
      <c r="H7" s="24">
        <v>8598912000</v>
      </c>
      <c r="I7" s="25" t="s">
        <v>50</v>
      </c>
      <c r="J7" s="25" t="s">
        <v>60</v>
      </c>
      <c r="K7" s="26">
        <v>12.5</v>
      </c>
      <c r="L7" s="26">
        <f t="shared" si="0"/>
        <v>150</v>
      </c>
      <c r="M7" s="26" t="s">
        <v>42</v>
      </c>
      <c r="N7" s="26">
        <v>7271</v>
      </c>
      <c r="O7" s="26">
        <v>34479</v>
      </c>
      <c r="P7" s="26">
        <v>0</v>
      </c>
      <c r="Q7" s="26">
        <f t="shared" ref="Q7:Q15" si="1">SUM(N7:P7)</f>
        <v>41750</v>
      </c>
      <c r="R7" s="27" t="s">
        <v>44</v>
      </c>
      <c r="S7" s="23" t="s">
        <v>45</v>
      </c>
      <c r="T7" s="28">
        <v>5661876536</v>
      </c>
      <c r="U7" s="23" t="s">
        <v>46</v>
      </c>
      <c r="V7" s="23" t="s">
        <v>47</v>
      </c>
      <c r="W7" s="42">
        <v>45292</v>
      </c>
      <c r="X7" s="42">
        <v>45657</v>
      </c>
    </row>
    <row r="8" spans="1:161" s="30" customFormat="1" ht="47.25" x14ac:dyDescent="0.25">
      <c r="A8" s="22" t="s">
        <v>23</v>
      </c>
      <c r="B8" s="23" t="s">
        <v>19</v>
      </c>
      <c r="C8" s="24" t="s">
        <v>32</v>
      </c>
      <c r="D8" s="23" t="s">
        <v>33</v>
      </c>
      <c r="E8" s="24"/>
      <c r="F8" s="24" t="s">
        <v>34</v>
      </c>
      <c r="G8" s="24" t="s">
        <v>32</v>
      </c>
      <c r="H8" s="24">
        <v>8598912000</v>
      </c>
      <c r="I8" s="25" t="s">
        <v>51</v>
      </c>
      <c r="J8" s="25" t="s">
        <v>61</v>
      </c>
      <c r="K8" s="26">
        <v>16.5</v>
      </c>
      <c r="L8" s="26">
        <f t="shared" si="0"/>
        <v>198</v>
      </c>
      <c r="M8" s="26" t="s">
        <v>42</v>
      </c>
      <c r="N8" s="26">
        <v>4920</v>
      </c>
      <c r="O8" s="26">
        <v>12450</v>
      </c>
      <c r="P8" s="26">
        <v>0</v>
      </c>
      <c r="Q8" s="26">
        <f t="shared" si="1"/>
        <v>17370</v>
      </c>
      <c r="R8" s="27" t="s">
        <v>44</v>
      </c>
      <c r="S8" s="23" t="s">
        <v>45</v>
      </c>
      <c r="T8" s="28">
        <v>5661876536</v>
      </c>
      <c r="U8" s="23" t="s">
        <v>46</v>
      </c>
      <c r="V8" s="23" t="s">
        <v>47</v>
      </c>
      <c r="W8" s="42">
        <v>45292</v>
      </c>
      <c r="X8" s="42">
        <v>45657</v>
      </c>
    </row>
    <row r="9" spans="1:161" s="30" customFormat="1" ht="47.25" x14ac:dyDescent="0.25">
      <c r="A9" s="22" t="s">
        <v>24</v>
      </c>
      <c r="B9" s="23" t="s">
        <v>25</v>
      </c>
      <c r="C9" s="24" t="s">
        <v>32</v>
      </c>
      <c r="D9" s="23" t="s">
        <v>36</v>
      </c>
      <c r="E9" s="24"/>
      <c r="F9" s="24" t="s">
        <v>37</v>
      </c>
      <c r="G9" s="24" t="s">
        <v>32</v>
      </c>
      <c r="H9" s="24">
        <v>8598912000</v>
      </c>
      <c r="I9" s="25" t="s">
        <v>52</v>
      </c>
      <c r="J9" s="25" t="s">
        <v>62</v>
      </c>
      <c r="K9" s="26">
        <v>6.5</v>
      </c>
      <c r="L9" s="26">
        <f t="shared" si="0"/>
        <v>78</v>
      </c>
      <c r="M9" s="26" t="s">
        <v>42</v>
      </c>
      <c r="N9" s="26">
        <v>880</v>
      </c>
      <c r="O9" s="26">
        <v>5500</v>
      </c>
      <c r="P9" s="26">
        <v>0</v>
      </c>
      <c r="Q9" s="26">
        <f t="shared" si="1"/>
        <v>6380</v>
      </c>
      <c r="R9" s="27" t="s">
        <v>44</v>
      </c>
      <c r="S9" s="23" t="s">
        <v>45</v>
      </c>
      <c r="T9" s="28">
        <v>5661876536</v>
      </c>
      <c r="U9" s="23" t="s">
        <v>46</v>
      </c>
      <c r="V9" s="23" t="s">
        <v>47</v>
      </c>
      <c r="W9" s="42">
        <v>45292</v>
      </c>
      <c r="X9" s="42">
        <v>45657</v>
      </c>
    </row>
    <row r="10" spans="1:161" s="37" customFormat="1" ht="47.25" x14ac:dyDescent="0.25">
      <c r="A10" s="31" t="s">
        <v>26</v>
      </c>
      <c r="B10" s="32" t="s">
        <v>27</v>
      </c>
      <c r="C10" s="33" t="s">
        <v>32</v>
      </c>
      <c r="D10" s="32" t="s">
        <v>38</v>
      </c>
      <c r="E10" s="33" t="s">
        <v>39</v>
      </c>
      <c r="F10" s="33" t="s">
        <v>34</v>
      </c>
      <c r="G10" s="33" t="s">
        <v>32</v>
      </c>
      <c r="H10" s="33">
        <v>729902359</v>
      </c>
      <c r="I10" s="34" t="s">
        <v>53</v>
      </c>
      <c r="J10" s="34" t="s">
        <v>63</v>
      </c>
      <c r="K10" s="35">
        <v>40</v>
      </c>
      <c r="L10" s="35">
        <f t="shared" si="0"/>
        <v>480</v>
      </c>
      <c r="M10" s="35" t="s">
        <v>42</v>
      </c>
      <c r="N10" s="35">
        <v>24915</v>
      </c>
      <c r="O10" s="35">
        <v>42975</v>
      </c>
      <c r="P10" s="35">
        <v>0</v>
      </c>
      <c r="Q10" s="35">
        <f t="shared" si="1"/>
        <v>67890</v>
      </c>
      <c r="R10" s="36" t="s">
        <v>44</v>
      </c>
      <c r="S10" s="32" t="s">
        <v>45</v>
      </c>
      <c r="T10" s="34">
        <v>5661876536</v>
      </c>
      <c r="U10" s="32" t="s">
        <v>46</v>
      </c>
      <c r="V10" s="32" t="s">
        <v>47</v>
      </c>
      <c r="W10" s="42">
        <v>45292</v>
      </c>
      <c r="X10" s="42">
        <v>45657</v>
      </c>
    </row>
    <row r="11" spans="1:161" s="30" customFormat="1" ht="47.25" x14ac:dyDescent="0.25">
      <c r="A11" s="22" t="s">
        <v>28</v>
      </c>
      <c r="B11" s="55" t="s">
        <v>91</v>
      </c>
      <c r="C11" s="24" t="s">
        <v>32</v>
      </c>
      <c r="D11" s="23" t="s">
        <v>38</v>
      </c>
      <c r="E11" s="24" t="s">
        <v>40</v>
      </c>
      <c r="F11" s="24" t="s">
        <v>34</v>
      </c>
      <c r="G11" s="24" t="s">
        <v>32</v>
      </c>
      <c r="H11" s="24">
        <v>107200485</v>
      </c>
      <c r="I11" s="25" t="s">
        <v>54</v>
      </c>
      <c r="J11" s="25" t="s">
        <v>64</v>
      </c>
      <c r="K11" s="26">
        <v>76.7</v>
      </c>
      <c r="L11" s="26">
        <f t="shared" si="0"/>
        <v>920.40000000000009</v>
      </c>
      <c r="M11" s="26" t="s">
        <v>43</v>
      </c>
      <c r="N11" s="26">
        <v>53820</v>
      </c>
      <c r="O11" s="26">
        <v>40305</v>
      </c>
      <c r="P11" s="26">
        <v>205500</v>
      </c>
      <c r="Q11" s="26">
        <f t="shared" si="1"/>
        <v>299625</v>
      </c>
      <c r="R11" s="27" t="s">
        <v>44</v>
      </c>
      <c r="S11" s="23" t="s">
        <v>45</v>
      </c>
      <c r="T11" s="28">
        <v>5661876536</v>
      </c>
      <c r="U11" s="23" t="s">
        <v>46</v>
      </c>
      <c r="V11" s="23" t="s">
        <v>47</v>
      </c>
      <c r="W11" s="42">
        <v>45292</v>
      </c>
      <c r="X11" s="42">
        <v>45657</v>
      </c>
    </row>
    <row r="12" spans="1:161" s="30" customFormat="1" ht="47.25" x14ac:dyDescent="0.25">
      <c r="A12" s="22" t="s">
        <v>29</v>
      </c>
      <c r="B12" s="55" t="s">
        <v>89</v>
      </c>
      <c r="C12" s="24" t="s">
        <v>32</v>
      </c>
      <c r="D12" s="23" t="s">
        <v>38</v>
      </c>
      <c r="E12" s="24" t="s">
        <v>41</v>
      </c>
      <c r="F12" s="24" t="s">
        <v>37</v>
      </c>
      <c r="G12" s="24" t="s">
        <v>32</v>
      </c>
      <c r="H12" s="24">
        <v>501011082</v>
      </c>
      <c r="I12" s="25" t="s">
        <v>55</v>
      </c>
      <c r="J12" s="25" t="s">
        <v>65</v>
      </c>
      <c r="K12" s="26">
        <v>32.5</v>
      </c>
      <c r="L12" s="26">
        <f t="shared" si="0"/>
        <v>390</v>
      </c>
      <c r="M12" s="26" t="s">
        <v>42</v>
      </c>
      <c r="N12" s="26">
        <v>24850</v>
      </c>
      <c r="O12" s="26">
        <v>60500</v>
      </c>
      <c r="P12" s="26">
        <v>0</v>
      </c>
      <c r="Q12" s="26">
        <f t="shared" si="1"/>
        <v>85350</v>
      </c>
      <c r="R12" s="27" t="s">
        <v>44</v>
      </c>
      <c r="S12" s="23" t="s">
        <v>45</v>
      </c>
      <c r="T12" s="28">
        <v>5661876536</v>
      </c>
      <c r="U12" s="23" t="s">
        <v>46</v>
      </c>
      <c r="V12" s="23" t="s">
        <v>47</v>
      </c>
      <c r="W12" s="42">
        <v>45292</v>
      </c>
      <c r="X12" s="42">
        <v>45657</v>
      </c>
    </row>
    <row r="13" spans="1:161" s="30" customFormat="1" ht="47.25" x14ac:dyDescent="0.25">
      <c r="A13" s="22" t="s">
        <v>30</v>
      </c>
      <c r="B13" s="23" t="s">
        <v>83</v>
      </c>
      <c r="C13" s="24" t="s">
        <v>32</v>
      </c>
      <c r="D13" s="23" t="s">
        <v>38</v>
      </c>
      <c r="E13" s="24" t="s">
        <v>40</v>
      </c>
      <c r="F13" s="24" t="s">
        <v>37</v>
      </c>
      <c r="G13" s="24" t="s">
        <v>32</v>
      </c>
      <c r="H13" s="24">
        <v>729903414</v>
      </c>
      <c r="I13" s="25" t="s">
        <v>56</v>
      </c>
      <c r="J13" s="25" t="s">
        <v>66</v>
      </c>
      <c r="K13" s="28">
        <v>75</v>
      </c>
      <c r="L13" s="26">
        <f t="shared" si="0"/>
        <v>900</v>
      </c>
      <c r="M13" s="26" t="s">
        <v>43</v>
      </c>
      <c r="N13" s="26">
        <v>25598</v>
      </c>
      <c r="O13" s="26">
        <v>23826</v>
      </c>
      <c r="P13" s="26">
        <v>99215</v>
      </c>
      <c r="Q13" s="26">
        <f t="shared" si="1"/>
        <v>148639</v>
      </c>
      <c r="R13" s="23" t="s">
        <v>44</v>
      </c>
      <c r="S13" s="28" t="s">
        <v>45</v>
      </c>
      <c r="T13" s="28">
        <v>5661876536</v>
      </c>
      <c r="U13" s="23" t="s">
        <v>46</v>
      </c>
      <c r="V13" s="28" t="s">
        <v>47</v>
      </c>
      <c r="W13" s="42">
        <v>45292</v>
      </c>
      <c r="X13" s="42">
        <v>45657</v>
      </c>
    </row>
    <row r="14" spans="1:161" s="30" customFormat="1" ht="48" thickBot="1" x14ac:dyDescent="0.3">
      <c r="A14" s="22" t="s">
        <v>31</v>
      </c>
      <c r="B14" s="43" t="s">
        <v>90</v>
      </c>
      <c r="C14" s="24" t="s">
        <v>32</v>
      </c>
      <c r="D14" s="23" t="s">
        <v>35</v>
      </c>
      <c r="E14" s="24">
        <v>8</v>
      </c>
      <c r="F14" s="24" t="s">
        <v>34</v>
      </c>
      <c r="G14" s="24" t="s">
        <v>32</v>
      </c>
      <c r="H14" s="24">
        <v>8598912000</v>
      </c>
      <c r="I14" s="25" t="s">
        <v>57</v>
      </c>
      <c r="J14" s="25" t="s">
        <v>67</v>
      </c>
      <c r="K14" s="38">
        <v>32.5</v>
      </c>
      <c r="L14" s="38">
        <f t="shared" si="0"/>
        <v>390</v>
      </c>
      <c r="M14" s="26" t="s">
        <v>42</v>
      </c>
      <c r="N14" s="38">
        <v>6700</v>
      </c>
      <c r="O14" s="38">
        <v>10500</v>
      </c>
      <c r="P14" s="38">
        <v>0</v>
      </c>
      <c r="Q14" s="38">
        <f t="shared" si="1"/>
        <v>17200</v>
      </c>
      <c r="R14" s="27" t="s">
        <v>44</v>
      </c>
      <c r="S14" s="23" t="s">
        <v>45</v>
      </c>
      <c r="T14" s="28">
        <v>5661876536</v>
      </c>
      <c r="U14" s="23" t="s">
        <v>46</v>
      </c>
      <c r="V14" s="23" t="s">
        <v>47</v>
      </c>
      <c r="W14" s="42">
        <v>45292</v>
      </c>
      <c r="X14" s="42">
        <v>45657</v>
      </c>
    </row>
    <row r="15" spans="1:161" x14ac:dyDescent="0.25">
      <c r="A15"/>
      <c r="B15"/>
      <c r="C15"/>
      <c r="D15"/>
      <c r="E15"/>
      <c r="F15"/>
      <c r="K15" s="46">
        <f>SUM(K5:K14)</f>
        <v>357.2</v>
      </c>
      <c r="L15" s="46">
        <f>SUM(L5:L14)</f>
        <v>4286.3999999999996</v>
      </c>
      <c r="M15" s="51"/>
      <c r="N15" s="46">
        <f>SUM(N5:N14)</f>
        <v>152404</v>
      </c>
      <c r="O15" s="46">
        <f>SUM(O5:O14)</f>
        <v>238805</v>
      </c>
      <c r="P15" s="46">
        <f>SUM(P5:P14)</f>
        <v>304715</v>
      </c>
      <c r="Q15" s="48">
        <f t="shared" si="1"/>
        <v>695924</v>
      </c>
    </row>
    <row r="16" spans="1:161" ht="16.5" thickBot="1" x14ac:dyDescent="0.3">
      <c r="A16" s="3"/>
      <c r="B16" s="6" t="s">
        <v>71</v>
      </c>
      <c r="K16" s="47"/>
      <c r="L16" s="47"/>
      <c r="M16" s="52"/>
      <c r="N16" s="47"/>
      <c r="O16" s="47"/>
      <c r="P16" s="47"/>
      <c r="Q16" s="49"/>
    </row>
    <row r="17" spans="1:18" ht="7.5" customHeight="1" thickBot="1" x14ac:dyDescent="0.3">
      <c r="A17" s="3"/>
      <c r="B17" s="4"/>
      <c r="Q17"/>
      <c r="R17"/>
    </row>
    <row r="18" spans="1:18" ht="48" customHeight="1" thickBot="1" x14ac:dyDescent="0.3">
      <c r="A18" s="11" t="s">
        <v>72</v>
      </c>
      <c r="B18" s="11" t="s">
        <v>73</v>
      </c>
      <c r="C18" s="11" t="s">
        <v>74</v>
      </c>
      <c r="D18" s="11" t="s">
        <v>75</v>
      </c>
      <c r="E18" s="11" t="s">
        <v>81</v>
      </c>
      <c r="F18" s="11" t="s">
        <v>76</v>
      </c>
      <c r="G18" s="11" t="s">
        <v>77</v>
      </c>
      <c r="H18" s="11" t="s">
        <v>78</v>
      </c>
      <c r="I18" s="11" t="s">
        <v>79</v>
      </c>
      <c r="J18"/>
      <c r="K18"/>
      <c r="L18"/>
      <c r="M18"/>
      <c r="P18"/>
      <c r="Q18"/>
      <c r="R18"/>
    </row>
    <row r="19" spans="1:18" ht="15.75" x14ac:dyDescent="0.25">
      <c r="A19" s="17">
        <v>1</v>
      </c>
      <c r="B19" s="18" t="s">
        <v>42</v>
      </c>
      <c r="C19" s="19">
        <v>8</v>
      </c>
      <c r="D19" s="40">
        <v>205.5</v>
      </c>
      <c r="E19" s="19">
        <f>D19*12</f>
        <v>2466</v>
      </c>
      <c r="F19" s="20">
        <f>SUM(G19:I19)</f>
        <v>247660</v>
      </c>
      <c r="G19" s="21">
        <v>72986</v>
      </c>
      <c r="H19" s="21">
        <v>174674</v>
      </c>
      <c r="I19" s="39">
        <v>0</v>
      </c>
      <c r="J19"/>
      <c r="K19"/>
      <c r="L19"/>
      <c r="M19"/>
      <c r="P19"/>
      <c r="Q19"/>
      <c r="R19"/>
    </row>
    <row r="20" spans="1:18" ht="16.5" thickBot="1" x14ac:dyDescent="0.3">
      <c r="A20" s="14">
        <v>2</v>
      </c>
      <c r="B20" s="15" t="s">
        <v>43</v>
      </c>
      <c r="C20" s="16">
        <v>2</v>
      </c>
      <c r="D20" s="41">
        <v>151.69999999999999</v>
      </c>
      <c r="E20" s="16">
        <f>D20*12</f>
        <v>1820.3999999999999</v>
      </c>
      <c r="F20" s="20">
        <f>SUM(G20:I20)</f>
        <v>448264</v>
      </c>
      <c r="G20" s="12">
        <v>79418</v>
      </c>
      <c r="H20" s="12">
        <v>64131</v>
      </c>
      <c r="I20" s="12">
        <v>304715</v>
      </c>
      <c r="J20"/>
      <c r="K20"/>
      <c r="L20"/>
      <c r="M20"/>
      <c r="P20"/>
      <c r="Q20"/>
      <c r="R20"/>
    </row>
    <row r="21" spans="1:18" ht="25.5" customHeight="1" thickBot="1" x14ac:dyDescent="0.3">
      <c r="A21" s="50" t="s">
        <v>80</v>
      </c>
      <c r="B21" s="50"/>
      <c r="C21" s="13">
        <f>C19+C20</f>
        <v>10</v>
      </c>
      <c r="D21" s="11">
        <f>SUM(D19:D20)</f>
        <v>357.2</v>
      </c>
      <c r="E21" s="13">
        <f>SUM(E19:E20)</f>
        <v>4286.3999999999996</v>
      </c>
      <c r="F21" s="13">
        <f>SUM(F19:F20)</f>
        <v>695924</v>
      </c>
      <c r="H21"/>
      <c r="P21"/>
      <c r="Q21"/>
      <c r="R21"/>
    </row>
    <row r="22" spans="1:18" x14ac:dyDescent="0.25">
      <c r="A22"/>
      <c r="B22"/>
      <c r="C22"/>
      <c r="D22"/>
      <c r="P22"/>
      <c r="Q22"/>
      <c r="R22"/>
    </row>
    <row r="23" spans="1:18" x14ac:dyDescent="0.25">
      <c r="A23"/>
      <c r="B23"/>
      <c r="C23"/>
      <c r="D23"/>
      <c r="P23"/>
      <c r="Q23"/>
      <c r="R23"/>
    </row>
    <row r="24" spans="1:18" x14ac:dyDescent="0.25">
      <c r="A24"/>
      <c r="B24"/>
      <c r="C24"/>
      <c r="D24"/>
      <c r="P24"/>
      <c r="Q24"/>
      <c r="R24"/>
    </row>
    <row r="25" spans="1:18" x14ac:dyDescent="0.25">
      <c r="A25"/>
      <c r="B25"/>
      <c r="C25"/>
      <c r="D25"/>
      <c r="P25"/>
      <c r="Q25"/>
      <c r="R25"/>
    </row>
    <row r="26" spans="1:18" x14ac:dyDescent="0.25">
      <c r="A26"/>
      <c r="B26"/>
      <c r="C26"/>
      <c r="D26"/>
      <c r="P26"/>
      <c r="Q26"/>
      <c r="R26"/>
    </row>
    <row r="27" spans="1:18" x14ac:dyDescent="0.25">
      <c r="A27"/>
      <c r="B27"/>
      <c r="C27"/>
      <c r="D27"/>
      <c r="P27"/>
      <c r="Q27"/>
      <c r="R27"/>
    </row>
    <row r="28" spans="1:18" x14ac:dyDescent="0.25">
      <c r="P28"/>
      <c r="Q28"/>
      <c r="R28"/>
    </row>
    <row r="29" spans="1:18" x14ac:dyDescent="0.25">
      <c r="P29"/>
      <c r="Q29"/>
      <c r="R29"/>
    </row>
    <row r="30" spans="1:18" x14ac:dyDescent="0.25">
      <c r="P30"/>
      <c r="Q30"/>
      <c r="R30"/>
    </row>
    <row r="31" spans="1:18" x14ac:dyDescent="0.25">
      <c r="P31"/>
      <c r="Q31"/>
      <c r="R31"/>
    </row>
    <row r="32" spans="1:18" x14ac:dyDescent="0.25">
      <c r="P32"/>
      <c r="Q32"/>
      <c r="R32"/>
    </row>
    <row r="33" spans="16:18" x14ac:dyDescent="0.25">
      <c r="P33"/>
      <c r="Q33"/>
      <c r="R33"/>
    </row>
    <row r="34" spans="16:18" x14ac:dyDescent="0.25">
      <c r="P34"/>
      <c r="Q34"/>
      <c r="R34"/>
    </row>
    <row r="35" spans="16:18" x14ac:dyDescent="0.25">
      <c r="P35"/>
      <c r="Q35"/>
      <c r="R35"/>
    </row>
    <row r="36" spans="16:18" x14ac:dyDescent="0.25">
      <c r="P36"/>
      <c r="Q36"/>
      <c r="R36"/>
    </row>
    <row r="37" spans="16:18" x14ac:dyDescent="0.25">
      <c r="P37"/>
      <c r="Q37"/>
      <c r="R37"/>
    </row>
    <row r="38" spans="16:18" x14ac:dyDescent="0.25">
      <c r="P38"/>
      <c r="Q38"/>
      <c r="R38"/>
    </row>
    <row r="39" spans="16:18" x14ac:dyDescent="0.25">
      <c r="P39"/>
      <c r="Q39"/>
      <c r="R39"/>
    </row>
    <row r="40" spans="16:18" x14ac:dyDescent="0.25">
      <c r="P40"/>
      <c r="Q40"/>
      <c r="R40"/>
    </row>
    <row r="41" spans="16:18" x14ac:dyDescent="0.25">
      <c r="P41"/>
      <c r="Q41"/>
      <c r="R41"/>
    </row>
    <row r="42" spans="16:18" x14ac:dyDescent="0.25">
      <c r="P42"/>
      <c r="Q42"/>
      <c r="R42"/>
    </row>
    <row r="43" spans="16:18" x14ac:dyDescent="0.25">
      <c r="P43"/>
      <c r="Q43"/>
      <c r="R43"/>
    </row>
    <row r="44" spans="16:18" x14ac:dyDescent="0.25">
      <c r="P44"/>
      <c r="Q44"/>
      <c r="R44"/>
    </row>
    <row r="45" spans="16:18" x14ac:dyDescent="0.25">
      <c r="P45"/>
      <c r="Q45"/>
      <c r="R45"/>
    </row>
    <row r="46" spans="16:18" x14ac:dyDescent="0.25">
      <c r="P46"/>
      <c r="Q46"/>
      <c r="R46"/>
    </row>
    <row r="47" spans="16:18" x14ac:dyDescent="0.25">
      <c r="P47"/>
      <c r="Q47"/>
      <c r="R47"/>
    </row>
    <row r="48" spans="16:18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  <row r="54" spans="16:18" x14ac:dyDescent="0.25">
      <c r="P54"/>
      <c r="Q54"/>
      <c r="R54"/>
    </row>
    <row r="55" spans="16:18" x14ac:dyDescent="0.25">
      <c r="P55"/>
      <c r="Q55"/>
      <c r="R55"/>
    </row>
    <row r="56" spans="16:18" x14ac:dyDescent="0.25">
      <c r="P56"/>
      <c r="Q56"/>
      <c r="R56"/>
    </row>
    <row r="57" spans="16:18" x14ac:dyDescent="0.25">
      <c r="P57"/>
      <c r="Q57"/>
      <c r="R57"/>
    </row>
    <row r="58" spans="16:18" x14ac:dyDescent="0.25">
      <c r="P58"/>
      <c r="Q58"/>
      <c r="R58"/>
    </row>
    <row r="59" spans="16:18" x14ac:dyDescent="0.25">
      <c r="P59"/>
      <c r="Q59"/>
      <c r="R59"/>
    </row>
    <row r="60" spans="16:18" x14ac:dyDescent="0.25">
      <c r="P60"/>
      <c r="Q60"/>
      <c r="R60"/>
    </row>
    <row r="61" spans="16:18" x14ac:dyDescent="0.25">
      <c r="P61"/>
      <c r="Q61"/>
      <c r="R61"/>
    </row>
    <row r="62" spans="16:18" x14ac:dyDescent="0.25">
      <c r="P62"/>
      <c r="Q62"/>
      <c r="R62"/>
    </row>
  </sheetData>
  <autoFilter ref="M1:M62"/>
  <mergeCells count="13">
    <mergeCell ref="A1:F1"/>
    <mergeCell ref="C3:H3"/>
    <mergeCell ref="K15:K16"/>
    <mergeCell ref="L15:L16"/>
    <mergeCell ref="R3:T3"/>
    <mergeCell ref="W3:X3"/>
    <mergeCell ref="U3:V3"/>
    <mergeCell ref="P15:P16"/>
    <mergeCell ref="Q15:Q16"/>
    <mergeCell ref="A21:B21"/>
    <mergeCell ref="N15:N16"/>
    <mergeCell ref="O15:O16"/>
    <mergeCell ref="M15:M16"/>
  </mergeCells>
  <pageMargins left="0.7" right="0.7" top="0.75" bottom="0.75" header="0.3" footer="0.3"/>
  <pageSetup paperSize="9" scale="31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7" ma:contentTypeDescription="Utwórz nowy dokument." ma:contentTypeScope="" ma:versionID="f64edd87f9fba810b5c44efe1b86a313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fa3cb36ca3df10988a44a2c3fbf3754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F8531-897A-4CAF-9DAF-E8A65541C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1AE7E-76D4-4C22-8117-780E8EF77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2023-10-04T12:49:00Z</dcterms:modified>
</cp:coreProperties>
</file>