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masz.pocztowy\Desktop\Moje wzory\3. Zlecenia\Urząd Gminy Granowo\1. Bieżna\Na strone\"/>
    </mc:Choice>
  </mc:AlternateContent>
  <bookViews>
    <workbookView xWindow="0" yWindow="0" windowWidth="28800" windowHeight="12300" activeTab="1"/>
  </bookViews>
  <sheets>
    <sheet name="Tabela" sheetId="1" r:id="rId1"/>
    <sheet name="Kosztorys" sheetId="2" r:id="rId2"/>
  </sheets>
  <calcPr calcId="162913"/>
</workbook>
</file>

<file path=xl/calcChain.xml><?xml version="1.0" encoding="utf-8"?>
<calcChain xmlns="http://schemas.openxmlformats.org/spreadsheetml/2006/main">
  <c r="V38" i="2" l="1"/>
  <c r="U38" i="2"/>
  <c r="T38" i="2"/>
  <c r="S38" i="2"/>
  <c r="R38" i="2"/>
  <c r="Q38" i="2"/>
  <c r="W38" i="2"/>
  <c r="X38" i="2" s="1"/>
  <c r="V37" i="2"/>
  <c r="U37" i="2"/>
  <c r="T37" i="2"/>
  <c r="S37" i="2"/>
  <c r="R37" i="2"/>
  <c r="Q37" i="2"/>
  <c r="W37" i="2"/>
  <c r="X37" i="2" s="1"/>
  <c r="V36" i="2"/>
  <c r="U36" i="2"/>
  <c r="T36" i="2"/>
  <c r="S36" i="2"/>
  <c r="R36" i="2"/>
  <c r="Q36" i="2"/>
  <c r="W36" i="2"/>
  <c r="X36" i="2" s="1"/>
  <c r="V35" i="2"/>
  <c r="U35" i="2"/>
  <c r="T35" i="2"/>
  <c r="S35" i="2"/>
  <c r="R35" i="2"/>
  <c r="Q35" i="2"/>
  <c r="W35" i="2"/>
  <c r="X35" i="2" s="1"/>
  <c r="W34" i="2"/>
  <c r="X34" i="2" s="1"/>
  <c r="V34" i="2"/>
  <c r="U34" i="2"/>
  <c r="T34" i="2"/>
  <c r="S34" i="2"/>
  <c r="R34" i="2"/>
  <c r="Q34" i="2"/>
  <c r="V33" i="2"/>
  <c r="U33" i="2"/>
  <c r="T33" i="2"/>
  <c r="S33" i="2"/>
  <c r="R33" i="2"/>
  <c r="Q33" i="2"/>
  <c r="W33" i="2"/>
  <c r="X33" i="2" s="1"/>
  <c r="W32" i="2"/>
  <c r="X32" i="2" s="1"/>
  <c r="V32" i="2"/>
  <c r="U32" i="2"/>
  <c r="T32" i="2"/>
  <c r="S32" i="2"/>
  <c r="R32" i="2"/>
  <c r="Q32" i="2"/>
  <c r="V31" i="2"/>
  <c r="U31" i="2"/>
  <c r="T31" i="2"/>
  <c r="S31" i="2"/>
  <c r="R31" i="2"/>
  <c r="Q31" i="2"/>
  <c r="W31" i="2"/>
  <c r="X31" i="2" s="1"/>
  <c r="W30" i="2"/>
  <c r="X30" i="2" s="1"/>
  <c r="V30" i="2"/>
  <c r="U30" i="2"/>
  <c r="T30" i="2"/>
  <c r="S30" i="2"/>
  <c r="R30" i="2"/>
  <c r="Q30" i="2"/>
  <c r="V29" i="2"/>
  <c r="U29" i="2"/>
  <c r="T29" i="2"/>
  <c r="S29" i="2"/>
  <c r="R29" i="2"/>
  <c r="Q29" i="2"/>
  <c r="W29" i="2"/>
  <c r="X29" i="2" s="1"/>
  <c r="V28" i="2"/>
  <c r="U28" i="2"/>
  <c r="T28" i="2"/>
  <c r="S28" i="2"/>
  <c r="S39" i="2" s="1"/>
  <c r="R28" i="2"/>
  <c r="Q28" i="2"/>
  <c r="W28" i="2"/>
  <c r="X28" i="2" s="1"/>
  <c r="V27" i="2"/>
  <c r="U27" i="2"/>
  <c r="T27" i="2"/>
  <c r="S27" i="2"/>
  <c r="R27" i="2"/>
  <c r="Q27" i="2"/>
  <c r="W27" i="2"/>
  <c r="X27" i="2" s="1"/>
  <c r="W26" i="2"/>
  <c r="X26" i="2" s="1"/>
  <c r="V26" i="2"/>
  <c r="U26" i="2"/>
  <c r="T26" i="2"/>
  <c r="S26" i="2"/>
  <c r="R26" i="2"/>
  <c r="Q26" i="2"/>
  <c r="V25" i="2"/>
  <c r="U25" i="2"/>
  <c r="T25" i="2"/>
  <c r="S25" i="2"/>
  <c r="R25" i="2"/>
  <c r="Q25" i="2"/>
  <c r="W25" i="2"/>
  <c r="X25" i="2" s="1"/>
  <c r="W24" i="2"/>
  <c r="V24" i="2"/>
  <c r="V39" i="2" s="1"/>
  <c r="U24" i="2"/>
  <c r="U39" i="2" s="1"/>
  <c r="T24" i="2"/>
  <c r="T39" i="2" s="1"/>
  <c r="S24" i="2"/>
  <c r="R24" i="2"/>
  <c r="R39" i="2" s="1"/>
  <c r="Q24" i="2"/>
  <c r="Q39" i="2" s="1"/>
  <c r="V20" i="2"/>
  <c r="U20" i="2"/>
  <c r="T20" i="2"/>
  <c r="S20" i="2"/>
  <c r="R20" i="2"/>
  <c r="Q20" i="2"/>
  <c r="W20" i="2"/>
  <c r="X20" i="2" s="1"/>
  <c r="W19" i="2"/>
  <c r="X19" i="2" s="1"/>
  <c r="V19" i="2"/>
  <c r="U19" i="2"/>
  <c r="T19" i="2"/>
  <c r="S19" i="2"/>
  <c r="R19" i="2"/>
  <c r="Q19" i="2"/>
  <c r="V18" i="2"/>
  <c r="U18" i="2"/>
  <c r="T18" i="2"/>
  <c r="S18" i="2"/>
  <c r="R18" i="2"/>
  <c r="Q18" i="2"/>
  <c r="W18" i="2"/>
  <c r="X18" i="2" s="1"/>
  <c r="V17" i="2"/>
  <c r="U17" i="2"/>
  <c r="T17" i="2"/>
  <c r="S17" i="2"/>
  <c r="R17" i="2"/>
  <c r="Q17" i="2"/>
  <c r="W17" i="2"/>
  <c r="X17" i="2" s="1"/>
  <c r="W16" i="2"/>
  <c r="X16" i="2" s="1"/>
  <c r="V16" i="2"/>
  <c r="U16" i="2"/>
  <c r="T16" i="2"/>
  <c r="S16" i="2"/>
  <c r="R16" i="2"/>
  <c r="Q16" i="2"/>
  <c r="W15" i="2"/>
  <c r="X15" i="2" s="1"/>
  <c r="V15" i="2"/>
  <c r="U15" i="2"/>
  <c r="T15" i="2"/>
  <c r="S15" i="2"/>
  <c r="R15" i="2"/>
  <c r="Q15" i="2"/>
  <c r="V14" i="2"/>
  <c r="U14" i="2"/>
  <c r="T14" i="2"/>
  <c r="S14" i="2"/>
  <c r="R14" i="2"/>
  <c r="Q14" i="2"/>
  <c r="W14" i="2"/>
  <c r="X14" i="2" s="1"/>
  <c r="W13" i="2"/>
  <c r="X13" i="2" s="1"/>
  <c r="V13" i="2"/>
  <c r="U13" i="2"/>
  <c r="T13" i="2"/>
  <c r="S13" i="2"/>
  <c r="R13" i="2"/>
  <c r="Q13" i="2"/>
  <c r="V12" i="2"/>
  <c r="U12" i="2"/>
  <c r="T12" i="2"/>
  <c r="S12" i="2"/>
  <c r="R12" i="2"/>
  <c r="Q12" i="2"/>
  <c r="W12" i="2"/>
  <c r="X12" i="2" s="1"/>
  <c r="W11" i="2"/>
  <c r="X11" i="2" s="1"/>
  <c r="V11" i="2"/>
  <c r="U11" i="2"/>
  <c r="T11" i="2"/>
  <c r="S11" i="2"/>
  <c r="R11" i="2"/>
  <c r="Q11" i="2"/>
  <c r="V10" i="2"/>
  <c r="U10" i="2"/>
  <c r="T10" i="2"/>
  <c r="S10" i="2"/>
  <c r="R10" i="2"/>
  <c r="R21" i="2" s="1"/>
  <c r="R42" i="2" s="1"/>
  <c r="Q10" i="2"/>
  <c r="W10" i="2"/>
  <c r="X10" i="2" s="1"/>
  <c r="W9" i="2"/>
  <c r="V9" i="2"/>
  <c r="V21" i="2" s="1"/>
  <c r="U9" i="2"/>
  <c r="U21" i="2" s="1"/>
  <c r="T9" i="2"/>
  <c r="T21" i="2" s="1"/>
  <c r="T42" i="2" s="1"/>
  <c r="S9" i="2"/>
  <c r="S21" i="2" s="1"/>
  <c r="S42" i="2" s="1"/>
  <c r="R9" i="2"/>
  <c r="Q9" i="2"/>
  <c r="Q21" i="2" s="1"/>
  <c r="Q42" i="2" s="1"/>
  <c r="G11" i="1"/>
  <c r="F11" i="1"/>
  <c r="E11" i="1"/>
  <c r="D11" i="1"/>
  <c r="C11" i="1"/>
  <c r="I11" i="1" l="1"/>
  <c r="V42" i="2"/>
  <c r="W39" i="2"/>
  <c r="W21" i="2"/>
  <c r="U42" i="2"/>
  <c r="X24" i="2"/>
  <c r="X39" i="2" s="1"/>
  <c r="X9" i="2"/>
  <c r="X21" i="2" s="1"/>
  <c r="W42" i="2" l="1"/>
  <c r="X42" i="2"/>
</calcChain>
</file>

<file path=xl/sharedStrings.xml><?xml version="1.0" encoding="utf-8"?>
<sst xmlns="http://schemas.openxmlformats.org/spreadsheetml/2006/main" count="159" uniqueCount="95">
  <si>
    <t>165-00-000 :  TABELA ELEMENTÓW SCALONYCH</t>
  </si>
  <si>
    <t>ZAGOSPODAROWANIE TERENU ISTNIEJĄCEGO KOMPLEKSU SPORTOWEGO - BUDOWA BIEŻNI LEKKOATLETYCZNEJ WRAZ Z UTWARDZENIAMI</t>
  </si>
  <si>
    <t>Dział</t>
  </si>
  <si>
    <t>Nazwa</t>
  </si>
  <si>
    <t>R</t>
  </si>
  <si>
    <t>M</t>
  </si>
  <si>
    <t>T</t>
  </si>
  <si>
    <t>S</t>
  </si>
  <si>
    <t>K</t>
  </si>
  <si>
    <t>Z</t>
  </si>
  <si>
    <t>Ogółem</t>
  </si>
  <si>
    <t>Ogółem
(sykal)</t>
  </si>
  <si>
    <t>1.</t>
  </si>
  <si>
    <t>BIEŻNIA</t>
  </si>
  <si>
    <t>2.</t>
  </si>
  <si>
    <t>UTWARDZENIA</t>
  </si>
  <si>
    <t>R A Z E M :</t>
  </si>
  <si>
    <t>Poz</t>
  </si>
  <si>
    <t>Symbol</t>
  </si>
  <si>
    <t/>
  </si>
  <si>
    <t>Jedn</t>
  </si>
  <si>
    <t>Ilość</t>
  </si>
  <si>
    <t>R j.</t>
  </si>
  <si>
    <t>M j.</t>
  </si>
  <si>
    <t>T j.</t>
  </si>
  <si>
    <t>S j.</t>
  </si>
  <si>
    <t>K j.</t>
  </si>
  <si>
    <t>Z j.</t>
  </si>
  <si>
    <t>Cena j.</t>
  </si>
  <si>
    <t>Wartość (bez zaokr)</t>
  </si>
  <si>
    <t>Wartość</t>
  </si>
  <si>
    <t>Cena j.
(sykal)</t>
  </si>
  <si>
    <t>Wartość
(sykal)</t>
  </si>
  <si>
    <t>DZIAŁ  1</t>
  </si>
  <si>
    <t>KNR 201-01-21-02-00</t>
  </si>
  <si>
    <t>Roboty pomiarowe pod bieżnię</t>
  </si>
  <si>
    <t>HA</t>
  </si>
  <si>
    <t>KNR 201-01-26-01-00</t>
  </si>
  <si>
    <t>Usunięcie warstwy humusu grub do 15 cm spycharkami</t>
  </si>
  <si>
    <t>m2</t>
  </si>
  <si>
    <t>KNR 231-01-01-01-00</t>
  </si>
  <si>
    <t>Mechaniczne wykonanie koryta na głęb 20 cm w gruncie kat 1/4</t>
  </si>
  <si>
    <t>KNR 231-01-01-02-00</t>
  </si>
  <si>
    <t>Mechaniczne wykonanie koryta, w gruncie kategorii 1/4 - dadatek za 5 cm</t>
  </si>
  <si>
    <t>KNR 231-01-03-04-00</t>
  </si>
  <si>
    <t>Mechan profilowanie i zagęszczenie podłoża kat 1/4</t>
  </si>
  <si>
    <t>KNR 201-02-12-05-00</t>
  </si>
  <si>
    <t>Roboty ziemne - wywóz zbędnej ziemi - koparkami podsiębiernymi 0,40 m3 w gruncie kat 1-3 z transportem wywrotkami 5 Mg</t>
  </si>
  <si>
    <t>m3</t>
  </si>
  <si>
    <t>KNR 231-01-04-03-00</t>
  </si>
  <si>
    <t>Warstwa odsączająca, zagęszczenie mechaniczne grub 10 cm</t>
  </si>
  <si>
    <t>KNR 223-01-10-01-00</t>
  </si>
  <si>
    <t>Warstwa dolna podbudowy grub 15 cm z tłucznia - kruszywa łamanego frakcja 31,5-63 mm</t>
  </si>
  <si>
    <t>KNR 223-01-10-03-00</t>
  </si>
  <si>
    <t>Warstwa górna podbudowy grub 5 cm z kruszywa łamanego frakcja 0-31,5mm</t>
  </si>
  <si>
    <t>KNR 223-01-10-04-00</t>
  </si>
  <si>
    <t>Warstwa górna podbudowy z kruszywa lamanego frakcja 0,0-31,5mm - dodatek za 5 cm</t>
  </si>
  <si>
    <t>Warstwa górna podbudowy z miału kamiennego - dodatek za 2 cm</t>
  </si>
  <si>
    <t>KNR 223-03-03-05-00</t>
  </si>
  <si>
    <t>Nawierzchnia poliuretanowa typu natrysk wykonana na podbudowie elastycznej: warstwa użytkowa gr. 2 mm, warstwa bazowa gr. 10 mm, warstwa stabilizayjna ET gr. 35 mm, z pomalowaniem linii farbami poliuretanowymi wg. projektu</t>
  </si>
  <si>
    <t>Razem:</t>
  </si>
  <si>
    <t>DZIAŁ  2</t>
  </si>
  <si>
    <t>KNR 231-08-07-03-00</t>
  </si>
  <si>
    <t>Rozebranie nawierzchni z kostki na podsypce cementowo-piaskowej z wypełnieniem spoin zaprawą</t>
  </si>
  <si>
    <t>KNR 231-08-13-03-00</t>
  </si>
  <si>
    <t>Rozebranie obrzeża betonowego 8x30 cm na podsypce cementowo-piaskowej-analogia</t>
  </si>
  <si>
    <t>metr</t>
  </si>
  <si>
    <t>KNR 231-01-01-05-00</t>
  </si>
  <si>
    <t>Ręczne wykonanie koryta, głęb 20 cm w gruncie kategorii 1/2</t>
  </si>
  <si>
    <t>KNR 231-01-01-06-00</t>
  </si>
  <si>
    <t>Ręczne wykonanie koryta, w gruncie kat 1/2 - potrącenie za 10 cm</t>
  </si>
  <si>
    <t>KNNR N001-02-06-03-00</t>
  </si>
  <si>
    <t>Roboty ziemne -wywóz ziemi transportem - wywrotką 5 MG</t>
  </si>
  <si>
    <t>KNR 231-01-05-03-00</t>
  </si>
  <si>
    <t>Podsypka z piasku zagęszczana mechanicznie grub 3 cm</t>
  </si>
  <si>
    <t>KNR 231-01-05-04-00</t>
  </si>
  <si>
    <t>Podsypka z piasku zagęszczana mechanicznie - dodatek za 7cm</t>
  </si>
  <si>
    <t>KNR 231-05-11-02-00</t>
  </si>
  <si>
    <t>Nawierzchnie z kostki betonowej szarej grub 6 cm na podsypce cementowo-piaskowej</t>
  </si>
  <si>
    <t>KNR 231-04-01-01-00</t>
  </si>
  <si>
    <t>Rowek pod obrzeżę o wym 20x20 cm na gruncie kat 1/2</t>
  </si>
  <si>
    <t>KNR 231-04-02-03-00</t>
  </si>
  <si>
    <t>Ława pod obrzeże betonowa zwykła</t>
  </si>
  <si>
    <t>KNR 231-04-07-01-00</t>
  </si>
  <si>
    <t>Obrzeże betonowe 20x6 cm na podsypce piaskowej z wypełnieniem spoin zaprawą cementową</t>
  </si>
  <si>
    <t>KNR 221-02-17-03-00</t>
  </si>
  <si>
    <t>Zdjęcie ziemi urodzajnej niezadarniowanej spycharką</t>
  </si>
  <si>
    <t>KNR 221-02-18-01-00</t>
  </si>
  <si>
    <t>Rozścielenie humusu na terenie płaskim ręcznie z przerzutem</t>
  </si>
  <si>
    <t>KNR 221-04-01-05-00</t>
  </si>
  <si>
    <t>Wykonanie trawników dywanowych z nawożeniem w gruncie kategorii 3</t>
  </si>
  <si>
    <t>OGÓŁEM KOSZTORYS:</t>
  </si>
  <si>
    <t xml:space="preserve">165-00-000 :  KOSZTORYS OFERTOWY </t>
  </si>
  <si>
    <t xml:space="preserve">Uwaga: Należy zawsze sprawdzić treśc kosztorysu ofertowego z przedmiarem robót (ilości, opisy, jednostki) gdyż obowiązuje treść przedmiaru robót. Ewentualne nieścisłości należy wnieść tak by zachować zgodność treści z treścią przedmiaru robót. 
</t>
  </si>
  <si>
    <t>kosztorys ofertowy winien być złożony w formie elektronicznej lub w postaci elektronicznej opatrzonej podpisem zaufanym lub podpisem osobistym.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</si>
</sst>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\."/>
    <numFmt numFmtId="165" formatCode="0.000"/>
  </numFmts>
  <fonts count="16" x14ac:knownFonts="1"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b/>
      <sz val="9"/>
      <color rgb="FF000000"/>
      <name val="Calibri"/>
      <family val="2"/>
    </font>
    <font>
      <i/>
      <sz val="8"/>
      <color rgb="FF000000" tint="0.59999389629810485"/>
      <name val="Calibri"/>
      <family val="2"/>
    </font>
    <font>
      <i/>
      <sz val="8"/>
      <color rgb="FF000000" tint="0.29999694814905242"/>
      <name val="Calibri"/>
      <family val="2"/>
    </font>
    <font>
      <i/>
      <sz val="8"/>
      <color rgb="FF000000" tint="0.499984740745262"/>
      <name val="Calibri"/>
      <family val="2"/>
    </font>
    <font>
      <sz val="8"/>
      <color rgb="FF000000"/>
      <name val="Calibri"/>
      <family val="2"/>
    </font>
    <font>
      <sz val="9"/>
      <color rgb="FF000000" tint="0.59999389629810485"/>
      <name val="Calibri"/>
      <family val="2"/>
    </font>
    <font>
      <sz val="9"/>
      <color rgb="FF000000" tint="0.29999694814905242"/>
      <name val="Calibri"/>
      <family val="2"/>
    </font>
    <font>
      <sz val="9"/>
      <color rgb="FF000000" tint="0.499984740745262"/>
      <name val="Calibri"/>
      <family val="2"/>
    </font>
    <font>
      <b/>
      <sz val="10"/>
      <color rgb="FF000000" tint="0.59999389629810485"/>
      <name val="Calibri"/>
      <family val="2"/>
    </font>
    <font>
      <b/>
      <sz val="10"/>
      <color rgb="FF000000" tint="0.29999694814905242"/>
      <name val="Calibri"/>
      <family val="2"/>
    </font>
    <font>
      <b/>
      <sz val="10"/>
      <color rgb="FF000000" tint="0.499984740745262"/>
      <name val="Calibri"/>
      <family val="2"/>
    </font>
    <font>
      <sz val="9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/>
    </xf>
    <xf numFmtId="4" fontId="0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8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vertical="top"/>
    </xf>
    <xf numFmtId="165" fontId="11" fillId="0" borderId="0" xfId="0" applyNumberFormat="1" applyFont="1" applyFill="1" applyBorder="1" applyAlignment="1">
      <alignment vertical="top"/>
    </xf>
    <xf numFmtId="4" fontId="11" fillId="0" borderId="0" xfId="0" applyNumberFormat="1" applyFont="1" applyFill="1" applyBorder="1" applyAlignment="1">
      <alignment vertical="top"/>
    </xf>
    <xf numFmtId="2" fontId="12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14" fillId="0" borderId="0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/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vertical="top" wrapText="1"/>
    </xf>
    <xf numFmtId="0" fontId="15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H9" sqref="H9"/>
    </sheetView>
  </sheetViews>
  <sheetFormatPr defaultRowHeight="15" x14ac:dyDescent="0.2"/>
  <cols>
    <col min="1" max="1" width="6"/>
    <col min="2" max="2" width="45"/>
    <col min="3" max="4" width="10"/>
    <col min="5" max="5" width="9"/>
    <col min="6" max="8" width="10"/>
    <col min="9" max="9" width="12"/>
    <col min="10" max="10" width="2"/>
    <col min="11" max="11" width="0" hidden="1"/>
  </cols>
  <sheetData>
    <row r="1" spans="1:11" x14ac:dyDescent="0.2">
      <c r="A1" s="21" t="s">
        <v>0</v>
      </c>
      <c r="B1" s="22"/>
      <c r="C1" s="22"/>
      <c r="D1" s="22"/>
      <c r="E1" s="22"/>
    </row>
    <row r="3" spans="1:11" ht="12.75" x14ac:dyDescent="0.2">
      <c r="A3" s="23" t="s">
        <v>1</v>
      </c>
      <c r="B3" s="22"/>
      <c r="C3" s="22"/>
      <c r="D3" s="22"/>
      <c r="E3" s="22"/>
    </row>
    <row r="6" spans="1:11" ht="12" x14ac:dyDescent="0.2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K6" s="2" t="s">
        <v>11</v>
      </c>
    </row>
    <row r="8" spans="1:11" ht="12" x14ac:dyDescent="0.2">
      <c r="A8" s="1" t="s">
        <v>12</v>
      </c>
      <c r="B8" s="3" t="s">
        <v>13</v>
      </c>
      <c r="C8" s="4"/>
      <c r="D8" s="4">
        <v>0</v>
      </c>
      <c r="E8" s="4">
        <v>0</v>
      </c>
      <c r="F8" s="4">
        <v>0</v>
      </c>
      <c r="G8" s="4"/>
      <c r="H8" s="4"/>
      <c r="I8" s="5"/>
      <c r="K8" s="5">
        <v>20280.16</v>
      </c>
    </row>
    <row r="9" spans="1:11" ht="12" x14ac:dyDescent="0.2">
      <c r="A9" s="1" t="s">
        <v>14</v>
      </c>
      <c r="B9" s="3" t="s">
        <v>15</v>
      </c>
      <c r="C9" s="4"/>
      <c r="D9" s="4">
        <v>0</v>
      </c>
      <c r="E9" s="4">
        <v>0</v>
      </c>
      <c r="F9" s="4">
        <v>0</v>
      </c>
      <c r="G9" s="4"/>
      <c r="H9" s="4"/>
      <c r="I9" s="5"/>
      <c r="K9" s="5">
        <v>4325.3</v>
      </c>
    </row>
    <row r="11" spans="1:11" ht="12" x14ac:dyDescent="0.2">
      <c r="B11" s="6" t="s">
        <v>16</v>
      </c>
      <c r="C11" s="4">
        <f t="shared" ref="C11:I11" si="0">SUM(C8:C9)</f>
        <v>0</v>
      </c>
      <c r="D11" s="4">
        <f t="shared" si="0"/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/>
      <c r="I11" s="5">
        <f t="shared" si="0"/>
        <v>0</v>
      </c>
      <c r="K11" s="5">
        <v>24605.46</v>
      </c>
    </row>
  </sheetData>
  <mergeCells count="2">
    <mergeCell ref="A1:E1"/>
    <mergeCell ref="A3:E3"/>
  </mergeCells>
  <pageMargins left="0.25" right="0.25" top="0.5" bottom="0.75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workbookViewId="0">
      <selection activeCell="D50" sqref="D50"/>
    </sheetView>
  </sheetViews>
  <sheetFormatPr defaultRowHeight="15" x14ac:dyDescent="0.2"/>
  <cols>
    <col min="1" max="1" width="6"/>
    <col min="2" max="2" width="20"/>
    <col min="3" max="3" width="2"/>
    <col min="4" max="4" width="50"/>
    <col min="5" max="5" width="2"/>
    <col min="6" max="6" width="8"/>
    <col min="7" max="7" width="9"/>
    <col min="8" max="8" width="2"/>
    <col min="9" max="14" width="0" hidden="1"/>
    <col min="15" max="15" width="9"/>
    <col min="16" max="16" width="2"/>
    <col min="17" max="23" width="0" hidden="1"/>
    <col min="24" max="24" width="13"/>
    <col min="25" max="26" width="2"/>
    <col min="27" max="28" width="0" hidden="1"/>
  </cols>
  <sheetData>
    <row r="1" spans="1:28" x14ac:dyDescent="0.2">
      <c r="A1" s="21" t="s">
        <v>92</v>
      </c>
      <c r="B1" s="22"/>
      <c r="C1" s="22"/>
      <c r="D1" s="22"/>
      <c r="E1" s="22"/>
    </row>
    <row r="3" spans="1:28" ht="12.75" x14ac:dyDescent="0.2">
      <c r="A3" s="23" t="s">
        <v>1</v>
      </c>
      <c r="B3" s="22"/>
      <c r="C3" s="22"/>
      <c r="D3" s="22"/>
      <c r="E3" s="22"/>
    </row>
    <row r="6" spans="1:28" ht="12" x14ac:dyDescent="0.2">
      <c r="A6" s="2" t="s">
        <v>17</v>
      </c>
      <c r="B6" s="2" t="s">
        <v>18</v>
      </c>
      <c r="C6" s="2" t="s">
        <v>19</v>
      </c>
      <c r="D6" s="2" t="s">
        <v>3</v>
      </c>
      <c r="F6" s="2" t="s">
        <v>20</v>
      </c>
      <c r="G6" s="2" t="s">
        <v>21</v>
      </c>
      <c r="I6" s="7" t="s">
        <v>22</v>
      </c>
      <c r="J6" s="7" t="s">
        <v>23</v>
      </c>
      <c r="K6" s="7" t="s">
        <v>24</v>
      </c>
      <c r="L6" s="7" t="s">
        <v>25</v>
      </c>
      <c r="M6" s="7" t="s">
        <v>26</v>
      </c>
      <c r="N6" s="7" t="s">
        <v>27</v>
      </c>
      <c r="O6" s="2" t="s">
        <v>28</v>
      </c>
      <c r="Q6" s="7" t="s">
        <v>4</v>
      </c>
      <c r="R6" s="7" t="s">
        <v>5</v>
      </c>
      <c r="S6" s="7" t="s">
        <v>6</v>
      </c>
      <c r="T6" s="7" t="s">
        <v>7</v>
      </c>
      <c r="U6" s="7" t="s">
        <v>8</v>
      </c>
      <c r="V6" s="7" t="s">
        <v>9</v>
      </c>
      <c r="W6" s="8" t="s">
        <v>29</v>
      </c>
      <c r="X6" s="2" t="s">
        <v>30</v>
      </c>
      <c r="AA6" s="9" t="s">
        <v>31</v>
      </c>
      <c r="AB6" s="9" t="s">
        <v>32</v>
      </c>
    </row>
    <row r="8" spans="1:28" ht="12.75" x14ac:dyDescent="0.2">
      <c r="A8" s="24" t="s">
        <v>33</v>
      </c>
      <c r="B8" s="22"/>
      <c r="C8" s="25" t="s">
        <v>13</v>
      </c>
      <c r="D8" s="22"/>
      <c r="E8" s="22"/>
    </row>
    <row r="9" spans="1:28" ht="12" x14ac:dyDescent="0.2">
      <c r="A9" s="10">
        <v>10</v>
      </c>
      <c r="B9" s="1" t="s">
        <v>34</v>
      </c>
      <c r="C9" s="1" t="s">
        <v>19</v>
      </c>
      <c r="D9" s="3" t="s">
        <v>35</v>
      </c>
      <c r="F9" s="11" t="s">
        <v>36</v>
      </c>
      <c r="G9" s="12">
        <v>0.06</v>
      </c>
      <c r="I9" s="13">
        <v>787.68971623456503</v>
      </c>
      <c r="J9" s="13">
        <v>0</v>
      </c>
      <c r="K9" s="13">
        <v>0</v>
      </c>
      <c r="L9" s="13">
        <v>0</v>
      </c>
      <c r="M9" s="13">
        <v>527.75212302314901</v>
      </c>
      <c r="N9" s="13">
        <v>147.32949054443799</v>
      </c>
      <c r="O9" s="5"/>
      <c r="Q9" s="13">
        <f t="shared" ref="Q9:Q20" si="0">G9*I9</f>
        <v>47.261382974073896</v>
      </c>
      <c r="R9" s="13">
        <f t="shared" ref="R9:R20" si="1">G9*J9</f>
        <v>0</v>
      </c>
      <c r="S9" s="13">
        <f t="shared" ref="S9:S20" si="2">G9*K9</f>
        <v>0</v>
      </c>
      <c r="T9" s="13">
        <f t="shared" ref="T9:T20" si="3">G9*L9</f>
        <v>0</v>
      </c>
      <c r="U9" s="13">
        <f t="shared" ref="U9:U20" si="4">G9*M9</f>
        <v>31.665127381388938</v>
      </c>
      <c r="V9" s="13">
        <f t="shared" ref="V9:V20" si="5">G9*N9</f>
        <v>8.8397694326662783</v>
      </c>
      <c r="W9" s="14">
        <f t="shared" ref="W9:W20" si="6">G9*O9</f>
        <v>0</v>
      </c>
      <c r="X9" s="5">
        <f t="shared" ref="X9:X20" si="7">ROUND(W9,2)</f>
        <v>0</v>
      </c>
      <c r="AA9" s="15">
        <v>1462.7713298021499</v>
      </c>
      <c r="AB9" s="16">
        <v>87.77</v>
      </c>
    </row>
    <row r="10" spans="1:28" ht="24" x14ac:dyDescent="0.2">
      <c r="A10" s="10">
        <v>20</v>
      </c>
      <c r="B10" s="1" t="s">
        <v>37</v>
      </c>
      <c r="C10" s="1" t="s">
        <v>19</v>
      </c>
      <c r="D10" s="3" t="s">
        <v>38</v>
      </c>
      <c r="F10" s="11" t="s">
        <v>39</v>
      </c>
      <c r="G10" s="12">
        <v>591.6</v>
      </c>
      <c r="I10" s="13">
        <v>7.4953173690140207E-2</v>
      </c>
      <c r="J10" s="13">
        <v>0</v>
      </c>
      <c r="K10" s="13">
        <v>0</v>
      </c>
      <c r="L10" s="13">
        <v>0</v>
      </c>
      <c r="M10" s="13">
        <v>5.0218627623310003E-2</v>
      </c>
      <c r="N10" s="13">
        <v>1.4019242179834E-2</v>
      </c>
      <c r="O10" s="5"/>
      <c r="Q10" s="13">
        <f t="shared" si="0"/>
        <v>44.342297555086951</v>
      </c>
      <c r="R10" s="13">
        <f t="shared" si="1"/>
        <v>0</v>
      </c>
      <c r="S10" s="13">
        <f t="shared" si="2"/>
        <v>0</v>
      </c>
      <c r="T10" s="13">
        <f t="shared" si="3"/>
        <v>0</v>
      </c>
      <c r="U10" s="13">
        <f t="shared" si="4"/>
        <v>29.7093401019502</v>
      </c>
      <c r="V10" s="13">
        <f t="shared" si="5"/>
        <v>8.293783673589795</v>
      </c>
      <c r="W10" s="14">
        <f t="shared" si="6"/>
        <v>0</v>
      </c>
      <c r="X10" s="5">
        <f t="shared" si="7"/>
        <v>0</v>
      </c>
      <c r="AA10" s="15">
        <v>0.13919104349328401</v>
      </c>
      <c r="AB10" s="16">
        <v>82.35</v>
      </c>
    </row>
    <row r="11" spans="1:28" ht="24" x14ac:dyDescent="0.2">
      <c r="A11" s="10">
        <v>30</v>
      </c>
      <c r="B11" s="1" t="s">
        <v>40</v>
      </c>
      <c r="C11" s="1" t="s">
        <v>19</v>
      </c>
      <c r="D11" s="3" t="s">
        <v>41</v>
      </c>
      <c r="F11" s="11" t="s">
        <v>39</v>
      </c>
      <c r="G11" s="12">
        <v>591.6</v>
      </c>
      <c r="I11" s="13">
        <v>0.53655200000000003</v>
      </c>
      <c r="J11" s="13">
        <v>0</v>
      </c>
      <c r="K11" s="13">
        <v>0</v>
      </c>
      <c r="L11" s="13">
        <v>0</v>
      </c>
      <c r="M11" s="13">
        <v>0.359489848954678</v>
      </c>
      <c r="N11" s="13">
        <v>0.100356690180603</v>
      </c>
      <c r="O11" s="5"/>
      <c r="Q11" s="13">
        <f t="shared" si="0"/>
        <v>317.42416320000001</v>
      </c>
      <c r="R11" s="13">
        <f t="shared" si="1"/>
        <v>0</v>
      </c>
      <c r="S11" s="13">
        <f t="shared" si="2"/>
        <v>0</v>
      </c>
      <c r="T11" s="13">
        <f t="shared" si="3"/>
        <v>0</v>
      </c>
      <c r="U11" s="13">
        <f t="shared" si="4"/>
        <v>212.67419464158752</v>
      </c>
      <c r="V11" s="13">
        <f t="shared" si="5"/>
        <v>59.371017910844742</v>
      </c>
      <c r="W11" s="14">
        <f t="shared" si="6"/>
        <v>0</v>
      </c>
      <c r="X11" s="5">
        <f t="shared" si="7"/>
        <v>0</v>
      </c>
      <c r="AA11" s="15">
        <v>0.99639853913527998</v>
      </c>
      <c r="AB11" s="16">
        <v>589.47</v>
      </c>
    </row>
    <row r="12" spans="1:28" ht="24" x14ac:dyDescent="0.2">
      <c r="A12" s="10">
        <v>40</v>
      </c>
      <c r="B12" s="1" t="s">
        <v>42</v>
      </c>
      <c r="C12" s="1" t="s">
        <v>19</v>
      </c>
      <c r="D12" s="3" t="s">
        <v>43</v>
      </c>
      <c r="F12" s="11" t="s">
        <v>39</v>
      </c>
      <c r="G12" s="12">
        <v>591.6</v>
      </c>
      <c r="I12" s="13">
        <v>7.1349999999999998E-3</v>
      </c>
      <c r="J12" s="13">
        <v>0</v>
      </c>
      <c r="K12" s="13">
        <v>0</v>
      </c>
      <c r="L12" s="13">
        <v>0</v>
      </c>
      <c r="M12" s="13">
        <v>4.78045011907816E-3</v>
      </c>
      <c r="N12" s="13">
        <v>1.3345304545292901E-3</v>
      </c>
      <c r="O12" s="5"/>
      <c r="Q12" s="13">
        <f t="shared" si="0"/>
        <v>4.2210660000000004</v>
      </c>
      <c r="R12" s="13">
        <f t="shared" si="1"/>
        <v>0</v>
      </c>
      <c r="S12" s="13">
        <f t="shared" si="2"/>
        <v>0</v>
      </c>
      <c r="T12" s="13">
        <f t="shared" si="3"/>
        <v>0</v>
      </c>
      <c r="U12" s="13">
        <f t="shared" si="4"/>
        <v>2.8281142904466394</v>
      </c>
      <c r="V12" s="13">
        <f t="shared" si="5"/>
        <v>0.78950821689952799</v>
      </c>
      <c r="W12" s="14">
        <f t="shared" si="6"/>
        <v>0</v>
      </c>
      <c r="X12" s="5">
        <f t="shared" si="7"/>
        <v>0</v>
      </c>
      <c r="AA12" s="15">
        <v>1.32499805736075E-2</v>
      </c>
      <c r="AB12" s="16">
        <v>7.84</v>
      </c>
    </row>
    <row r="13" spans="1:28" ht="12" x14ac:dyDescent="0.2">
      <c r="A13" s="10">
        <v>50</v>
      </c>
      <c r="B13" s="1" t="s">
        <v>44</v>
      </c>
      <c r="C13" s="1" t="s">
        <v>19</v>
      </c>
      <c r="D13" s="3" t="s">
        <v>45</v>
      </c>
      <c r="F13" s="11" t="s">
        <v>39</v>
      </c>
      <c r="G13" s="12">
        <v>591.6</v>
      </c>
      <c r="I13" s="13">
        <v>3.9955999999999998E-2</v>
      </c>
      <c r="J13" s="13">
        <v>0</v>
      </c>
      <c r="K13" s="13">
        <v>0</v>
      </c>
      <c r="L13" s="13">
        <v>0</v>
      </c>
      <c r="M13" s="13">
        <v>2.6770520666837699E-2</v>
      </c>
      <c r="N13" s="13">
        <v>7.47337054536403E-3</v>
      </c>
      <c r="O13" s="5"/>
      <c r="Q13" s="13">
        <f t="shared" si="0"/>
        <v>23.637969600000002</v>
      </c>
      <c r="R13" s="13">
        <f t="shared" si="1"/>
        <v>0</v>
      </c>
      <c r="S13" s="13">
        <f t="shared" si="2"/>
        <v>0</v>
      </c>
      <c r="T13" s="13">
        <f t="shared" si="3"/>
        <v>0</v>
      </c>
      <c r="U13" s="13">
        <f t="shared" si="4"/>
        <v>15.837440026501183</v>
      </c>
      <c r="V13" s="13">
        <f t="shared" si="5"/>
        <v>4.4212460146373607</v>
      </c>
      <c r="W13" s="14">
        <f t="shared" si="6"/>
        <v>0</v>
      </c>
      <c r="X13" s="5">
        <f t="shared" si="7"/>
        <v>0</v>
      </c>
      <c r="AA13" s="15">
        <v>7.4199891212201705E-2</v>
      </c>
      <c r="AB13" s="16">
        <v>43.9</v>
      </c>
    </row>
    <row r="14" spans="1:28" ht="36" x14ac:dyDescent="0.2">
      <c r="A14" s="10">
        <v>60</v>
      </c>
      <c r="B14" s="1" t="s">
        <v>46</v>
      </c>
      <c r="C14" s="1" t="s">
        <v>19</v>
      </c>
      <c r="D14" s="3" t="s">
        <v>47</v>
      </c>
      <c r="F14" s="11" t="s">
        <v>48</v>
      </c>
      <c r="G14" s="12">
        <v>236.64</v>
      </c>
      <c r="I14" s="13">
        <v>0.54647677544993201</v>
      </c>
      <c r="J14" s="13">
        <v>0</v>
      </c>
      <c r="K14" s="13">
        <v>0</v>
      </c>
      <c r="L14" s="13">
        <v>0</v>
      </c>
      <c r="M14" s="13">
        <v>0.36613944867176901</v>
      </c>
      <c r="N14" s="13">
        <v>0.102213020256608</v>
      </c>
      <c r="O14" s="5"/>
      <c r="Q14" s="13">
        <f t="shared" si="0"/>
        <v>129.31826414247189</v>
      </c>
      <c r="R14" s="13">
        <f t="shared" si="1"/>
        <v>0</v>
      </c>
      <c r="S14" s="13">
        <f t="shared" si="2"/>
        <v>0</v>
      </c>
      <c r="T14" s="13">
        <f t="shared" si="3"/>
        <v>0</v>
      </c>
      <c r="U14" s="13">
        <f t="shared" si="4"/>
        <v>86.643239133687416</v>
      </c>
      <c r="V14" s="13">
        <f t="shared" si="5"/>
        <v>24.187689113523717</v>
      </c>
      <c r="W14" s="14">
        <f t="shared" si="6"/>
        <v>0</v>
      </c>
      <c r="X14" s="5">
        <f t="shared" si="7"/>
        <v>0</v>
      </c>
      <c r="AA14" s="15">
        <v>1.01482924437831</v>
      </c>
      <c r="AB14" s="16">
        <v>240.15</v>
      </c>
    </row>
    <row r="15" spans="1:28" ht="24" x14ac:dyDescent="0.2">
      <c r="A15" s="10">
        <v>70</v>
      </c>
      <c r="B15" s="1" t="s">
        <v>49</v>
      </c>
      <c r="C15" s="1" t="s">
        <v>19</v>
      </c>
      <c r="D15" s="3" t="s">
        <v>50</v>
      </c>
      <c r="F15" s="11" t="s">
        <v>39</v>
      </c>
      <c r="G15" s="12">
        <v>591.6</v>
      </c>
      <c r="I15" s="13">
        <v>1.378482</v>
      </c>
      <c r="J15" s="13">
        <v>0</v>
      </c>
      <c r="K15" s="13">
        <v>0</v>
      </c>
      <c r="L15" s="13">
        <v>0</v>
      </c>
      <c r="M15" s="13">
        <v>0.92358296300590004</v>
      </c>
      <c r="N15" s="13">
        <v>0.25783128381505899</v>
      </c>
      <c r="O15" s="5"/>
      <c r="Q15" s="13">
        <f t="shared" si="0"/>
        <v>815.50995120000005</v>
      </c>
      <c r="R15" s="13">
        <f t="shared" si="1"/>
        <v>0</v>
      </c>
      <c r="S15" s="13">
        <f t="shared" si="2"/>
        <v>0</v>
      </c>
      <c r="T15" s="13">
        <f t="shared" si="3"/>
        <v>0</v>
      </c>
      <c r="U15" s="13">
        <f t="shared" si="4"/>
        <v>546.39168091429053</v>
      </c>
      <c r="V15" s="13">
        <f t="shared" si="5"/>
        <v>152.53298750498891</v>
      </c>
      <c r="W15" s="14">
        <f t="shared" si="6"/>
        <v>0</v>
      </c>
      <c r="X15" s="5">
        <f t="shared" si="7"/>
        <v>0</v>
      </c>
      <c r="AA15" s="15">
        <v>2.5598962468209598</v>
      </c>
      <c r="AB15" s="16">
        <v>1514.43</v>
      </c>
    </row>
    <row r="16" spans="1:28" ht="24" x14ac:dyDescent="0.2">
      <c r="A16" s="10">
        <v>80</v>
      </c>
      <c r="B16" s="1" t="s">
        <v>51</v>
      </c>
      <c r="C16" s="1" t="s">
        <v>19</v>
      </c>
      <c r="D16" s="3" t="s">
        <v>52</v>
      </c>
      <c r="F16" s="11" t="s">
        <v>39</v>
      </c>
      <c r="G16" s="12">
        <v>591.6</v>
      </c>
      <c r="I16" s="13">
        <v>5.6419298014032799</v>
      </c>
      <c r="J16" s="13">
        <v>0</v>
      </c>
      <c r="K16" s="13">
        <v>0</v>
      </c>
      <c r="L16" s="13">
        <v>0</v>
      </c>
      <c r="M16" s="13">
        <v>3.78009306110006</v>
      </c>
      <c r="N16" s="13">
        <v>1.0552665931729599</v>
      </c>
      <c r="O16" s="5"/>
      <c r="Q16" s="13">
        <f t="shared" si="0"/>
        <v>3337.7656705101804</v>
      </c>
      <c r="R16" s="13">
        <f t="shared" si="1"/>
        <v>0</v>
      </c>
      <c r="S16" s="13">
        <f t="shared" si="2"/>
        <v>0</v>
      </c>
      <c r="T16" s="13">
        <f t="shared" si="3"/>
        <v>0</v>
      </c>
      <c r="U16" s="13">
        <f t="shared" si="4"/>
        <v>2236.3030549467958</v>
      </c>
      <c r="V16" s="13">
        <f t="shared" si="5"/>
        <v>624.29571652112315</v>
      </c>
      <c r="W16" s="14">
        <f t="shared" si="6"/>
        <v>0</v>
      </c>
      <c r="X16" s="5">
        <f t="shared" si="7"/>
        <v>0</v>
      </c>
      <c r="AA16" s="15">
        <v>10.477289455676299</v>
      </c>
      <c r="AB16" s="16">
        <v>6198.36</v>
      </c>
    </row>
    <row r="17" spans="1:28" ht="24" x14ac:dyDescent="0.2">
      <c r="A17" s="10">
        <v>90</v>
      </c>
      <c r="B17" s="1" t="s">
        <v>53</v>
      </c>
      <c r="C17" s="1" t="s">
        <v>19</v>
      </c>
      <c r="D17" s="3" t="s">
        <v>54</v>
      </c>
      <c r="F17" s="11" t="s">
        <v>39</v>
      </c>
      <c r="G17" s="12">
        <v>591.6</v>
      </c>
      <c r="I17" s="13">
        <v>2.4584640970365998</v>
      </c>
      <c r="J17" s="13">
        <v>0</v>
      </c>
      <c r="K17" s="13">
        <v>0</v>
      </c>
      <c r="L17" s="13">
        <v>0</v>
      </c>
      <c r="M17" s="13">
        <v>1.64717098604457</v>
      </c>
      <c r="N17" s="13">
        <v>0.45983114349855603</v>
      </c>
      <c r="O17" s="5"/>
      <c r="Q17" s="13">
        <f t="shared" si="0"/>
        <v>1454.4273598068526</v>
      </c>
      <c r="R17" s="13">
        <f t="shared" si="1"/>
        <v>0</v>
      </c>
      <c r="S17" s="13">
        <f t="shared" si="2"/>
        <v>0</v>
      </c>
      <c r="T17" s="13">
        <f t="shared" si="3"/>
        <v>0</v>
      </c>
      <c r="U17" s="13">
        <f t="shared" si="4"/>
        <v>974.46635534396762</v>
      </c>
      <c r="V17" s="13">
        <f t="shared" si="5"/>
        <v>272.03610449374577</v>
      </c>
      <c r="W17" s="14">
        <f t="shared" si="6"/>
        <v>0</v>
      </c>
      <c r="X17" s="5">
        <f t="shared" si="7"/>
        <v>0</v>
      </c>
      <c r="AA17" s="15">
        <v>4.5654662265797201</v>
      </c>
      <c r="AB17" s="16">
        <v>2700.93</v>
      </c>
    </row>
    <row r="18" spans="1:28" ht="24" x14ac:dyDescent="0.2">
      <c r="A18" s="10">
        <v>100</v>
      </c>
      <c r="B18" s="1" t="s">
        <v>55</v>
      </c>
      <c r="C18" s="1" t="s">
        <v>19</v>
      </c>
      <c r="D18" s="3" t="s">
        <v>56</v>
      </c>
      <c r="F18" s="11" t="s">
        <v>39</v>
      </c>
      <c r="G18" s="12">
        <v>264</v>
      </c>
      <c r="I18" s="13">
        <v>2.0237357654185302</v>
      </c>
      <c r="J18" s="13">
        <v>0</v>
      </c>
      <c r="K18" s="13">
        <v>0</v>
      </c>
      <c r="L18" s="13">
        <v>0</v>
      </c>
      <c r="M18" s="13">
        <v>1.3559029966051499</v>
      </c>
      <c r="N18" s="13">
        <v>0.37851955303029799</v>
      </c>
      <c r="O18" s="5"/>
      <c r="Q18" s="13">
        <f t="shared" si="0"/>
        <v>534.26624207049201</v>
      </c>
      <c r="R18" s="13">
        <f t="shared" si="1"/>
        <v>0</v>
      </c>
      <c r="S18" s="13">
        <f t="shared" si="2"/>
        <v>0</v>
      </c>
      <c r="T18" s="13">
        <f t="shared" si="3"/>
        <v>0</v>
      </c>
      <c r="U18" s="13">
        <f t="shared" si="4"/>
        <v>357.9583911037596</v>
      </c>
      <c r="V18" s="13">
        <f t="shared" si="5"/>
        <v>99.929161999998669</v>
      </c>
      <c r="W18" s="14">
        <f t="shared" si="6"/>
        <v>0</v>
      </c>
      <c r="X18" s="5">
        <f t="shared" si="7"/>
        <v>0</v>
      </c>
      <c r="AA18" s="15">
        <v>3.7581583150539801</v>
      </c>
      <c r="AB18" s="16">
        <v>992.15</v>
      </c>
    </row>
    <row r="19" spans="1:28" ht="24" x14ac:dyDescent="0.2">
      <c r="A19" s="10">
        <v>110</v>
      </c>
      <c r="B19" s="1" t="s">
        <v>55</v>
      </c>
      <c r="C19" s="1" t="s">
        <v>19</v>
      </c>
      <c r="D19" s="3" t="s">
        <v>57</v>
      </c>
      <c r="F19" s="11" t="s">
        <v>39</v>
      </c>
      <c r="G19" s="12">
        <v>591.6</v>
      </c>
      <c r="I19" s="13">
        <v>0.80949427585351497</v>
      </c>
      <c r="J19" s="13">
        <v>0</v>
      </c>
      <c r="K19" s="13">
        <v>0</v>
      </c>
      <c r="L19" s="13">
        <v>0</v>
      </c>
      <c r="M19" s="13">
        <v>0.54236117833174802</v>
      </c>
      <c r="N19" s="13">
        <v>0.151407815542208</v>
      </c>
      <c r="O19" s="5"/>
      <c r="Q19" s="13">
        <f t="shared" si="0"/>
        <v>478.89681359493949</v>
      </c>
      <c r="R19" s="13">
        <f t="shared" si="1"/>
        <v>0</v>
      </c>
      <c r="S19" s="13">
        <f t="shared" si="2"/>
        <v>0</v>
      </c>
      <c r="T19" s="13">
        <f t="shared" si="3"/>
        <v>0</v>
      </c>
      <c r="U19" s="13">
        <f t="shared" si="4"/>
        <v>320.86087310106211</v>
      </c>
      <c r="V19" s="13">
        <f t="shared" si="5"/>
        <v>89.572863674770261</v>
      </c>
      <c r="W19" s="14">
        <f t="shared" si="6"/>
        <v>0</v>
      </c>
      <c r="X19" s="5">
        <f t="shared" si="7"/>
        <v>0</v>
      </c>
      <c r="AA19" s="15">
        <v>1.5032632697274699</v>
      </c>
      <c r="AB19" s="16">
        <v>889.33</v>
      </c>
    </row>
    <row r="20" spans="1:28" ht="60" x14ac:dyDescent="0.2">
      <c r="A20" s="10">
        <v>120</v>
      </c>
      <c r="B20" s="1" t="s">
        <v>58</v>
      </c>
      <c r="C20" s="1" t="s">
        <v>19</v>
      </c>
      <c r="D20" s="3" t="s">
        <v>59</v>
      </c>
      <c r="F20" s="11" t="s">
        <v>39</v>
      </c>
      <c r="G20" s="12">
        <v>591.6</v>
      </c>
      <c r="I20" s="13">
        <v>6.3110572247098098</v>
      </c>
      <c r="J20" s="13">
        <v>0</v>
      </c>
      <c r="K20" s="13">
        <v>0</v>
      </c>
      <c r="L20" s="13">
        <v>0</v>
      </c>
      <c r="M20" s="13">
        <v>4.2284084458826996</v>
      </c>
      <c r="N20" s="13">
        <v>1.18042019154203</v>
      </c>
      <c r="O20" s="5"/>
      <c r="Q20" s="13">
        <f t="shared" si="0"/>
        <v>3733.6214541383238</v>
      </c>
      <c r="R20" s="13">
        <f t="shared" si="1"/>
        <v>0</v>
      </c>
      <c r="S20" s="13">
        <f t="shared" si="2"/>
        <v>0</v>
      </c>
      <c r="T20" s="13">
        <f t="shared" si="3"/>
        <v>0</v>
      </c>
      <c r="U20" s="13">
        <f t="shared" si="4"/>
        <v>2501.5264365842054</v>
      </c>
      <c r="V20" s="13">
        <f t="shared" si="5"/>
        <v>698.33658531626497</v>
      </c>
      <c r="W20" s="14">
        <f t="shared" si="6"/>
        <v>0</v>
      </c>
      <c r="X20" s="5">
        <f t="shared" si="7"/>
        <v>0</v>
      </c>
      <c r="AA20" s="15">
        <v>11.7198858621345</v>
      </c>
      <c r="AB20" s="16">
        <v>6933.48</v>
      </c>
    </row>
    <row r="21" spans="1:28" ht="12.75" x14ac:dyDescent="0.2">
      <c r="F21" s="24" t="s">
        <v>60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17">
        <f t="shared" ref="Q21:X21" si="8">SUM(Q9:Q20)</f>
        <v>10920.692634792422</v>
      </c>
      <c r="R21" s="17">
        <f t="shared" si="8"/>
        <v>0</v>
      </c>
      <c r="S21" s="17">
        <f t="shared" si="8"/>
        <v>0</v>
      </c>
      <c r="T21" s="17">
        <f t="shared" si="8"/>
        <v>0</v>
      </c>
      <c r="U21" s="17">
        <f t="shared" si="8"/>
        <v>7316.8642475696433</v>
      </c>
      <c r="V21" s="17">
        <f t="shared" si="8"/>
        <v>2042.6064338730534</v>
      </c>
      <c r="W21" s="18">
        <f t="shared" si="8"/>
        <v>0</v>
      </c>
      <c r="X21" s="19">
        <f t="shared" si="8"/>
        <v>0</v>
      </c>
      <c r="AB21" s="20">
        <v>20280.16</v>
      </c>
    </row>
    <row r="23" spans="1:28" ht="12.75" x14ac:dyDescent="0.2">
      <c r="A23" s="24" t="s">
        <v>61</v>
      </c>
      <c r="B23" s="22"/>
      <c r="C23" s="25" t="s">
        <v>15</v>
      </c>
      <c r="D23" s="22"/>
      <c r="E23" s="22"/>
    </row>
    <row r="24" spans="1:28" ht="36" x14ac:dyDescent="0.2">
      <c r="A24" s="10">
        <v>130</v>
      </c>
      <c r="B24" s="1" t="s">
        <v>62</v>
      </c>
      <c r="C24" s="1" t="s">
        <v>19</v>
      </c>
      <c r="D24" s="3" t="s">
        <v>63</v>
      </c>
      <c r="F24" s="11" t="s">
        <v>39</v>
      </c>
      <c r="G24" s="12">
        <v>10.5</v>
      </c>
      <c r="I24" s="13">
        <v>19.552754</v>
      </c>
      <c r="J24" s="13">
        <v>0</v>
      </c>
      <c r="K24" s="13">
        <v>0</v>
      </c>
      <c r="L24" s="13">
        <v>0</v>
      </c>
      <c r="M24" s="13">
        <v>13.1003455063218</v>
      </c>
      <c r="N24" s="13">
        <v>3.65714725759207</v>
      </c>
      <c r="O24" s="5"/>
      <c r="Q24" s="13">
        <f t="shared" ref="Q24:Q38" si="9">G24*I24</f>
        <v>205.30391700000001</v>
      </c>
      <c r="R24" s="13">
        <f t="shared" ref="R24:R38" si="10">G24*J24</f>
        <v>0</v>
      </c>
      <c r="S24" s="13">
        <f t="shared" ref="S24:S38" si="11">G24*K24</f>
        <v>0</v>
      </c>
      <c r="T24" s="13">
        <f t="shared" ref="T24:T38" si="12">G24*L24</f>
        <v>0</v>
      </c>
      <c r="U24" s="13">
        <f t="shared" ref="U24:U38" si="13">G24*M24</f>
        <v>137.55362781637891</v>
      </c>
      <c r="V24" s="13">
        <f t="shared" ref="V24:V38" si="14">G24*N24</f>
        <v>38.400046204716737</v>
      </c>
      <c r="W24" s="14">
        <f t="shared" ref="W24:W38" si="15">G24*O24</f>
        <v>0</v>
      </c>
      <c r="X24" s="5">
        <f t="shared" ref="X24:X38" si="16">ROUND(W24,2)</f>
        <v>0</v>
      </c>
      <c r="AA24" s="15">
        <v>36.310246763913902</v>
      </c>
      <c r="AB24" s="16">
        <v>381.26</v>
      </c>
    </row>
    <row r="25" spans="1:28" ht="24" x14ac:dyDescent="0.2">
      <c r="A25" s="10">
        <v>140</v>
      </c>
      <c r="B25" s="1" t="s">
        <v>64</v>
      </c>
      <c r="C25" s="1" t="s">
        <v>19</v>
      </c>
      <c r="D25" s="3" t="s">
        <v>65</v>
      </c>
      <c r="F25" s="11" t="s">
        <v>66</v>
      </c>
      <c r="G25" s="12">
        <v>14</v>
      </c>
      <c r="I25" s="13">
        <v>3.3092130000000002</v>
      </c>
      <c r="J25" s="13">
        <v>0</v>
      </c>
      <c r="K25" s="13">
        <v>0</v>
      </c>
      <c r="L25" s="13">
        <v>0</v>
      </c>
      <c r="M25" s="13">
        <v>2.2171727652284501</v>
      </c>
      <c r="N25" s="13">
        <v>0.61895522481068599</v>
      </c>
      <c r="O25" s="5"/>
      <c r="Q25" s="13">
        <f t="shared" si="9"/>
        <v>46.328982000000003</v>
      </c>
      <c r="R25" s="13">
        <f t="shared" si="10"/>
        <v>0</v>
      </c>
      <c r="S25" s="13">
        <f t="shared" si="11"/>
        <v>0</v>
      </c>
      <c r="T25" s="13">
        <f t="shared" si="12"/>
        <v>0</v>
      </c>
      <c r="U25" s="13">
        <f t="shared" si="13"/>
        <v>31.040418713198299</v>
      </c>
      <c r="V25" s="13">
        <f t="shared" si="14"/>
        <v>8.6653731473496034</v>
      </c>
      <c r="W25" s="14">
        <f t="shared" si="15"/>
        <v>0</v>
      </c>
      <c r="X25" s="5">
        <f t="shared" si="16"/>
        <v>0</v>
      </c>
      <c r="AA25" s="15">
        <v>6.1453409900391396</v>
      </c>
      <c r="AB25" s="16">
        <v>86.03</v>
      </c>
    </row>
    <row r="26" spans="1:28" ht="24" x14ac:dyDescent="0.2">
      <c r="A26" s="10">
        <v>150</v>
      </c>
      <c r="B26" s="1" t="s">
        <v>37</v>
      </c>
      <c r="C26" s="1" t="s">
        <v>19</v>
      </c>
      <c r="D26" s="3" t="s">
        <v>38</v>
      </c>
      <c r="F26" s="11" t="s">
        <v>39</v>
      </c>
      <c r="G26" s="12">
        <v>25.5</v>
      </c>
      <c r="I26" s="13">
        <v>7.4953173690140207E-2</v>
      </c>
      <c r="J26" s="13">
        <v>0</v>
      </c>
      <c r="K26" s="13">
        <v>0</v>
      </c>
      <c r="L26" s="13">
        <v>0</v>
      </c>
      <c r="M26" s="13">
        <v>5.0218627623310003E-2</v>
      </c>
      <c r="N26" s="13">
        <v>1.4019242179834E-2</v>
      </c>
      <c r="O26" s="5"/>
      <c r="Q26" s="13">
        <f t="shared" si="9"/>
        <v>1.9113059290985752</v>
      </c>
      <c r="R26" s="13">
        <f t="shared" si="10"/>
        <v>0</v>
      </c>
      <c r="S26" s="13">
        <f t="shared" si="11"/>
        <v>0</v>
      </c>
      <c r="T26" s="13">
        <f t="shared" si="12"/>
        <v>0</v>
      </c>
      <c r="U26" s="13">
        <f t="shared" si="13"/>
        <v>1.2805750043944051</v>
      </c>
      <c r="V26" s="13">
        <f t="shared" si="14"/>
        <v>0.35749067558576697</v>
      </c>
      <c r="W26" s="14">
        <f t="shared" si="15"/>
        <v>0</v>
      </c>
      <c r="X26" s="5">
        <f t="shared" si="16"/>
        <v>0</v>
      </c>
      <c r="AA26" s="15">
        <v>0.13919104349328401</v>
      </c>
      <c r="AB26" s="16">
        <v>3.55</v>
      </c>
    </row>
    <row r="27" spans="1:28" ht="24" x14ac:dyDescent="0.2">
      <c r="A27" s="10">
        <v>160</v>
      </c>
      <c r="B27" s="1" t="s">
        <v>67</v>
      </c>
      <c r="C27" s="1" t="s">
        <v>19</v>
      </c>
      <c r="D27" s="3" t="s">
        <v>68</v>
      </c>
      <c r="F27" s="11" t="s">
        <v>39</v>
      </c>
      <c r="G27" s="12">
        <v>25.5</v>
      </c>
      <c r="I27" s="13">
        <v>3.7530100000000002</v>
      </c>
      <c r="J27" s="13">
        <v>0</v>
      </c>
      <c r="K27" s="13">
        <v>0</v>
      </c>
      <c r="L27" s="13">
        <v>0</v>
      </c>
      <c r="M27" s="13">
        <v>2.5145167626351101</v>
      </c>
      <c r="N27" s="13">
        <v>0.70196301908240699</v>
      </c>
      <c r="O27" s="5"/>
      <c r="Q27" s="13">
        <f t="shared" si="9"/>
        <v>95.701755000000006</v>
      </c>
      <c r="R27" s="13">
        <f t="shared" si="10"/>
        <v>0</v>
      </c>
      <c r="S27" s="13">
        <f t="shared" si="11"/>
        <v>0</v>
      </c>
      <c r="T27" s="13">
        <f t="shared" si="12"/>
        <v>0</v>
      </c>
      <c r="U27" s="13">
        <f t="shared" si="13"/>
        <v>64.120177447195303</v>
      </c>
      <c r="V27" s="13">
        <f t="shared" si="14"/>
        <v>17.900056986601378</v>
      </c>
      <c r="W27" s="14">
        <f t="shared" si="15"/>
        <v>0</v>
      </c>
      <c r="X27" s="5">
        <f t="shared" si="16"/>
        <v>0</v>
      </c>
      <c r="AA27" s="15">
        <v>6.9694897817175203</v>
      </c>
      <c r="AB27" s="16">
        <v>177.72</v>
      </c>
    </row>
    <row r="28" spans="1:28" ht="24" x14ac:dyDescent="0.2">
      <c r="A28" s="10">
        <v>170</v>
      </c>
      <c r="B28" s="1" t="s">
        <v>69</v>
      </c>
      <c r="C28" s="1" t="s">
        <v>19</v>
      </c>
      <c r="D28" s="3" t="s">
        <v>70</v>
      </c>
      <c r="F28" s="11" t="s">
        <v>39</v>
      </c>
      <c r="G28" s="12">
        <v>-25.5</v>
      </c>
      <c r="I28" s="13">
        <v>1.304278</v>
      </c>
      <c r="J28" s="13">
        <v>0</v>
      </c>
      <c r="K28" s="13">
        <v>0</v>
      </c>
      <c r="L28" s="13">
        <v>0</v>
      </c>
      <c r="M28" s="13">
        <v>0.87386628176748804</v>
      </c>
      <c r="N28" s="13">
        <v>0.243952167087955</v>
      </c>
      <c r="O28" s="5"/>
      <c r="Q28" s="13">
        <f t="shared" si="9"/>
        <v>-33.259089000000003</v>
      </c>
      <c r="R28" s="13">
        <f t="shared" si="10"/>
        <v>0</v>
      </c>
      <c r="S28" s="13">
        <f t="shared" si="11"/>
        <v>0</v>
      </c>
      <c r="T28" s="13">
        <f t="shared" si="12"/>
        <v>0</v>
      </c>
      <c r="U28" s="13">
        <f t="shared" si="13"/>
        <v>-22.283590185070945</v>
      </c>
      <c r="V28" s="13">
        <f t="shared" si="14"/>
        <v>-6.2207802607428526</v>
      </c>
      <c r="W28" s="14">
        <f t="shared" si="15"/>
        <v>0</v>
      </c>
      <c r="X28" s="5">
        <f t="shared" si="16"/>
        <v>0</v>
      </c>
      <c r="AA28" s="15">
        <v>2.4220964488554402</v>
      </c>
      <c r="AB28" s="16">
        <v>-61.76</v>
      </c>
    </row>
    <row r="29" spans="1:28" ht="24" x14ac:dyDescent="0.2">
      <c r="A29" s="10">
        <v>180</v>
      </c>
      <c r="B29" s="1" t="s">
        <v>71</v>
      </c>
      <c r="C29" s="1" t="s">
        <v>19</v>
      </c>
      <c r="D29" s="3" t="s">
        <v>72</v>
      </c>
      <c r="F29" s="11" t="s">
        <v>48</v>
      </c>
      <c r="G29" s="12">
        <v>6.38</v>
      </c>
      <c r="I29" s="13">
        <v>0.54225999999999996</v>
      </c>
      <c r="J29" s="13">
        <v>0</v>
      </c>
      <c r="K29" s="13">
        <v>0</v>
      </c>
      <c r="L29" s="13">
        <v>0</v>
      </c>
      <c r="M29" s="13">
        <v>0.36331420904994</v>
      </c>
      <c r="N29" s="13">
        <v>0.101424314544226</v>
      </c>
      <c r="O29" s="5"/>
      <c r="Q29" s="13">
        <f t="shared" si="9"/>
        <v>3.4596187999999999</v>
      </c>
      <c r="R29" s="13">
        <f t="shared" si="10"/>
        <v>0</v>
      </c>
      <c r="S29" s="13">
        <f t="shared" si="11"/>
        <v>0</v>
      </c>
      <c r="T29" s="13">
        <f t="shared" si="12"/>
        <v>0</v>
      </c>
      <c r="U29" s="13">
        <f t="shared" si="13"/>
        <v>2.3179446537386172</v>
      </c>
      <c r="V29" s="13">
        <f t="shared" si="14"/>
        <v>0.64708712679216185</v>
      </c>
      <c r="W29" s="14">
        <f t="shared" si="15"/>
        <v>0</v>
      </c>
      <c r="X29" s="5">
        <f t="shared" si="16"/>
        <v>0</v>
      </c>
      <c r="AA29" s="15">
        <v>1.0069985235941701</v>
      </c>
      <c r="AB29" s="16">
        <v>6.42</v>
      </c>
    </row>
    <row r="30" spans="1:28" ht="24" x14ac:dyDescent="0.2">
      <c r="A30" s="10">
        <v>190</v>
      </c>
      <c r="B30" s="1" t="s">
        <v>73</v>
      </c>
      <c r="C30" s="1" t="s">
        <v>19</v>
      </c>
      <c r="D30" s="3" t="s">
        <v>74</v>
      </c>
      <c r="F30" s="11" t="s">
        <v>39</v>
      </c>
      <c r="G30" s="12">
        <v>25.5</v>
      </c>
      <c r="I30" s="13">
        <v>0.68210599999999999</v>
      </c>
      <c r="J30" s="13">
        <v>0</v>
      </c>
      <c r="K30" s="13">
        <v>0</v>
      </c>
      <c r="L30" s="13">
        <v>0</v>
      </c>
      <c r="M30" s="13">
        <v>0.457011031383872</v>
      </c>
      <c r="N30" s="13">
        <v>0.127581111453</v>
      </c>
      <c r="O30" s="5"/>
      <c r="Q30" s="13">
        <f t="shared" si="9"/>
        <v>17.393702999999999</v>
      </c>
      <c r="R30" s="13">
        <f t="shared" si="10"/>
        <v>0</v>
      </c>
      <c r="S30" s="13">
        <f t="shared" si="11"/>
        <v>0</v>
      </c>
      <c r="T30" s="13">
        <f t="shared" si="12"/>
        <v>0</v>
      </c>
      <c r="U30" s="13">
        <f t="shared" si="13"/>
        <v>11.653781300288736</v>
      </c>
      <c r="V30" s="13">
        <f t="shared" si="14"/>
        <v>3.2533183420514997</v>
      </c>
      <c r="W30" s="14">
        <f t="shared" si="15"/>
        <v>0</v>
      </c>
      <c r="X30" s="5">
        <f t="shared" si="16"/>
        <v>0</v>
      </c>
      <c r="AA30" s="15">
        <v>1.26669814283687</v>
      </c>
      <c r="AB30" s="16">
        <v>32.299999999999997</v>
      </c>
    </row>
    <row r="31" spans="1:28" ht="24" x14ac:dyDescent="0.2">
      <c r="A31" s="10">
        <v>200</v>
      </c>
      <c r="B31" s="1" t="s">
        <v>75</v>
      </c>
      <c r="C31" s="1" t="s">
        <v>19</v>
      </c>
      <c r="D31" s="3" t="s">
        <v>76</v>
      </c>
      <c r="F31" s="11" t="s">
        <v>39</v>
      </c>
      <c r="G31" s="12">
        <v>25.5</v>
      </c>
      <c r="I31" s="13">
        <v>0.67925199999999997</v>
      </c>
      <c r="J31" s="13">
        <v>0</v>
      </c>
      <c r="K31" s="13">
        <v>0</v>
      </c>
      <c r="L31" s="13">
        <v>0</v>
      </c>
      <c r="M31" s="13">
        <v>0.45509885133624101</v>
      </c>
      <c r="N31" s="13">
        <v>0.12704729927118899</v>
      </c>
      <c r="O31" s="5"/>
      <c r="Q31" s="13">
        <f t="shared" si="9"/>
        <v>17.320926</v>
      </c>
      <c r="R31" s="13">
        <f t="shared" si="10"/>
        <v>0</v>
      </c>
      <c r="S31" s="13">
        <f t="shared" si="11"/>
        <v>0</v>
      </c>
      <c r="T31" s="13">
        <f t="shared" si="12"/>
        <v>0</v>
      </c>
      <c r="U31" s="13">
        <f t="shared" si="13"/>
        <v>11.605020709074145</v>
      </c>
      <c r="V31" s="13">
        <f t="shared" si="14"/>
        <v>3.239706131415319</v>
      </c>
      <c r="W31" s="14">
        <f t="shared" si="15"/>
        <v>0</v>
      </c>
      <c r="X31" s="5">
        <f t="shared" si="16"/>
        <v>0</v>
      </c>
      <c r="AA31" s="15">
        <v>1.2613981506074301</v>
      </c>
      <c r="AB31" s="16">
        <v>32.17</v>
      </c>
    </row>
    <row r="32" spans="1:28" ht="24" x14ac:dyDescent="0.2">
      <c r="A32" s="10">
        <v>210</v>
      </c>
      <c r="B32" s="1" t="s">
        <v>77</v>
      </c>
      <c r="C32" s="1" t="s">
        <v>19</v>
      </c>
      <c r="D32" s="3" t="s">
        <v>78</v>
      </c>
      <c r="F32" s="11" t="s">
        <v>39</v>
      </c>
      <c r="G32" s="12">
        <v>25.5</v>
      </c>
      <c r="I32" s="13">
        <v>17.612034000000001</v>
      </c>
      <c r="J32" s="13">
        <v>0</v>
      </c>
      <c r="K32" s="13">
        <v>0</v>
      </c>
      <c r="L32" s="13">
        <v>0</v>
      </c>
      <c r="M32" s="13">
        <v>11.800063073932501</v>
      </c>
      <c r="N32" s="13">
        <v>3.2941549739600999</v>
      </c>
      <c r="O32" s="5"/>
      <c r="Q32" s="13">
        <f t="shared" si="9"/>
        <v>449.10686700000002</v>
      </c>
      <c r="R32" s="13">
        <f t="shared" si="10"/>
        <v>0</v>
      </c>
      <c r="S32" s="13">
        <f t="shared" si="11"/>
        <v>0</v>
      </c>
      <c r="T32" s="13">
        <f t="shared" si="12"/>
        <v>0</v>
      </c>
      <c r="U32" s="13">
        <f t="shared" si="13"/>
        <v>300.90160838527879</v>
      </c>
      <c r="V32" s="13">
        <f t="shared" si="14"/>
        <v>84.000951835982548</v>
      </c>
      <c r="W32" s="14">
        <f t="shared" si="15"/>
        <v>0</v>
      </c>
      <c r="X32" s="5">
        <f t="shared" si="16"/>
        <v>0</v>
      </c>
      <c r="AA32" s="15">
        <v>32.706252047892598</v>
      </c>
      <c r="AB32" s="16">
        <v>834.01</v>
      </c>
    </row>
    <row r="33" spans="1:28" ht="24" x14ac:dyDescent="0.2">
      <c r="A33" s="10">
        <v>220</v>
      </c>
      <c r="B33" s="1" t="s">
        <v>79</v>
      </c>
      <c r="C33" s="1" t="s">
        <v>19</v>
      </c>
      <c r="D33" s="3" t="s">
        <v>80</v>
      </c>
      <c r="F33" s="11" t="s">
        <v>66</v>
      </c>
      <c r="G33" s="12">
        <v>32</v>
      </c>
      <c r="I33" s="13">
        <v>1.0688230000000001</v>
      </c>
      <c r="J33" s="13">
        <v>0</v>
      </c>
      <c r="K33" s="13">
        <v>0</v>
      </c>
      <c r="L33" s="13">
        <v>0</v>
      </c>
      <c r="M33" s="13">
        <v>0.71611142783790804</v>
      </c>
      <c r="N33" s="13">
        <v>0.19991266208848801</v>
      </c>
      <c r="O33" s="5"/>
      <c r="Q33" s="13">
        <f t="shared" si="9"/>
        <v>34.202336000000003</v>
      </c>
      <c r="R33" s="13">
        <f t="shared" si="10"/>
        <v>0</v>
      </c>
      <c r="S33" s="13">
        <f t="shared" si="11"/>
        <v>0</v>
      </c>
      <c r="T33" s="13">
        <f t="shared" si="12"/>
        <v>0</v>
      </c>
      <c r="U33" s="13">
        <f t="shared" si="13"/>
        <v>22.915565690813057</v>
      </c>
      <c r="V33" s="13">
        <f t="shared" si="14"/>
        <v>6.3972051868316164</v>
      </c>
      <c r="W33" s="14">
        <f t="shared" si="15"/>
        <v>0</v>
      </c>
      <c r="X33" s="5">
        <f t="shared" si="16"/>
        <v>0</v>
      </c>
      <c r="AA33" s="15">
        <v>1.9848470899263999</v>
      </c>
      <c r="AB33" s="16">
        <v>63.52</v>
      </c>
    </row>
    <row r="34" spans="1:28" ht="12" x14ac:dyDescent="0.2">
      <c r="A34" s="10">
        <v>230</v>
      </c>
      <c r="B34" s="1" t="s">
        <v>81</v>
      </c>
      <c r="C34" s="1" t="s">
        <v>19</v>
      </c>
      <c r="D34" s="3" t="s">
        <v>82</v>
      </c>
      <c r="F34" s="11" t="s">
        <v>48</v>
      </c>
      <c r="G34" s="12">
        <v>1.28</v>
      </c>
      <c r="I34" s="13">
        <v>140.98759999999999</v>
      </c>
      <c r="J34" s="13">
        <v>0</v>
      </c>
      <c r="K34" s="13">
        <v>0</v>
      </c>
      <c r="L34" s="13">
        <v>0</v>
      </c>
      <c r="M34" s="13">
        <v>94.461694352984395</v>
      </c>
      <c r="N34" s="13">
        <v>26.370321781498799</v>
      </c>
      <c r="O34" s="5"/>
      <c r="Q34" s="13">
        <f t="shared" si="9"/>
        <v>180.46412799999999</v>
      </c>
      <c r="R34" s="13">
        <f t="shared" si="10"/>
        <v>0</v>
      </c>
      <c r="S34" s="13">
        <f t="shared" si="11"/>
        <v>0</v>
      </c>
      <c r="T34" s="13">
        <f t="shared" si="12"/>
        <v>0</v>
      </c>
      <c r="U34" s="13">
        <f t="shared" si="13"/>
        <v>120.91096877182002</v>
      </c>
      <c r="V34" s="13">
        <f t="shared" si="14"/>
        <v>33.754011880318465</v>
      </c>
      <c r="W34" s="14">
        <f t="shared" si="15"/>
        <v>0</v>
      </c>
      <c r="X34" s="5">
        <f t="shared" si="16"/>
        <v>0</v>
      </c>
      <c r="AA34" s="15">
        <v>261.819616134483</v>
      </c>
      <c r="AB34" s="16">
        <v>335.13</v>
      </c>
    </row>
    <row r="35" spans="1:28" ht="24" x14ac:dyDescent="0.2">
      <c r="A35" s="10">
        <v>240</v>
      </c>
      <c r="B35" s="1" t="s">
        <v>83</v>
      </c>
      <c r="C35" s="1" t="s">
        <v>19</v>
      </c>
      <c r="D35" s="3" t="s">
        <v>84</v>
      </c>
      <c r="F35" s="11" t="s">
        <v>66</v>
      </c>
      <c r="G35" s="12">
        <v>32</v>
      </c>
      <c r="I35" s="13">
        <v>2.973868</v>
      </c>
      <c r="J35" s="13">
        <v>0</v>
      </c>
      <c r="K35" s="13">
        <v>0</v>
      </c>
      <c r="L35" s="13">
        <v>0</v>
      </c>
      <c r="M35" s="13">
        <v>1.99249160963178</v>
      </c>
      <c r="N35" s="13">
        <v>0.556232293447809</v>
      </c>
      <c r="O35" s="5"/>
      <c r="Q35" s="13">
        <f t="shared" si="9"/>
        <v>95.163775999999999</v>
      </c>
      <c r="R35" s="13">
        <f t="shared" si="10"/>
        <v>0</v>
      </c>
      <c r="S35" s="13">
        <f t="shared" si="11"/>
        <v>0</v>
      </c>
      <c r="T35" s="13">
        <f t="shared" si="12"/>
        <v>0</v>
      </c>
      <c r="U35" s="13">
        <f t="shared" si="13"/>
        <v>63.759731508216959</v>
      </c>
      <c r="V35" s="13">
        <f t="shared" si="14"/>
        <v>17.799433390329888</v>
      </c>
      <c r="W35" s="14">
        <f t="shared" si="15"/>
        <v>0</v>
      </c>
      <c r="X35" s="5">
        <f t="shared" si="16"/>
        <v>0</v>
      </c>
      <c r="AA35" s="15">
        <v>5.52259190307959</v>
      </c>
      <c r="AB35" s="16">
        <v>176.72</v>
      </c>
    </row>
    <row r="36" spans="1:28" ht="24" x14ac:dyDescent="0.2">
      <c r="A36" s="10">
        <v>250</v>
      </c>
      <c r="B36" s="1" t="s">
        <v>85</v>
      </c>
      <c r="C36" s="1" t="s">
        <v>19</v>
      </c>
      <c r="D36" s="3" t="s">
        <v>86</v>
      </c>
      <c r="F36" s="11" t="s">
        <v>48</v>
      </c>
      <c r="G36" s="12">
        <v>24</v>
      </c>
      <c r="I36" s="13">
        <v>3.3797067409372299</v>
      </c>
      <c r="J36" s="13">
        <v>0</v>
      </c>
      <c r="K36" s="13">
        <v>0</v>
      </c>
      <c r="L36" s="13">
        <v>0</v>
      </c>
      <c r="M36" s="13">
        <v>2.2644035728328902</v>
      </c>
      <c r="N36" s="13">
        <v>0.63214037465433504</v>
      </c>
      <c r="O36" s="5"/>
      <c r="Q36" s="13">
        <f t="shared" si="9"/>
        <v>81.112961782493514</v>
      </c>
      <c r="R36" s="13">
        <f t="shared" si="10"/>
        <v>0</v>
      </c>
      <c r="S36" s="13">
        <f t="shared" si="11"/>
        <v>0</v>
      </c>
      <c r="T36" s="13">
        <f t="shared" si="12"/>
        <v>0</v>
      </c>
      <c r="U36" s="13">
        <f t="shared" si="13"/>
        <v>54.345685747989364</v>
      </c>
      <c r="V36" s="13">
        <f t="shared" si="14"/>
        <v>15.171368991704041</v>
      </c>
      <c r="W36" s="14">
        <f t="shared" si="15"/>
        <v>0</v>
      </c>
      <c r="X36" s="5">
        <f t="shared" si="16"/>
        <v>0</v>
      </c>
      <c r="AA36" s="15">
        <v>6.2762506884244598</v>
      </c>
      <c r="AB36" s="16">
        <v>150.63</v>
      </c>
    </row>
    <row r="37" spans="1:28" ht="24" x14ac:dyDescent="0.2">
      <c r="A37" s="10">
        <v>260</v>
      </c>
      <c r="B37" s="1" t="s">
        <v>87</v>
      </c>
      <c r="C37" s="1" t="s">
        <v>19</v>
      </c>
      <c r="D37" s="3" t="s">
        <v>88</v>
      </c>
      <c r="F37" s="11" t="s">
        <v>48</v>
      </c>
      <c r="G37" s="12">
        <v>24</v>
      </c>
      <c r="I37" s="13">
        <v>14.445520747554299</v>
      </c>
      <c r="J37" s="13">
        <v>0</v>
      </c>
      <c r="K37" s="13">
        <v>0</v>
      </c>
      <c r="L37" s="13">
        <v>0</v>
      </c>
      <c r="M37" s="13">
        <v>9.6784991419470199</v>
      </c>
      <c r="N37" s="13">
        <v>2.7018903110225598</v>
      </c>
      <c r="O37" s="5"/>
      <c r="Q37" s="13">
        <f t="shared" si="9"/>
        <v>346.6924979413032</v>
      </c>
      <c r="R37" s="13">
        <f t="shared" si="10"/>
        <v>0</v>
      </c>
      <c r="S37" s="13">
        <f t="shared" si="11"/>
        <v>0</v>
      </c>
      <c r="T37" s="13">
        <f t="shared" si="12"/>
        <v>0</v>
      </c>
      <c r="U37" s="13">
        <f t="shared" si="13"/>
        <v>232.28397940672846</v>
      </c>
      <c r="V37" s="13">
        <f t="shared" si="14"/>
        <v>64.84536746454144</v>
      </c>
      <c r="W37" s="14">
        <f t="shared" si="15"/>
        <v>0</v>
      </c>
      <c r="X37" s="5">
        <f t="shared" si="16"/>
        <v>0</v>
      </c>
      <c r="AA37" s="15">
        <v>26.8259102005239</v>
      </c>
      <c r="AB37" s="16">
        <v>643.82000000000005</v>
      </c>
    </row>
    <row r="38" spans="1:28" ht="24" x14ac:dyDescent="0.2">
      <c r="A38" s="10">
        <v>270</v>
      </c>
      <c r="B38" s="1" t="s">
        <v>89</v>
      </c>
      <c r="C38" s="1" t="s">
        <v>19</v>
      </c>
      <c r="D38" s="3" t="s">
        <v>90</v>
      </c>
      <c r="F38" s="11" t="s">
        <v>39</v>
      </c>
      <c r="G38" s="12">
        <v>240</v>
      </c>
      <c r="I38" s="13">
        <v>3.2843117926043299</v>
      </c>
      <c r="J38" s="13">
        <v>0</v>
      </c>
      <c r="K38" s="13">
        <v>0</v>
      </c>
      <c r="L38" s="13">
        <v>0</v>
      </c>
      <c r="M38" s="13">
        <v>2.2004889558577698</v>
      </c>
      <c r="N38" s="13">
        <v>0.61429770278909102</v>
      </c>
      <c r="O38" s="5"/>
      <c r="Q38" s="13">
        <f t="shared" si="9"/>
        <v>788.23483022503922</v>
      </c>
      <c r="R38" s="13">
        <f t="shared" si="10"/>
        <v>0</v>
      </c>
      <c r="S38" s="13">
        <f t="shared" si="11"/>
        <v>0</v>
      </c>
      <c r="T38" s="13">
        <f t="shared" si="12"/>
        <v>0</v>
      </c>
      <c r="U38" s="13">
        <f t="shared" si="13"/>
        <v>528.11734940586473</v>
      </c>
      <c r="V38" s="13">
        <f t="shared" si="14"/>
        <v>147.43144866938184</v>
      </c>
      <c r="W38" s="14">
        <f t="shared" si="15"/>
        <v>0</v>
      </c>
      <c r="X38" s="5">
        <f t="shared" si="16"/>
        <v>0</v>
      </c>
      <c r="AA38" s="15">
        <v>6.0990984512511801</v>
      </c>
      <c r="AB38" s="16">
        <v>1463.78</v>
      </c>
    </row>
    <row r="39" spans="1:28" ht="12.75" x14ac:dyDescent="0.2">
      <c r="F39" s="24" t="s">
        <v>60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17">
        <f t="shared" ref="Q39:X39" si="17">SUM(Q24:Q38)</f>
        <v>2329.1385156779347</v>
      </c>
      <c r="R39" s="17">
        <f t="shared" si="17"/>
        <v>0</v>
      </c>
      <c r="S39" s="17">
        <f t="shared" si="17"/>
        <v>0</v>
      </c>
      <c r="T39" s="17">
        <f t="shared" si="17"/>
        <v>0</v>
      </c>
      <c r="U39" s="17">
        <f t="shared" si="17"/>
        <v>1560.5228443759088</v>
      </c>
      <c r="V39" s="17">
        <f t="shared" si="17"/>
        <v>435.6420857728595</v>
      </c>
      <c r="W39" s="18">
        <f t="shared" si="17"/>
        <v>0</v>
      </c>
      <c r="X39" s="19">
        <f t="shared" si="17"/>
        <v>0</v>
      </c>
      <c r="AB39" s="20">
        <v>4325.3</v>
      </c>
    </row>
    <row r="42" spans="1:28" ht="12.75" x14ac:dyDescent="0.2">
      <c r="F42" s="24" t="s">
        <v>91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17">
        <f t="shared" ref="Q42:X42" si="18">SUM(Q21,Q39)</f>
        <v>13249.831150470356</v>
      </c>
      <c r="R42" s="17">
        <f t="shared" si="18"/>
        <v>0</v>
      </c>
      <c r="S42" s="17">
        <f t="shared" si="18"/>
        <v>0</v>
      </c>
      <c r="T42" s="17">
        <f t="shared" si="18"/>
        <v>0</v>
      </c>
      <c r="U42" s="17">
        <f t="shared" si="18"/>
        <v>8877.3870919455512</v>
      </c>
      <c r="V42" s="17">
        <f t="shared" si="18"/>
        <v>2478.2485196459129</v>
      </c>
      <c r="W42" s="18">
        <f t="shared" si="18"/>
        <v>0</v>
      </c>
      <c r="X42" s="19">
        <f t="shared" si="18"/>
        <v>0</v>
      </c>
      <c r="AB42" s="20">
        <v>24605.46</v>
      </c>
    </row>
    <row r="43" spans="1:28" ht="80.25" customHeight="1" x14ac:dyDescent="0.2">
      <c r="D43" s="26" t="s">
        <v>93</v>
      </c>
    </row>
    <row r="44" spans="1:28" ht="12" x14ac:dyDescent="0.2"/>
    <row r="45" spans="1:28" ht="15" customHeight="1" x14ac:dyDescent="0.2">
      <c r="D45" t="s">
        <v>94</v>
      </c>
    </row>
    <row r="46" spans="1:28" ht="12" x14ac:dyDescent="0.2"/>
  </sheetData>
  <mergeCells count="9">
    <mergeCell ref="A23:B23"/>
    <mergeCell ref="C23:E23"/>
    <mergeCell ref="F39:P39"/>
    <mergeCell ref="F42:P42"/>
    <mergeCell ref="A1:E1"/>
    <mergeCell ref="A3:E3"/>
    <mergeCell ref="A8:B8"/>
    <mergeCell ref="C8:E8"/>
    <mergeCell ref="F21:P21"/>
  </mergeCells>
  <pageMargins left="0.25" right="0.25" top="0.5" bottom="0.75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</vt:lpstr>
      <vt:lpstr>Kosztorys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Pocztowy Tomasz</dc:creator>
  <cp:lastModifiedBy>Pocztowy Tomasz</cp:lastModifiedBy>
  <dcterms:created xsi:type="dcterms:W3CDTF">2023-06-06T10:00:57Z</dcterms:created>
  <dcterms:modified xsi:type="dcterms:W3CDTF">2023-06-06T10:03:12Z</dcterms:modified>
</cp:coreProperties>
</file>