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1865" tabRatio="455" activeTab="3"/>
  </bookViews>
  <sheets>
    <sheet name="Dane jednostek" sheetId="1" r:id="rId1"/>
    <sheet name="Ogień" sheetId="2" r:id="rId2"/>
    <sheet name="Elektronika" sheetId="3" r:id="rId3"/>
    <sheet name="Pojazdy" sheetId="4" r:id="rId4"/>
    <sheet name="Szkodowość" sheetId="5" r:id="rId5"/>
  </sheets>
  <definedNames/>
  <calcPr fullCalcOnLoad="1"/>
</workbook>
</file>

<file path=xl/sharedStrings.xml><?xml version="1.0" encoding="utf-8"?>
<sst xmlns="http://schemas.openxmlformats.org/spreadsheetml/2006/main" count="1320" uniqueCount="611">
  <si>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</si>
  <si>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</si>
  <si>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</si>
  <si>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</si>
  <si>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</si>
  <si>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</si>
  <si>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</si>
  <si>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</si>
  <si>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</si>
  <si>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</si>
  <si>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</si>
  <si>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</si>
  <si>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</si>
  <si>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</si>
  <si>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</si>
  <si>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</si>
  <si>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Rok budowy budynku</t>
  </si>
  <si>
    <t>Ścian</t>
  </si>
  <si>
    <t>Stropów</t>
  </si>
  <si>
    <t>Stropodachu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</si>
  <si>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</si>
  <si>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</si>
  <si>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</si>
  <si>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</si>
  <si>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</si>
  <si>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</si>
  <si>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</si>
  <si>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</si>
  <si>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</si>
  <si>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</si>
  <si>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</si>
  <si>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</si>
  <si>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</si>
  <si>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</si>
  <si>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</si>
  <si>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</si>
  <si>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</si>
  <si>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</si>
  <si>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</si>
  <si>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</si>
  <si>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</si>
  <si>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</si>
  <si>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</si>
  <si>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</si>
  <si>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-</t>
  </si>
  <si>
    <t>Centrala telefoniczna</t>
  </si>
  <si>
    <t>Serwer</t>
  </si>
  <si>
    <t>Zestaw nagłośnieniowy</t>
  </si>
  <si>
    <t>żelbeton</t>
  </si>
  <si>
    <t>żelbetowy</t>
  </si>
  <si>
    <t>papa</t>
  </si>
  <si>
    <t>garaże</t>
  </si>
  <si>
    <t>ubezpiecza gmina</t>
  </si>
  <si>
    <t>Budynek socjalny Gajków, ul. Ładna 11</t>
  </si>
  <si>
    <t>Świetlica Chrząstawa Wielka - wyposażenie</t>
  </si>
  <si>
    <t>Świetlica Czernica - wyposażenie</t>
  </si>
  <si>
    <t>Świetlica Gajków - wyposażenie</t>
  </si>
  <si>
    <t>Świetlica Krzyków - wyposażenie</t>
  </si>
  <si>
    <t>Świetlica Wojnowice - wyposażenie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</si>
  <si>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</si>
  <si>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</si>
  <si>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</si>
  <si>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</si>
  <si>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</si>
  <si>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</si>
  <si>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</si>
  <si>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</si>
  <si>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</si>
  <si>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</si>
  <si>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</si>
  <si>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</si>
  <si>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</si>
  <si>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</si>
  <si>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</si>
  <si>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</si>
  <si>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</si>
  <si>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</si>
  <si>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</si>
  <si>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</si>
  <si>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</si>
  <si>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Urząd Gminy Czernica</t>
  </si>
  <si>
    <t>1. Urząd Gminy Czernica</t>
  </si>
  <si>
    <t>Gminna Biblioteka Publiczna w Czernicy</t>
  </si>
  <si>
    <t>Gminny Ośrodek Pomocy Społecznej w Czernicy</t>
  </si>
  <si>
    <t>2. Gminna Biblioteka Publiczna w Czernicy</t>
  </si>
  <si>
    <t>murowane</t>
  </si>
  <si>
    <t>blacha</t>
  </si>
  <si>
    <t>budynek GOPS, Czernica ul. Wrocławska 78</t>
  </si>
  <si>
    <t>Projektory, rzutniki</t>
  </si>
  <si>
    <t>Tablice interaktywne</t>
  </si>
  <si>
    <t>Klimatyzator</t>
  </si>
  <si>
    <t>stalowy</t>
  </si>
  <si>
    <t>3. Gminny Ośrodek Pomocy Społecznej w Czernicy</t>
  </si>
  <si>
    <t>Tablety</t>
  </si>
  <si>
    <t>Klimatyzacja</t>
  </si>
  <si>
    <t>budynek szkoły, ul. św. Brata Alberta Chmielowskiego 9</t>
  </si>
  <si>
    <t xml:space="preserve">piec gazowy BROTJE </t>
  </si>
  <si>
    <t>kocioł c.o. DeDietrich</t>
  </si>
  <si>
    <t>boisko Orlik</t>
  </si>
  <si>
    <t>kotłownia</t>
  </si>
  <si>
    <t>Sprzęt nagłaśniający</t>
  </si>
  <si>
    <t>Ekran</t>
  </si>
  <si>
    <t>plac zabaw</t>
  </si>
  <si>
    <t>Aparaty cyfrowe</t>
  </si>
  <si>
    <t>budynek szkoły, Kamieniec Wrocławski ul. Kolejowa 8</t>
  </si>
  <si>
    <t>murowany</t>
  </si>
  <si>
    <t>dachówka</t>
  </si>
  <si>
    <t>boisko wielofunkcyjne</t>
  </si>
  <si>
    <t>organy</t>
  </si>
  <si>
    <t>ujęcie wody studnia nr 1 Nadolice Wielkie*</t>
  </si>
  <si>
    <t>budynek biblioteki, Ratowice ul. Wrocławska*</t>
  </si>
  <si>
    <t>Maszyny, kotły co itp.</t>
  </si>
  <si>
    <t>Boisko Chrząstawa Mała</t>
  </si>
  <si>
    <t>Boisko do koszykówki, siatki Gajków</t>
  </si>
  <si>
    <t>Boisko Nadolice Wielkie</t>
  </si>
  <si>
    <t>Urząd Gminy, ul.Kolejowa 3 - wyposażenie i urządzenia</t>
  </si>
  <si>
    <t>15.</t>
  </si>
  <si>
    <t>16.</t>
  </si>
  <si>
    <t>51.</t>
  </si>
  <si>
    <t>Powierzchnia użytkowa w m2</t>
  </si>
  <si>
    <t>Pojazdy wolnobieżne nieposiadające tablic rejestracyjnych</t>
  </si>
  <si>
    <t>Suma ubezpieczenia w wartości księgowej brutto</t>
  </si>
  <si>
    <t xml:space="preserve">studnia rewizyjna Krzyków Tł. </t>
  </si>
  <si>
    <t>przepompownia Brata Alberta Czernica</t>
  </si>
  <si>
    <t>budynek hydroforni Nadolice Wielkie SUW</t>
  </si>
  <si>
    <t>budynek biblioteki, Nadolice Wielkie 56A</t>
  </si>
  <si>
    <t>Świetlica Gajków - budynek</t>
  </si>
  <si>
    <t>2007 generalny remont</t>
  </si>
  <si>
    <t>Projektory, rzutniki, projektor jezdny</t>
  </si>
  <si>
    <t>57.</t>
  </si>
  <si>
    <t>58.</t>
  </si>
  <si>
    <t>przedwojenny-rozbudowany 1982-1984</t>
  </si>
  <si>
    <t>cegła, pustak</t>
  </si>
  <si>
    <t>betonowe</t>
  </si>
  <si>
    <t>papa termozgrzewalna</t>
  </si>
  <si>
    <t>murowane; gazobeton</t>
  </si>
  <si>
    <t>brak</t>
  </si>
  <si>
    <t>blachodachówka</t>
  </si>
  <si>
    <t>przedowjenny</t>
  </si>
  <si>
    <t>cegła - murowane</t>
  </si>
  <si>
    <t>masywne nad piwnicą; drewniane</t>
  </si>
  <si>
    <t>przedwojenny</t>
  </si>
  <si>
    <t>drewniane</t>
  </si>
  <si>
    <t>dachówka/blacha</t>
  </si>
  <si>
    <t>lata 70</t>
  </si>
  <si>
    <t>płyta żelbetonowa</t>
  </si>
  <si>
    <t>żelbetowe</t>
  </si>
  <si>
    <t>cegła-murowany</t>
  </si>
  <si>
    <t>papa-dach płaski</t>
  </si>
  <si>
    <t>przedwojenny - rozbudowany w latach 2011-2015</t>
  </si>
  <si>
    <t>cegla - murowane</t>
  </si>
  <si>
    <t>blachodachówka/papa</t>
  </si>
  <si>
    <t>papa/dachówka</t>
  </si>
  <si>
    <t>drewno</t>
  </si>
  <si>
    <t>ceglła bloczki</t>
  </si>
  <si>
    <t>stropodach żelbetonowy</t>
  </si>
  <si>
    <t>płaski papa</t>
  </si>
  <si>
    <t>cegła - bloczki</t>
  </si>
  <si>
    <t>płaksi papa</t>
  </si>
  <si>
    <t>59.</t>
  </si>
  <si>
    <t>plac zabaw urządzenia</t>
  </si>
  <si>
    <t>zbiornik wody SUW + zabudowa i maszyny</t>
  </si>
  <si>
    <t>Lokal mieszkalny Blok nr 4; 55-003 Czernica ul. Wojska Polskiego 4/7</t>
  </si>
  <si>
    <t>każda placówka oświatowa jest ogrodzona i ogrodzenie ujęte jest w wartości budynku.</t>
  </si>
  <si>
    <t>budynek szkoły, Ratowice ul Wrocławska 36</t>
  </si>
  <si>
    <t>budynek przedszkola, Czernica ul. Wrocławska 52</t>
  </si>
  <si>
    <t>wyposażenie kuźni Czernica</t>
  </si>
  <si>
    <t>Centralny węzeł przesyłu ścieków (budynek + park maszyn) ul. Stracocińska 4, Kamieniec Wrocławski</t>
  </si>
  <si>
    <t>zestaw EFG Biofeedback</t>
  </si>
  <si>
    <t>Sprzęt do metody Warnkego</t>
  </si>
  <si>
    <t>Instrument klawiszowy YAMAHA PSR E403</t>
  </si>
  <si>
    <t>tablice interaktywne</t>
  </si>
  <si>
    <t>8. Szkoła Podstawowa w Ratowicach</t>
  </si>
  <si>
    <t>9. Zakład Gospodarki Komunalnej Czernica</t>
  </si>
  <si>
    <t>Świetlica Jeszkowice - wyposażenie + monitoring</t>
  </si>
  <si>
    <t>Remiza OSP Chrząstawa Wielka - wyposażenie + kontenery</t>
  </si>
  <si>
    <t>60.</t>
  </si>
  <si>
    <t>61.</t>
  </si>
  <si>
    <t>Boisko do koszykówki, Jeszkowice</t>
  </si>
  <si>
    <t>62.</t>
  </si>
  <si>
    <t>mienie przejęte z ZGK</t>
  </si>
  <si>
    <t>63.</t>
  </si>
  <si>
    <t>64.</t>
  </si>
  <si>
    <t>65.</t>
  </si>
  <si>
    <t>66.</t>
  </si>
  <si>
    <t>67.</t>
  </si>
  <si>
    <t>69.</t>
  </si>
  <si>
    <t>70.</t>
  </si>
  <si>
    <t>ujęcie wody studnia nr 1A</t>
  </si>
  <si>
    <t>Oświetlenie uliczne</t>
  </si>
  <si>
    <t>brak danych</t>
  </si>
  <si>
    <t>1996/2014</t>
  </si>
  <si>
    <t>przedwojenny / rozbudowa</t>
  </si>
  <si>
    <t>lata 30 XX w</t>
  </si>
  <si>
    <t>drewniane kratowe</t>
  </si>
  <si>
    <t>lata 60</t>
  </si>
  <si>
    <t>żelbetowe-wielka płyta</t>
  </si>
  <si>
    <t>zestaw multimedialny</t>
  </si>
  <si>
    <t>6. Zespół Szkolno-Przedszkolny w Dobrzykowicach</t>
  </si>
  <si>
    <t xml:space="preserve">Szkoła Podstawowa im. Piastów Śląskich w Chrząstawie Wielkiej </t>
  </si>
  <si>
    <t xml:space="preserve">4. Szkoła Podstawowa im. Piastów Śląskich w Chrząstawie Wielkiej </t>
  </si>
  <si>
    <t>powiększone o termomodernizację !</t>
  </si>
  <si>
    <t>PODŁOGA INTERAKTYWNA - MAGICZNY DYWAN, PAKIET FUN, EDU I RE System Sensis</t>
  </si>
  <si>
    <t>PRO Data Diamond</t>
  </si>
  <si>
    <t>Jednostka centralna</t>
  </si>
  <si>
    <t>ujęcie wody studnia nr II i IIA Nadolice Wielkie*</t>
  </si>
  <si>
    <t>ujęcie wody studnia nr III i IV Nadolice Wielkie*</t>
  </si>
  <si>
    <t>budynek hydroforni Gajków SUW</t>
  </si>
  <si>
    <t>Świetlica Ratowice, biblioteka - budynek</t>
  </si>
  <si>
    <t xml:space="preserve">Place zabaw i tereny rekreacyjne </t>
  </si>
  <si>
    <t>Boisko do koszykówki Chrząstawa Mała</t>
  </si>
  <si>
    <t>Boisko sportowe Dobrzykowice</t>
  </si>
  <si>
    <t>Boisko sportowe przy ul. Sportowej w Ratowicach</t>
  </si>
  <si>
    <t>Boisko sportowe Krzyków</t>
  </si>
  <si>
    <t>Świetlica Chrząstawa Mała - wyposażenie</t>
  </si>
  <si>
    <t>Świetlica Dobrzykowice - wyposażenie</t>
  </si>
  <si>
    <t>71.</t>
  </si>
  <si>
    <t>72.</t>
  </si>
  <si>
    <t>73.</t>
  </si>
  <si>
    <t>74.</t>
  </si>
  <si>
    <t>75.</t>
  </si>
  <si>
    <t>76.</t>
  </si>
  <si>
    <t>przepompownia</t>
  </si>
  <si>
    <t xml:space="preserve">Kontenerowa przepompownia wody na terenie CWPŚK w Kamiencu Wrocławskim </t>
  </si>
  <si>
    <t>przepompownia Ratowice</t>
  </si>
  <si>
    <t>Zespół Szkolno-Przedszkolny w Czernicy (Szkoła Podstawowa im Papieża Jana Pawła II i Przedszkole Publiczne)</t>
  </si>
  <si>
    <t>Zespół Szkolno-Przedszkolny w Dobrzykowicach (Szkoła Podstawa  im. Stulecia Odzyskania Niepodległości  Polski i Przedszkole Publiczne)</t>
  </si>
  <si>
    <t>Monitoring szkoły i system kontroli dostępu</t>
  </si>
  <si>
    <t xml:space="preserve">Cmentarz w Kamieńcu Wrocławskim </t>
  </si>
  <si>
    <t>Sprzęt elektroniczny przenośny (bez zdalnej szkoły)</t>
  </si>
  <si>
    <t>Projekt "zdalna szkoła"</t>
  </si>
  <si>
    <t xml:space="preserve">Sprzęt elektroniczny przenośny </t>
  </si>
  <si>
    <t>Piec do wypalania ceramiki   (z kołem)</t>
  </si>
  <si>
    <t>Aparat fotograficzny</t>
  </si>
  <si>
    <t>tablety</t>
  </si>
  <si>
    <t>Tablice interaktywne, monitory, projektory</t>
  </si>
  <si>
    <t>Projekt "zdalna szkoła"(tablety i laptopy)</t>
  </si>
  <si>
    <t>Aparat biofeedback</t>
  </si>
  <si>
    <t>Komputery, notebooki</t>
  </si>
  <si>
    <t>Hala sportowa</t>
  </si>
  <si>
    <t>Budynki garażowe - Kamieniec Wrocławski, dz. 197/1</t>
  </si>
  <si>
    <t>czytniki wypożyczane mieszkańcom gminy</t>
  </si>
  <si>
    <t>Świetlica wiejska w Nadolicach Małych</t>
  </si>
  <si>
    <t>Adres</t>
  </si>
  <si>
    <t xml:space="preserve">Liczba zatrudnionych </t>
  </si>
  <si>
    <t>Podmiot</t>
  </si>
  <si>
    <t>Ulica</t>
  </si>
  <si>
    <t>Kod pocztowy</t>
  </si>
  <si>
    <t>Główne PKD</t>
  </si>
  <si>
    <t>REGON</t>
  </si>
  <si>
    <t>NIP</t>
  </si>
  <si>
    <t>Ogółem</t>
  </si>
  <si>
    <t>w tym nauczycieli</t>
  </si>
  <si>
    <t>Liczba uczniów</t>
  </si>
  <si>
    <t xml:space="preserve">Liczba wychowanków w placówkach opiekuńczo–wychowawczych świadczących opiekę całodobową (np. w Domach Dziecka) </t>
  </si>
  <si>
    <t>Lokalizacje / Filie / Oddziały</t>
  </si>
  <si>
    <t>Opis działalności</t>
  </si>
  <si>
    <t xml:space="preserve">Placówki Oświatowe </t>
  </si>
  <si>
    <t>Uwaga: liczba zatrudnionych w wymienionych wyżej podmiotach objętych zamówieniem ma charakter orientacyjny i może ulegać zmianie</t>
  </si>
  <si>
    <t>Wykaz sołectw</t>
  </si>
  <si>
    <t>Wykaz jednostek OSP</t>
  </si>
  <si>
    <t>Gmina Czernica</t>
  </si>
  <si>
    <t>realizująca wraz z Urzędem Czernica, jednostkami organizacyjnymi oraz instytucjami kultury zadania własne, powierzone i zlecone gminy, określone w obowiązujących aktach prawnych oraz wynikające z zawartych porozumień</t>
  </si>
  <si>
    <t xml:space="preserve">działalność samorządowa; realizacja wraz z jednostkami organizacyjnymi zadań własnych Gminy i zadań zleconych, określonych w przepisach prawa. </t>
  </si>
  <si>
    <t>ul. Kolejowa 3</t>
  </si>
  <si>
    <t xml:space="preserve">55-003 </t>
  </si>
  <si>
    <t>8411Z</t>
  </si>
  <si>
    <t>000533825</t>
  </si>
  <si>
    <t>8961314672</t>
  </si>
  <si>
    <t>9101A</t>
  </si>
  <si>
    <t>932710421</t>
  </si>
  <si>
    <t>8961313856</t>
  </si>
  <si>
    <t>działalność biblioteczna</t>
  </si>
  <si>
    <t>ul. Wrocławska 78</t>
  </si>
  <si>
    <t>8899Z</t>
  </si>
  <si>
    <t>005941820</t>
  </si>
  <si>
    <t>9121031843</t>
  </si>
  <si>
    <t>Samodzielna jednostka organizacyjna Gminy Czernica, nieposiadająca osobowości prawnej, działająca jako jednostka budżetowa, w rozumieniu przepisów o finansach publicznych. Obszarem działania Ośrodka jest teren gminy Czernica. Celem Ośrodka jest organizowanie i zapewnienie mieszkańcom gminy Czernica dostępu do świadczeń przewidzianych przepisami prawa oraz umożliwienie osobom i rodzinom przezwyciężania trudnych sytuacji życiowych, których nie są w stanie samodzielnie pokonać, wykorzystując własne środki, możliwości i uprawnienia.</t>
  </si>
  <si>
    <t>ul. Wrocławska 19</t>
  </si>
  <si>
    <t>8520Z</t>
  </si>
  <si>
    <t>001181498</t>
  </si>
  <si>
    <t>8961342496</t>
  </si>
  <si>
    <t xml:space="preserve">Zespół Szkolno-Przedszkolny w Czernicy </t>
  </si>
  <si>
    <t>ul. św. Brata Alberta Chmielowskiego 9</t>
  </si>
  <si>
    <t>8560Z</t>
  </si>
  <si>
    <t>022168389</t>
  </si>
  <si>
    <t>8961534586</t>
  </si>
  <si>
    <t xml:space="preserve">Zespół Szkolno-Przedszkolny w Dobrzykowicach </t>
  </si>
  <si>
    <t>ul. Sukcesu 2</t>
  </si>
  <si>
    <t>8961580209 </t>
  </si>
  <si>
    <t>edukacja; jednostka posiada szatnię, kuchnię i stołówkę.</t>
  </si>
  <si>
    <t>Szkoła Podstawowa im. Bolesława  Krzywoustego w Kamieńcu Wrocławskim</t>
  </si>
  <si>
    <t>ul. Kolejowa 8</t>
  </si>
  <si>
    <t>55-002 Kamieniec Wrocławski</t>
  </si>
  <si>
    <t>001181506</t>
  </si>
  <si>
    <t>8961341841</t>
  </si>
  <si>
    <t>działalność edukacyjna obejmująca dzieci i młodzież; jednostka posiada  szatnię i stołówkę.</t>
  </si>
  <si>
    <t>Szkoła Podstawowa im. Janusza Korczaka w Ratowicach</t>
  </si>
  <si>
    <t>ul Wrocławska 36</t>
  </si>
  <si>
    <t>55-002 Dobrzykowice</t>
  </si>
  <si>
    <t>932849923</t>
  </si>
  <si>
    <t>8961338336</t>
  </si>
  <si>
    <t>edukacja; jednostka prowadzi szatnię i stołówkę</t>
  </si>
  <si>
    <t>Zakład Gospodarki Komunalnej Czernica Sp. z o.o.</t>
  </si>
  <si>
    <t>ul. Wrocławska 111</t>
  </si>
  <si>
    <t>55-003 Ratowice</t>
  </si>
  <si>
    <t>3600Z</t>
  </si>
  <si>
    <t>366610918</t>
  </si>
  <si>
    <t>8961559770</t>
  </si>
  <si>
    <t>dostarczanie wody dla mieszkańców oraz odbiór ścieków, obsługa sieci wodociągowej i kanalizacyjnej na terenie gminy Czernica</t>
  </si>
  <si>
    <t>931934986</t>
  </si>
  <si>
    <t>9121101093</t>
  </si>
  <si>
    <t>Monitoring szkoły</t>
  </si>
  <si>
    <t>2010 i 2022</t>
  </si>
  <si>
    <t>380428960</t>
  </si>
  <si>
    <t>Drukarki Zortrax</t>
  </si>
  <si>
    <t>Skanery 3D</t>
  </si>
  <si>
    <t>Sprzęt multimedialny</t>
  </si>
  <si>
    <t>Kamera przenośna cyfrowa</t>
  </si>
  <si>
    <t>Sprzęt ekektroniczny przenośny : laptopy, tablety</t>
  </si>
  <si>
    <t>Magiczny dywan, mgiczna ściana</t>
  </si>
  <si>
    <t>klimaryzatory</t>
  </si>
  <si>
    <t>Budynek komunalny/świetlica GBP przy ul. Szkolnej 1 w Dobrzykowicach</t>
  </si>
  <si>
    <t>Lokal mieszkalny dz.267/14 ul.Wrocławska 5/1, Dobrzykowice</t>
  </si>
  <si>
    <t>Lokal mieszkalny ul. Szkolna 1/2, Jeszkowice</t>
  </si>
  <si>
    <t>Mieszkania komunalne Ratowice ul. Wrocławska 50/6 i 50/7</t>
  </si>
  <si>
    <t>Budynek komunalny ul. Polna 48 Kamieniec Wrocławski</t>
  </si>
  <si>
    <t>Remiza OSP Chrząstawa - budynek</t>
  </si>
  <si>
    <t>Cmentarz komunalny w Wojnowicach</t>
  </si>
  <si>
    <t>Świetlica Ratowice - wyposażenie</t>
  </si>
  <si>
    <t>Świetlica Nadolice Małe - wyposażenie</t>
  </si>
  <si>
    <t>Budynki z Biblioteki Do polisy Urzędu Gminy Czernica</t>
  </si>
  <si>
    <t>netto</t>
  </si>
  <si>
    <t>zestaw nagłaśniający</t>
  </si>
  <si>
    <t>EEG BIOFEEDBACK Nx4 SYSTEM NR GKiI.272.317.2017.EZ</t>
  </si>
  <si>
    <t>Dygestorium</t>
  </si>
  <si>
    <t>Budynek komunalny Czernica  ul. Wrocławska 78 (GOPS)</t>
  </si>
  <si>
    <t>Komisariat po ZOZ - budynek (biblioteka, Policja, usługi) Kamieniec Wrocławski ul. Kolejowa 6</t>
  </si>
  <si>
    <t>Lokal usługowy - sklep Krzyków przy świetlicy</t>
  </si>
  <si>
    <t>Lokal mieszkalny Blok nr 2; 55-003 Czernica ul. Wojska Polskiego 2/12</t>
  </si>
  <si>
    <t>Lokal mieszkalny Blok nr 2; 55-003 Czernica ul. Wojska Polskiego 2/14</t>
  </si>
  <si>
    <t>Lokal mieszkalny Blok nr 3; 55-003 Czernica ul. Wojska Polskiego 3/10</t>
  </si>
  <si>
    <t>Lokal mieszkalny Blok nr 4; 55-003 Czernica ul. Wojska Polskiego 4/1</t>
  </si>
  <si>
    <t>Lokal użytkowy, Czernica ul. Wojska Polskiego 8 a i 8 b (biblioteka, poczta)</t>
  </si>
  <si>
    <t>Świetlica Kamieniec Wrocławski - budynek</t>
  </si>
  <si>
    <t>Remiza OSP Kamieniec  ul.Wrocławska 128 - budynek</t>
  </si>
  <si>
    <t>Remiza OSP Nadolice Wielkie, świetlica, GBP - budynek</t>
  </si>
  <si>
    <t xml:space="preserve">Boisko sportowe Kamieniec Wrocławski ul. Kolejowa </t>
  </si>
  <si>
    <t>Most na rz.Młynówka Ratowice</t>
  </si>
  <si>
    <t>Świetlica Kamieniec Wrocławski - wyposażenie</t>
  </si>
  <si>
    <t>Świetlica Nadolice Wielkie - wyposażenie</t>
  </si>
  <si>
    <t>Remiza OSP Kamieniec ul.Wrocławska 128 - wyposażenie</t>
  </si>
  <si>
    <t>Remiza i świetlica OSP Nadolice - wyposażenie</t>
  </si>
  <si>
    <t>Platforma przyschodowa DELTA - przy budynku Urzędy Gminy</t>
  </si>
  <si>
    <t>budynek hydroforni w Kamieńcu Wrocławskim - oczyszczalnia</t>
  </si>
  <si>
    <t>przepompownia ścieków K-C działka nr 197/1 pow 9,813M2</t>
  </si>
  <si>
    <t>budynek kuźni Czernica (świetlica-klubokawiarnia), ul. Św. Brata Alberta A. Chmielowskiego 5</t>
  </si>
  <si>
    <t>Budynek komunalny w Ratowicach ul. Wrocławska 111- część SP+ części wspólne</t>
  </si>
  <si>
    <t>Budynek komunalny w Ratowicach ul. Wrocławska 111- część ZGK + adaptacja poddasza + części wspólne</t>
  </si>
  <si>
    <t>Lp</t>
  </si>
  <si>
    <t>Ubezpieczający</t>
  </si>
  <si>
    <t>Ubezpieczony</t>
  </si>
  <si>
    <t>Nr rej.</t>
  </si>
  <si>
    <t>Marka, typ model</t>
  </si>
  <si>
    <t>Rodzaj</t>
  </si>
  <si>
    <t>Pojemność</t>
  </si>
  <si>
    <t>Ładowność</t>
  </si>
  <si>
    <t>Liczba miejsc</t>
  </si>
  <si>
    <t>Rok prod.</t>
  </si>
  <si>
    <t>Nr nadwozia</t>
  </si>
  <si>
    <t>zakres ochrony</t>
  </si>
  <si>
    <t>Suma ubezpieczenia AC</t>
  </si>
  <si>
    <t>Rodzaj SU AC</t>
  </si>
  <si>
    <t>Uwagi</t>
  </si>
  <si>
    <t>Gmina Czernica ul. Kolejowa 3, 55-003 Czernica.       Regon:931934986</t>
  </si>
  <si>
    <t>Urząd Gminy Czernica ul. Kolejowa 3, 55-003 Czernica.                     Regon: 000533825</t>
  </si>
  <si>
    <t>DWR89936</t>
  </si>
  <si>
    <t>Mercedes-Benz</t>
  </si>
  <si>
    <t>specjalny</t>
  </si>
  <si>
    <t>WDB9676371L906964</t>
  </si>
  <si>
    <t>OC, NW, AC</t>
  </si>
  <si>
    <t>brutto</t>
  </si>
  <si>
    <t>DWR65994</t>
  </si>
  <si>
    <t>WDB9763641L751143</t>
  </si>
  <si>
    <t xml:space="preserve">OSP Chrząstawa Wielka, Wrocławska 36, 55-003 Chrząstawa Wielka. Regon: 932131048 </t>
  </si>
  <si>
    <t>DWR3028M</t>
  </si>
  <si>
    <t>Ford Transit</t>
  </si>
  <si>
    <t>6</t>
  </si>
  <si>
    <t>WF0LXXBDFL5K73660</t>
  </si>
  <si>
    <t>DWR01333</t>
  </si>
  <si>
    <t>Autosan</t>
  </si>
  <si>
    <t>autobus</t>
  </si>
  <si>
    <t>SUASD5CPP6S620227</t>
  </si>
  <si>
    <t>DWR23411</t>
  </si>
  <si>
    <t>Fiat</t>
  </si>
  <si>
    <t>ZFA25000001553361</t>
  </si>
  <si>
    <t xml:space="preserve">OSP Nadolice Wielkie
Nadolice Wielkie 
Wrocławska 56
55-003 Czernica
Regon:932256086
</t>
  </si>
  <si>
    <t>DWR8998J</t>
  </si>
  <si>
    <t>Mercedes-Benz, Atego</t>
  </si>
  <si>
    <t>7698</t>
  </si>
  <si>
    <t>6600</t>
  </si>
  <si>
    <t>2020</t>
  </si>
  <si>
    <t>W1T96763710458089</t>
  </si>
  <si>
    <t>DWR30834</t>
  </si>
  <si>
    <t>WDB9763641L444804</t>
  </si>
  <si>
    <t>OSP Kamieniec Wrocławski, 55-002 Kamieniec Wrocławski, Regon: 932817886</t>
  </si>
  <si>
    <t>DWR3023K</t>
  </si>
  <si>
    <t>Renault Fluence</t>
  </si>
  <si>
    <t>osobowy</t>
  </si>
  <si>
    <t>1461</t>
  </si>
  <si>
    <t>5</t>
  </si>
  <si>
    <t>2010</t>
  </si>
  <si>
    <t>VF1LZBD0644213932</t>
  </si>
  <si>
    <t>OC, NW</t>
  </si>
  <si>
    <t>DWR9734P</t>
  </si>
  <si>
    <t>Neptun, Remorque 2 P75 263KND25, N7-263 2 KPS</t>
  </si>
  <si>
    <t>przyczepa lekka</t>
  </si>
  <si>
    <t>540</t>
  </si>
  <si>
    <t>SXE2K263NLS100622</t>
  </si>
  <si>
    <t>OC</t>
  </si>
  <si>
    <t>DWR9735P</t>
  </si>
  <si>
    <t>SXE2K263NLS100621</t>
  </si>
  <si>
    <t>DWR9736P</t>
  </si>
  <si>
    <t>SXE2K263NLS100620</t>
  </si>
  <si>
    <t>Zakład Gospodarki Komunalnej CZERNICA Sp z o.o. Ratowice, Wrocławska 111, 55-003 Czernica. Regon:366610918</t>
  </si>
  <si>
    <t>DWR5051P</t>
  </si>
  <si>
    <t>ŚWIDNIK</t>
  </si>
  <si>
    <t>PRZYCZEPA</t>
  </si>
  <si>
    <t>SWH23610EWH000491</t>
  </si>
  <si>
    <t>DWR48RS</t>
  </si>
  <si>
    <t>MEPROZET T528/5</t>
  </si>
  <si>
    <t>PRZYCZEPA CIĘŻAROWA ROLNICZA</t>
  </si>
  <si>
    <t>MEP100575</t>
  </si>
  <si>
    <t>DWR55893</t>
  </si>
  <si>
    <t>MAN TGL</t>
  </si>
  <si>
    <t>SAMOCHÓD CIĘŻAROWY</t>
  </si>
  <si>
    <t>WMAN05ZZ38Y212962</t>
  </si>
  <si>
    <t>DWR78940</t>
  </si>
  <si>
    <t>OPEL MOVANO</t>
  </si>
  <si>
    <t>SAMOCHÓD CIĘZAROWY</t>
  </si>
  <si>
    <t>W0LMRF2CCAB014761</t>
  </si>
  <si>
    <t>DWR92934</t>
  </si>
  <si>
    <t>NEW HOLLAND NH 95</t>
  </si>
  <si>
    <t>SAMOCHÓD SPECJALNY KOPARKO-SPYCHARKA</t>
  </si>
  <si>
    <t>NAHH00088</t>
  </si>
  <si>
    <t>DWREF89</t>
  </si>
  <si>
    <t>NEW HOLLAND t5040</t>
  </si>
  <si>
    <t>Ciągnik rolniczy</t>
  </si>
  <si>
    <t>ZAJH11621</t>
  </si>
  <si>
    <t>DWR58979</t>
  </si>
  <si>
    <t>OPEL VIVARO</t>
  </si>
  <si>
    <t>W0LF7BHB69V616322</t>
  </si>
  <si>
    <t xml:space="preserve">DWR96417 </t>
  </si>
  <si>
    <t>RENAULT MASTER</t>
  </si>
  <si>
    <t>VF1VBH4J247885891</t>
  </si>
  <si>
    <t>DWR92PY</t>
  </si>
  <si>
    <t>SANOK D55/01</t>
  </si>
  <si>
    <t>PRZYCZEPA CIĘŻAROWA</t>
  </si>
  <si>
    <t>61525</t>
  </si>
  <si>
    <t xml:space="preserve">DWR1084E  </t>
  </si>
  <si>
    <t>OPEL COMBO</t>
  </si>
  <si>
    <t>W0L6VYF1BF9560090</t>
  </si>
  <si>
    <t>DWR5617P</t>
  </si>
  <si>
    <t>NEPTUN</t>
  </si>
  <si>
    <t>PRZYCZEPA LEKKA</t>
  </si>
  <si>
    <t>640</t>
  </si>
  <si>
    <t>2017</t>
  </si>
  <si>
    <t>SXE1P202DHS111398</t>
  </si>
  <si>
    <t>DWR7483P</t>
  </si>
  <si>
    <t>PRONAR T671</t>
  </si>
  <si>
    <t>5000</t>
  </si>
  <si>
    <t>2019</t>
  </si>
  <si>
    <t>SZB6710XXK1X01787</t>
  </si>
  <si>
    <t>DWR7020P</t>
  </si>
  <si>
    <t>RYDWAN EURO C750</t>
  </si>
  <si>
    <t>400</t>
  </si>
  <si>
    <t>SYBL20000K0000127</t>
  </si>
  <si>
    <t>DWR8743P</t>
  </si>
  <si>
    <t>TEMARED, 3 02B SGV</t>
  </si>
  <si>
    <t>628</t>
  </si>
  <si>
    <t>SWH3S14800B175697</t>
  </si>
  <si>
    <t>DWR0676J</t>
  </si>
  <si>
    <t>OPEL MOVANO 2.3 CDTI MR'14 L1H1</t>
  </si>
  <si>
    <t>ciężarowy do 3,5</t>
  </si>
  <si>
    <t>2299</t>
  </si>
  <si>
    <t>1566</t>
  </si>
  <si>
    <t>3</t>
  </si>
  <si>
    <t>W0LMRY608HB131088</t>
  </si>
  <si>
    <t>Gmina Czernica, ul. Kolejowa 3, 55-003 Czernica, Regon: 931934986</t>
  </si>
  <si>
    <t>Ochotnicza Straż Pożarna w Kamieńcu Wrocławskim, Wrocławska, 55-002 Kamieniec Wrocławski, Regon:  932817886</t>
  </si>
  <si>
    <t>DWR1753R</t>
  </si>
  <si>
    <t>Spawline Ola</t>
  </si>
  <si>
    <t>385</t>
  </si>
  <si>
    <t>2022</t>
  </si>
  <si>
    <t>SU9LS5517N1SP1310</t>
  </si>
  <si>
    <t xml:space="preserve"> - </t>
  </si>
  <si>
    <t>DWR4771M</t>
  </si>
  <si>
    <t>1453</t>
  </si>
  <si>
    <t>W0VMRY603KB179113</t>
  </si>
  <si>
    <t>DWR4772M</t>
  </si>
  <si>
    <t>1289</t>
  </si>
  <si>
    <t>7</t>
  </si>
  <si>
    <t>W0VMRY606KB179123</t>
  </si>
  <si>
    <t>DWR2412R</t>
  </si>
  <si>
    <t>Głowacz G3</t>
  </si>
  <si>
    <t>przyczepa ciężarowa</t>
  </si>
  <si>
    <t>1500</t>
  </si>
  <si>
    <t>SZNG30000NR000846</t>
  </si>
  <si>
    <t>MLeasing Sp. z o.o., ul. Świętojańska 15, 15-277 Białystok, REGON:01252780900324</t>
  </si>
  <si>
    <t>BI973CH</t>
  </si>
  <si>
    <t>MAN TGS 28.420 6X2-4</t>
  </si>
  <si>
    <t>Specjalny</t>
  </si>
  <si>
    <t>WMA74SZZ5KP126206</t>
  </si>
  <si>
    <t xml:space="preserve"> netto </t>
  </si>
  <si>
    <t>PKO Leasing S.A. IV o. Wrocław, ul. Krakowska 119, 50-428 Wrocław, REGON: 47219176700720</t>
  </si>
  <si>
    <t>DW9JY48</t>
  </si>
  <si>
    <t>OPEL COMBO 0DMC5 HE5E</t>
  </si>
  <si>
    <t>W0VEFYHYCLJ678270</t>
  </si>
  <si>
    <t>DE LAGE LANDEN LEASING POLSKA S.A., ul. Inflancka 4B, 00-189 Warszawa, REGON: 012149282</t>
  </si>
  <si>
    <t>DWRKG46</t>
  </si>
  <si>
    <t>NEW HOLLAND T6.165</t>
  </si>
  <si>
    <t>ZGBD04293</t>
  </si>
  <si>
    <t>stropodach płaski-belki stalowe</t>
  </si>
  <si>
    <t>1970 potem rozbudowywany i modernizowany</t>
  </si>
  <si>
    <t>częściowy stropodach</t>
  </si>
  <si>
    <t>Wskaźnik SEKOCENBUD</t>
  </si>
  <si>
    <t>Urząd Gminy Dobrzykowice - wyposażenie</t>
  </si>
  <si>
    <t>przystanki i wiaty przystankowe na terenie gminy</t>
  </si>
  <si>
    <t>Świetlica Jeszkowice - budynek (w tym też biblioteka)</t>
  </si>
  <si>
    <t>Budynek szatni i świetlicy w Chrząstawie Małej położony na działce nr 207/4 (biblioteka)</t>
  </si>
  <si>
    <t>Świetlica Krzyków - budynek (oddział szkolny)</t>
  </si>
  <si>
    <t>Świetlica Wojnowice - budynek (w części pobyt Uchodźców)</t>
  </si>
  <si>
    <t xml:space="preserve">Świetlica Chrząstawa Wielka - budynek </t>
  </si>
  <si>
    <t>ul. Wojska Polskiego 8B</t>
  </si>
  <si>
    <t>· filia nr 1 ul. Kolejowa 6, 55-002 Kamieniec Wrocławski; • filia nr 2 ul. Wrocławska 97A, 55-003 CRZĄSTAWA WLK;• filia nr 3 ul. Wrocławska 56a, 55-003 NADOLICE WLK; • filia nr 4 ul. Wrocławska 52a, 55-003 RATOWICE; • filia nr 5 ul. GŁÓWNA 23, 55-003 JESZKOWCE; • filia nr 6 ul. Szkolna 1, 55-002 Dobrzykowice</t>
  </si>
  <si>
    <t>działalność edukacyjna – szkoła; jednostka posiada szatnię, kuchnię i stołówkę.</t>
  </si>
  <si>
    <t>Agregaty prądotwórcze</t>
  </si>
  <si>
    <r>
      <t>5. Zespół Szkolno-Przedszkolny w Czernicy</t>
    </r>
    <r>
      <rPr>
        <i/>
        <sz val="10"/>
        <rFont val="Arial"/>
        <family val="2"/>
      </rPr>
      <t xml:space="preserve"> </t>
    </r>
  </si>
  <si>
    <t>planowany zakup lekkiego samochodu ratowniczo-gaśniczego do końca roku za wartość 400 tyś zł</t>
  </si>
  <si>
    <t>Mikser ręczny gastronomiczny</t>
  </si>
  <si>
    <t>Lokal usługowy Kamieniec Wr. ul. Spółdzielcza 8 - poczta Kamieniec (lokal przeznaczony do sprzedaży IV kwartał 2023)</t>
  </si>
  <si>
    <t>budynek biblioteki, Jeszkowice ul. Jelczańska 5 (lokal przeznaczony do sprzedaży IV kwartał 2023)</t>
  </si>
  <si>
    <t>Aparat lustrzanka</t>
  </si>
  <si>
    <t>Kamery cyfrowe</t>
  </si>
  <si>
    <t>nie dotyczy</t>
  </si>
  <si>
    <t>Kuźnie (świetlice) w miejscowościach: Ratowice, Chrząstawa, Jeszkowice, Gajków, Dobrzykowice, Nadolice Małe, Krzyków.</t>
  </si>
  <si>
    <r>
      <t>7. Szkoła Podstawowa im. B. Krzywoustego w Kamieńcu Wrocławskim</t>
    </r>
    <r>
      <rPr>
        <sz val="10"/>
        <rFont val="Arial"/>
        <family val="2"/>
      </rPr>
      <t xml:space="preserve"> </t>
    </r>
  </si>
  <si>
    <t>Łódź Jolka Whaly</t>
  </si>
  <si>
    <t>68.</t>
  </si>
  <si>
    <t>Suma ubezpieczenia do przetargu 2023</t>
  </si>
  <si>
    <t>Dron</t>
  </si>
  <si>
    <t xml:space="preserve">Budynek Czernica- dzwonnica pożarowa, dz. 352/3, zabytek </t>
  </si>
  <si>
    <t>02.08.2023-01.08.2024</t>
  </si>
  <si>
    <t>12.08.2023-11.08.2024</t>
  </si>
  <si>
    <t>Aktualny okres ochrony</t>
  </si>
  <si>
    <t>01.01.2023 - 31.12.2023</t>
  </si>
  <si>
    <t>Stan na 24.08.2023</t>
  </si>
  <si>
    <t>Rezerwy</t>
  </si>
  <si>
    <t>ilość szkód</t>
  </si>
  <si>
    <t>wypłaty</t>
  </si>
  <si>
    <t>wartość</t>
  </si>
  <si>
    <t>GMINA wraz z jednostkami</t>
  </si>
  <si>
    <t>Ubezpieczenie mienia od wszystkich ryzyk</t>
  </si>
  <si>
    <t>Ubezpieczenie sprzętu elektronicznego</t>
  </si>
  <si>
    <t>Ubezpieczenie odpowiedzialności cywilnej</t>
  </si>
  <si>
    <t>1</t>
  </si>
  <si>
    <t>Ubezpieczenie NNW Sołtysów</t>
  </si>
  <si>
    <t>Pojazdy mechaniczne</t>
  </si>
  <si>
    <t>Ubezpieczenie OC ppm</t>
  </si>
  <si>
    <t>Ubezpieczenie następstw nieszczęśliwych wypadków</t>
  </si>
  <si>
    <t>Ubezpieczenie AutoCasco</t>
  </si>
  <si>
    <t>Strażacy ochotnicy</t>
  </si>
  <si>
    <t>Ubezpieczenie następstw nieszczęśliwych wypadków OSP</t>
  </si>
  <si>
    <t>Chrząstawa Mała</t>
  </si>
  <si>
    <t>Chrząstawa Wielka</t>
  </si>
  <si>
    <t>Czernica</t>
  </si>
  <si>
    <t>Dobrzykowice</t>
  </si>
  <si>
    <t>Gajków</t>
  </si>
  <si>
    <t>Jeszkowice</t>
  </si>
  <si>
    <t>Kamieniec Wrocławski</t>
  </si>
  <si>
    <t>Krzyków</t>
  </si>
  <si>
    <t>Łany</t>
  </si>
  <si>
    <t>Nadolice Małe</t>
  </si>
  <si>
    <t>Nadolice Wielkie</t>
  </si>
  <si>
    <t>Ratowice</t>
  </si>
  <si>
    <t>Wojnowice</t>
  </si>
  <si>
    <r>
      <t> </t>
    </r>
    <r>
      <rPr>
        <sz val="11"/>
        <rFont val="Calibri"/>
        <family val="2"/>
      </rPr>
      <t>OSP Chrząstawa Wielka</t>
    </r>
  </si>
  <si>
    <r>
      <t>Wrocławska 36</t>
    </r>
    <r>
      <rPr>
        <sz val="11"/>
        <rFont val="Calibri"/>
        <family val="2"/>
      </rPr>
      <t> </t>
    </r>
  </si>
  <si>
    <r>
      <t>55-003 Czernica</t>
    </r>
    <r>
      <rPr>
        <sz val="11"/>
        <rFont val="Calibri"/>
        <family val="2"/>
      </rPr>
      <t> </t>
    </r>
  </si>
  <si>
    <r>
      <t>932131048</t>
    </r>
    <r>
      <rPr>
        <sz val="11"/>
        <rFont val="Calibri"/>
        <family val="2"/>
      </rPr>
      <t> </t>
    </r>
  </si>
  <si>
    <r>
      <t> </t>
    </r>
    <r>
      <rPr>
        <sz val="11"/>
        <rFont val="Calibri"/>
        <family val="2"/>
      </rPr>
      <t>8961257827</t>
    </r>
  </si>
  <si>
    <r>
      <t> </t>
    </r>
    <r>
      <rPr>
        <sz val="11"/>
        <rFont val="Calibri"/>
        <family val="2"/>
      </rPr>
      <t>OSP Kamieniec Wrocławski</t>
    </r>
  </si>
  <si>
    <r>
      <t> </t>
    </r>
    <r>
      <rPr>
        <sz val="11"/>
        <rFont val="Calibri"/>
        <family val="2"/>
      </rPr>
      <t>Wrocławska 128</t>
    </r>
  </si>
  <si>
    <r>
      <t> </t>
    </r>
    <r>
      <rPr>
        <sz val="11"/>
        <rFont val="Calibri"/>
        <family val="2"/>
      </rPr>
      <t>55-002 Kamieniec Wrocławski</t>
    </r>
  </si>
  <si>
    <r>
      <t> </t>
    </r>
    <r>
      <rPr>
        <sz val="11"/>
        <rFont val="Calibri"/>
        <family val="2"/>
      </rPr>
      <t>932817886</t>
    </r>
  </si>
  <si>
    <r>
      <t> </t>
    </r>
    <r>
      <rPr>
        <sz val="11"/>
        <rFont val="Calibri"/>
        <family val="2"/>
      </rPr>
      <t>8961329917</t>
    </r>
  </si>
  <si>
    <r>
      <t> </t>
    </r>
    <r>
      <rPr>
        <sz val="11"/>
        <rFont val="Calibri"/>
        <family val="2"/>
      </rPr>
      <t>OSP Nadolice Wielkie</t>
    </r>
  </si>
  <si>
    <r>
      <t> </t>
    </r>
    <r>
      <rPr>
        <sz val="11"/>
        <rFont val="Calibri"/>
        <family val="2"/>
      </rPr>
      <t>Wrocławska 56</t>
    </r>
  </si>
  <si>
    <r>
      <t> </t>
    </r>
    <r>
      <rPr>
        <sz val="11"/>
        <rFont val="Calibri"/>
        <family val="2"/>
      </rPr>
      <t>55-003 Czernica</t>
    </r>
  </si>
  <si>
    <r>
      <t> </t>
    </r>
    <r>
      <rPr>
        <sz val="11"/>
        <rFont val="Calibri"/>
        <family val="2"/>
      </rPr>
      <t>932256086</t>
    </r>
  </si>
  <si>
    <r>
      <t> </t>
    </r>
    <r>
      <rPr>
        <sz val="11"/>
        <rFont val="Calibri"/>
        <family val="2"/>
      </rPr>
      <t>8961281211</t>
    </r>
  </si>
  <si>
    <t xml:space="preserve">Budynek komunalny ul. Główna 67 Wojnowice </t>
  </si>
  <si>
    <t xml:space="preserve">budynek szkoły, Chrząstawa Wielka ul. Wrocławska 19 </t>
  </si>
  <si>
    <t xml:space="preserve">Wyposażenie i urządzenia </t>
  </si>
  <si>
    <t xml:space="preserve">Budynek Zespołu Szkolno-Przedszkolnego  wraz z placem zabaw oraz wyposażeniem  w Dobrzykowicach ul. Sukcesu 2 </t>
  </si>
  <si>
    <t>Urząd Gminy, ul.Kolejowa 3 (budynek w trakcie rozbudowy, kwota rozbudowy 25 442 985,51 zł, planowane zakończenie koniec 2024)</t>
  </si>
  <si>
    <t xml:space="preserve">Świetlica Czernica - budynek </t>
  </si>
  <si>
    <t xml:space="preserve">Sprzęt elektroniczny stacjonarny </t>
  </si>
  <si>
    <t xml:space="preserve">Kserokopiarki, urządzenia wielofunkcyjne </t>
  </si>
  <si>
    <r>
      <t>Tablice interaktywne</t>
    </r>
    <r>
      <rPr>
        <sz val="10"/>
        <color indexed="10"/>
        <rFont val="Arial"/>
        <family val="2"/>
      </rPr>
      <t xml:space="preserve"> </t>
    </r>
  </si>
  <si>
    <t>OC, AC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</si>
</sst>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_z_ł"/>
    <numFmt numFmtId="168" formatCode="_-* #,##0\ _z_ł_-;\-* #,##0\ _z_ł_-;_-* &quot;-&quot;??\ _z_ł_-;_-@_-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##\ ###\ ##0.00_-"/>
    <numFmt numFmtId="175" formatCode="#,##0.00_ ;\-#,##0.00\ "/>
    <numFmt numFmtId="176" formatCode="0.0%"/>
    <numFmt numFmtId="177" formatCode="_-* #,##0\ &quot;zł&quot;_-;\-* #,##0\ &quot;zł&quot;_-;_-* &quot;-&quot;??\ &quot;zł&quot;_-;_-@_-"/>
    <numFmt numFmtId="178" formatCode="_-* #,##0.00&quot; zł&quot;_-;\-* #,##0.00&quot; zł&quot;_-;_-* \-??&quot; zł&quot;_-;_-@_-"/>
    <numFmt numFmtId="179" formatCode="_-* #,##0.00\ _z_ł_-;\-* #,##0.00\ _z_ł_-;_-* \-??\ _z_ł_-;_-@_-"/>
    <numFmt numFmtId="180" formatCode="\ #,##0.00&quot; zł &quot;;\-#,##0.00&quot; zł &quot;;&quot; -&quot;#&quot; zł &quot;;@\ "/>
    <numFmt numFmtId="181" formatCode="00\-000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8"/>
      <color indexed="8"/>
      <name val="Arial"/>
      <family val="2"/>
    </font>
    <font>
      <sz val="11"/>
      <name val="Cambria"/>
      <family val="1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name val="Cambria"/>
      <family val="1"/>
    </font>
    <font>
      <b/>
      <sz val="9"/>
      <color indexed="8"/>
      <name val="Cambria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/>
    </border>
    <border>
      <left/>
      <right style="medium"/>
      <top style="thin"/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8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8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10" fillId="19" borderId="0" applyNumberFormat="0" applyBorder="0" applyAlignment="0" applyProtection="0"/>
    <xf numFmtId="0" fontId="59" fillId="20" borderId="0" applyNumberFormat="0" applyBorder="0" applyAlignment="0" applyProtection="0"/>
    <xf numFmtId="0" fontId="10" fillId="21" borderId="0" applyNumberFormat="0" applyBorder="0" applyAlignment="0" applyProtection="0"/>
    <xf numFmtId="0" fontId="59" fillId="29" borderId="0" applyNumberFormat="0" applyBorder="0" applyAlignment="0" applyProtection="0"/>
    <xf numFmtId="0" fontId="10" fillId="30" borderId="0" applyNumberFormat="0" applyBorder="0" applyAlignment="0" applyProtection="0"/>
    <xf numFmtId="0" fontId="59" fillId="31" borderId="0" applyNumberFormat="0" applyBorder="0" applyAlignment="0" applyProtection="0"/>
    <xf numFmtId="0" fontId="10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59" fillId="35" borderId="0" applyNumberFormat="0" applyBorder="0" applyAlignment="0" applyProtection="0"/>
    <xf numFmtId="0" fontId="10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38" borderId="0" applyNumberFormat="0" applyBorder="0" applyAlignment="0" applyProtection="0"/>
    <xf numFmtId="0" fontId="59" fillId="39" borderId="0" applyNumberFormat="0" applyBorder="0" applyAlignment="0" applyProtection="0"/>
    <xf numFmtId="0" fontId="10" fillId="40" borderId="0" applyNumberFormat="0" applyBorder="0" applyAlignment="0" applyProtection="0"/>
    <xf numFmtId="0" fontId="59" fillId="41" borderId="0" applyNumberFormat="0" applyBorder="0" applyAlignment="0" applyProtection="0"/>
    <xf numFmtId="0" fontId="10" fillId="30" borderId="0" applyNumberFormat="0" applyBorder="0" applyAlignment="0" applyProtection="0"/>
    <xf numFmtId="0" fontId="59" fillId="42" borderId="0" applyNumberFormat="0" applyBorder="0" applyAlignment="0" applyProtection="0"/>
    <xf numFmtId="0" fontId="10" fillId="32" borderId="0" applyNumberFormat="0" applyBorder="0" applyAlignment="0" applyProtection="0"/>
    <xf numFmtId="0" fontId="59" fillId="43" borderId="0" applyNumberFormat="0" applyBorder="0" applyAlignment="0" applyProtection="0"/>
    <xf numFmtId="0" fontId="10" fillId="44" borderId="0" applyNumberFormat="0" applyBorder="0" applyAlignment="0" applyProtection="0"/>
    <xf numFmtId="0" fontId="60" fillId="45" borderId="1" applyNumberFormat="0" applyAlignment="0" applyProtection="0"/>
    <xf numFmtId="0" fontId="11" fillId="13" borderId="2" applyNumberFormat="0" applyAlignment="0" applyProtection="0"/>
    <xf numFmtId="0" fontId="11" fillId="14" borderId="2" applyNumberFormat="0" applyAlignment="0" applyProtection="0"/>
    <xf numFmtId="0" fontId="61" fillId="46" borderId="3" applyNumberFormat="0" applyAlignment="0" applyProtection="0"/>
    <xf numFmtId="0" fontId="12" fillId="47" borderId="4" applyNumberFormat="0" applyAlignment="0" applyProtection="0"/>
    <xf numFmtId="0" fontId="13" fillId="7" borderId="0" applyNumberFormat="0" applyBorder="0" applyAlignment="0" applyProtection="0"/>
    <xf numFmtId="0" fontId="62" fillId="48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65" fontId="2" fillId="0" borderId="0" applyFont="0" applyFill="0" applyBorder="0" applyAlignment="0" applyProtection="0"/>
    <xf numFmtId="179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14" fillId="0" borderId="6" applyNumberFormat="0" applyFill="0" applyAlignment="0" applyProtection="0"/>
    <xf numFmtId="0" fontId="65" fillId="49" borderId="7" applyNumberFormat="0" applyAlignment="0" applyProtection="0"/>
    <xf numFmtId="0" fontId="15" fillId="50" borderId="8" applyNumberFormat="0" applyAlignment="0" applyProtection="0"/>
    <xf numFmtId="0" fontId="66" fillId="0" borderId="9" applyNumberFormat="0" applyFill="0" applyAlignment="0" applyProtection="0"/>
    <xf numFmtId="0" fontId="22" fillId="0" borderId="10" applyNumberFormat="0" applyFill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68" fillId="0" borderId="13" applyNumberFormat="0" applyFill="0" applyAlignment="0" applyProtection="0"/>
    <xf numFmtId="0" fontId="24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46" borderId="1" applyNumberFormat="0" applyAlignment="0" applyProtection="0"/>
    <xf numFmtId="0" fontId="17" fillId="47" borderId="2" applyNumberFormat="0" applyAlignment="0" applyProtection="0"/>
    <xf numFmtId="0" fontId="72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0" fontId="27" fillId="53" borderId="0">
      <alignment horizontal="right" vertical="center"/>
      <protection/>
    </xf>
    <xf numFmtId="0" fontId="27" fillId="54" borderId="0">
      <alignment horizontal="right" vertical="center"/>
      <protection/>
    </xf>
    <xf numFmtId="0" fontId="73" fillId="0" borderId="15" applyNumberFormat="0" applyFill="0" applyAlignment="0" applyProtection="0"/>
    <xf numFmtId="0" fontId="18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55" borderId="17" applyNumberFormat="0" applyFont="0" applyAlignment="0" applyProtection="0"/>
    <xf numFmtId="0" fontId="2" fillId="56" borderId="18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6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>
      <alignment/>
      <protection/>
    </xf>
    <xf numFmtId="18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>
      <alignment/>
      <protection/>
    </xf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77" fillId="57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9" xfId="125" applyFont="1" applyBorder="1" applyAlignment="1">
      <alignment horizontal="center" vertical="center"/>
      <protection/>
    </xf>
    <xf numFmtId="0" fontId="3" fillId="0" borderId="19" xfId="125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19" xfId="125" applyFont="1" applyFill="1" applyBorder="1" applyAlignment="1">
      <alignment vertical="center"/>
      <protection/>
    </xf>
    <xf numFmtId="0" fontId="2" fillId="0" borderId="0" xfId="125" applyFont="1" applyFill="1" applyBorder="1">
      <alignment/>
      <protection/>
    </xf>
    <xf numFmtId="0" fontId="2" fillId="0" borderId="0" xfId="125" applyFont="1" applyBorder="1">
      <alignment/>
      <protection/>
    </xf>
    <xf numFmtId="0" fontId="3" fillId="0" borderId="19" xfId="120" applyFont="1" applyFill="1" applyBorder="1" applyAlignment="1">
      <alignment horizontal="center" vertical="center" wrapText="1"/>
      <protection/>
    </xf>
    <xf numFmtId="0" fontId="3" fillId="0" borderId="19" xfId="120" applyNumberFormat="1" applyFont="1" applyFill="1" applyBorder="1" applyAlignment="1">
      <alignment horizontal="center" vertical="center" wrapText="1"/>
      <protection/>
    </xf>
    <xf numFmtId="0" fontId="2" fillId="0" borderId="19" xfId="12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166" fontId="2" fillId="0" borderId="0" xfId="125" applyNumberFormat="1" applyFont="1" applyBorder="1" applyAlignment="1">
      <alignment vertical="center"/>
      <protection/>
    </xf>
    <xf numFmtId="168" fontId="5" fillId="0" borderId="0" xfId="88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" fillId="0" borderId="19" xfId="120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4" fontId="5" fillId="58" borderId="0" xfId="156" applyFont="1" applyFill="1" applyBorder="1" applyAlignment="1">
      <alignment/>
    </xf>
    <xf numFmtId="0" fontId="2" fillId="0" borderId="0" xfId="125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3" fillId="0" borderId="19" xfId="120" applyFont="1" applyFill="1" applyBorder="1" applyAlignment="1">
      <alignment horizontal="left" vertical="center"/>
      <protection/>
    </xf>
    <xf numFmtId="44" fontId="2" fillId="0" borderId="19" xfId="156" applyFont="1" applyFill="1" applyBorder="1" applyAlignment="1">
      <alignment horizontal="right" vertical="center"/>
    </xf>
    <xf numFmtId="166" fontId="2" fillId="59" borderId="19" xfId="125" applyNumberFormat="1" applyFont="1" applyFill="1" applyBorder="1" applyAlignment="1">
      <alignment vertical="center"/>
      <protection/>
    </xf>
    <xf numFmtId="0" fontId="78" fillId="0" borderId="0" xfId="0" applyFont="1" applyAlignment="1">
      <alignment horizontal="center" vertical="center"/>
    </xf>
    <xf numFmtId="0" fontId="79" fillId="23" borderId="20" xfId="0" applyFont="1" applyFill="1" applyBorder="1" applyAlignment="1">
      <alignment horizontal="center" vertical="center" wrapText="1"/>
    </xf>
    <xf numFmtId="0" fontId="79" fillId="23" borderId="21" xfId="0" applyFont="1" applyFill="1" applyBorder="1" applyAlignment="1">
      <alignment horizontal="center" vertical="center" wrapText="1"/>
    </xf>
    <xf numFmtId="49" fontId="79" fillId="23" borderId="20" xfId="0" applyNumberFormat="1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vertical="center"/>
    </xf>
    <xf numFmtId="0" fontId="52" fillId="10" borderId="22" xfId="0" applyFont="1" applyFill="1" applyBorder="1" applyAlignment="1">
      <alignment vertical="center" wrapText="1"/>
    </xf>
    <xf numFmtId="0" fontId="52" fillId="10" borderId="22" xfId="0" applyFont="1" applyFill="1" applyBorder="1" applyAlignment="1">
      <alignment horizontal="center" vertical="center" wrapText="1"/>
    </xf>
    <xf numFmtId="0" fontId="52" fillId="10" borderId="19" xfId="0" applyFont="1" applyFill="1" applyBorder="1" applyAlignment="1">
      <alignment horizontal="center" vertical="center" wrapText="1"/>
    </xf>
    <xf numFmtId="0" fontId="52" fillId="10" borderId="23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49" fontId="78" fillId="0" borderId="0" xfId="0" applyNumberFormat="1" applyFont="1" applyAlignment="1">
      <alignment/>
    </xf>
    <xf numFmtId="49" fontId="78" fillId="0" borderId="0" xfId="0" applyNumberFormat="1" applyFont="1" applyAlignment="1">
      <alignment wrapText="1"/>
    </xf>
    <xf numFmtId="0" fontId="78" fillId="0" borderId="0" xfId="0" applyFont="1" applyAlignment="1">
      <alignment wrapText="1"/>
    </xf>
    <xf numFmtId="0" fontId="0" fillId="0" borderId="0" xfId="0" applyAlignment="1">
      <alignment vertical="center"/>
    </xf>
    <xf numFmtId="0" fontId="79" fillId="23" borderId="20" xfId="0" applyFont="1" applyFill="1" applyBorder="1" applyAlignment="1">
      <alignment vertical="center" wrapText="1"/>
    </xf>
    <xf numFmtId="0" fontId="78" fillId="0" borderId="24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49" fontId="78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vertical="center" wrapText="1"/>
    </xf>
    <xf numFmtId="0" fontId="80" fillId="23" borderId="20" xfId="0" applyFont="1" applyFill="1" applyBorder="1" applyAlignment="1">
      <alignment horizontal="center" vertical="center" wrapText="1"/>
    </xf>
    <xf numFmtId="0" fontId="81" fillId="58" borderId="19" xfId="0" applyFont="1" applyFill="1" applyBorder="1" applyAlignment="1">
      <alignment horizontal="center" vertical="center"/>
    </xf>
    <xf numFmtId="49" fontId="28" fillId="58" borderId="19" xfId="0" applyNumberFormat="1" applyFont="1" applyFill="1" applyBorder="1" applyAlignment="1">
      <alignment horizontal="center" vertical="center"/>
    </xf>
    <xf numFmtId="0" fontId="28" fillId="58" borderId="19" xfId="0" applyFont="1" applyFill="1" applyBorder="1" applyAlignment="1">
      <alignment horizontal="center" vertical="center"/>
    </xf>
    <xf numFmtId="0" fontId="28" fillId="58" borderId="23" xfId="0" applyFont="1" applyFill="1" applyBorder="1" applyAlignment="1">
      <alignment horizontal="center" vertical="center"/>
    </xf>
    <xf numFmtId="44" fontId="2" fillId="60" borderId="19" xfId="167" applyFont="1" applyFill="1" applyBorder="1" applyAlignment="1">
      <alignment horizontal="center" vertical="center"/>
    </xf>
    <xf numFmtId="44" fontId="2" fillId="61" borderId="19" xfId="167" applyFont="1" applyFill="1" applyBorder="1" applyAlignment="1">
      <alignment horizontal="center" vertical="center"/>
    </xf>
    <xf numFmtId="8" fontId="82" fillId="62" borderId="19" xfId="0" applyNumberFormat="1" applyFont="1" applyFill="1" applyBorder="1" applyAlignment="1">
      <alignment horizontal="right" vertical="center"/>
    </xf>
    <xf numFmtId="0" fontId="3" fillId="0" borderId="25" xfId="125" applyFont="1" applyBorder="1" applyAlignment="1">
      <alignment horizontal="center" vertical="center" wrapText="1"/>
      <protection/>
    </xf>
    <xf numFmtId="0" fontId="3" fillId="0" borderId="24" xfId="125" applyFont="1" applyBorder="1" applyAlignment="1">
      <alignment horizontal="center" vertical="center" wrapText="1"/>
      <protection/>
    </xf>
    <xf numFmtId="0" fontId="3" fillId="0" borderId="24" xfId="125" applyFont="1" applyBorder="1" applyAlignment="1">
      <alignment horizontal="left" vertical="center" wrapText="1"/>
      <protection/>
    </xf>
    <xf numFmtId="49" fontId="3" fillId="0" borderId="24" xfId="125" applyNumberFormat="1" applyFont="1" applyBorder="1" applyAlignment="1">
      <alignment horizontal="left" vertical="center" wrapText="1"/>
      <protection/>
    </xf>
    <xf numFmtId="49" fontId="3" fillId="0" borderId="24" xfId="125" applyNumberFormat="1" applyFont="1" applyBorder="1" applyAlignment="1">
      <alignment horizontal="center" vertical="center" wrapText="1"/>
      <protection/>
    </xf>
    <xf numFmtId="49" fontId="3" fillId="0" borderId="24" xfId="125" applyNumberFormat="1" applyFont="1" applyBorder="1" applyAlignment="1">
      <alignment vertical="center" wrapText="1"/>
      <protection/>
    </xf>
    <xf numFmtId="49" fontId="3" fillId="0" borderId="25" xfId="125" applyNumberFormat="1" applyFont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58" borderId="19" xfId="125" applyFill="1" applyBorder="1" applyAlignment="1">
      <alignment horizontal="left" vertical="center"/>
      <protection/>
    </xf>
    <xf numFmtId="0" fontId="0" fillId="58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44" fontId="3" fillId="0" borderId="19" xfId="15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6" fontId="2" fillId="60" borderId="19" xfId="125" applyNumberFormat="1" applyFill="1" applyBorder="1" applyAlignment="1">
      <alignment vertical="center"/>
      <protection/>
    </xf>
    <xf numFmtId="166" fontId="2" fillId="61" borderId="19" xfId="125" applyNumberFormat="1" applyFill="1" applyBorder="1" applyAlignment="1">
      <alignment vertical="center"/>
      <protection/>
    </xf>
    <xf numFmtId="166" fontId="2" fillId="62" borderId="19" xfId="125" applyNumberFormat="1" applyFill="1" applyBorder="1" applyAlignment="1">
      <alignment vertical="center"/>
      <protection/>
    </xf>
    <xf numFmtId="0" fontId="79" fillId="58" borderId="19" xfId="0" applyFont="1" applyFill="1" applyBorder="1" applyAlignment="1">
      <alignment vertical="center"/>
    </xf>
    <xf numFmtId="0" fontId="78" fillId="58" borderId="19" xfId="0" applyFont="1" applyFill="1" applyBorder="1" applyAlignment="1">
      <alignment wrapText="1"/>
    </xf>
    <xf numFmtId="0" fontId="78" fillId="58" borderId="0" xfId="0" applyFont="1" applyFill="1" applyAlignment="1">
      <alignment vertical="center"/>
    </xf>
    <xf numFmtId="0" fontId="78" fillId="58" borderId="19" xfId="0" applyFont="1" applyFill="1" applyBorder="1" applyAlignment="1">
      <alignment vertical="center" wrapText="1"/>
    </xf>
    <xf numFmtId="0" fontId="28" fillId="58" borderId="27" xfId="0" applyFont="1" applyFill="1" applyBorder="1" applyAlignment="1">
      <alignment vertical="center"/>
    </xf>
    <xf numFmtId="49" fontId="28" fillId="58" borderId="19" xfId="0" applyNumberFormat="1" applyFont="1" applyFill="1" applyBorder="1" applyAlignment="1">
      <alignment vertical="center" wrapText="1"/>
    </xf>
    <xf numFmtId="49" fontId="28" fillId="58" borderId="19" xfId="0" applyNumberFormat="1" applyFont="1" applyFill="1" applyBorder="1" applyAlignment="1">
      <alignment horizontal="center" vertical="center" wrapText="1"/>
    </xf>
    <xf numFmtId="49" fontId="28" fillId="58" borderId="28" xfId="0" applyNumberFormat="1" applyFont="1" applyFill="1" applyBorder="1" applyAlignment="1">
      <alignment horizontal="center" vertical="center"/>
    </xf>
    <xf numFmtId="49" fontId="28" fillId="58" borderId="28" xfId="0" applyNumberFormat="1" applyFont="1" applyFill="1" applyBorder="1" applyAlignment="1">
      <alignment vertical="center" wrapText="1"/>
    </xf>
    <xf numFmtId="0" fontId="28" fillId="58" borderId="19" xfId="0" applyFont="1" applyFill="1" applyBorder="1" applyAlignment="1">
      <alignment vertical="center" wrapText="1"/>
    </xf>
    <xf numFmtId="0" fontId="28" fillId="58" borderId="29" xfId="0" applyFont="1" applyFill="1" applyBorder="1" applyAlignment="1">
      <alignment vertical="center"/>
    </xf>
    <xf numFmtId="0" fontId="28" fillId="58" borderId="24" xfId="0" applyFont="1" applyFill="1" applyBorder="1" applyAlignment="1">
      <alignment vertical="center"/>
    </xf>
    <xf numFmtId="49" fontId="28" fillId="58" borderId="28" xfId="0" applyNumberFormat="1" applyFont="1" applyFill="1" applyBorder="1" applyAlignment="1">
      <alignment horizontal="center" vertical="center" wrapText="1"/>
    </xf>
    <xf numFmtId="0" fontId="28" fillId="58" borderId="19" xfId="0" applyFont="1" applyFill="1" applyBorder="1" applyAlignment="1">
      <alignment vertical="center"/>
    </xf>
    <xf numFmtId="0" fontId="28" fillId="58" borderId="19" xfId="0" applyFont="1" applyFill="1" applyBorder="1" applyAlignment="1">
      <alignment vertical="center" wrapText="1"/>
    </xf>
    <xf numFmtId="0" fontId="5" fillId="58" borderId="0" xfId="0" applyFont="1" applyFill="1" applyAlignment="1">
      <alignment/>
    </xf>
    <xf numFmtId="0" fontId="2" fillId="0" borderId="19" xfId="120" applyFont="1" applyFill="1" applyBorder="1" applyAlignment="1">
      <alignment horizontal="center" vertical="center"/>
      <protection/>
    </xf>
    <xf numFmtId="44" fontId="30" fillId="0" borderId="19" xfId="156" applyFont="1" applyFill="1" applyBorder="1" applyAlignment="1">
      <alignment vertical="center"/>
    </xf>
    <xf numFmtId="168" fontId="5" fillId="0" borderId="0" xfId="8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9" xfId="120" applyFont="1" applyFill="1" applyBorder="1" applyAlignment="1">
      <alignment vertical="center"/>
      <protection/>
    </xf>
    <xf numFmtId="175" fontId="30" fillId="0" borderId="19" xfId="156" applyNumberFormat="1" applyFont="1" applyFill="1" applyBorder="1" applyAlignment="1">
      <alignment vertical="center"/>
    </xf>
    <xf numFmtId="2" fontId="2" fillId="0" borderId="19" xfId="120" applyNumberFormat="1" applyFont="1" applyFill="1" applyBorder="1" applyAlignment="1">
      <alignment vertical="center"/>
      <protection/>
    </xf>
    <xf numFmtId="0" fontId="2" fillId="0" borderId="19" xfId="125" applyFont="1" applyFill="1" applyBorder="1" applyAlignment="1">
      <alignment horizontal="center" vertical="center"/>
      <protection/>
    </xf>
    <xf numFmtId="0" fontId="2" fillId="0" borderId="19" xfId="125" applyFont="1" applyFill="1" applyBorder="1" applyAlignment="1">
      <alignment vertical="center" wrapText="1"/>
      <protection/>
    </xf>
    <xf numFmtId="0" fontId="83" fillId="0" borderId="0" xfId="128" applyFont="1" applyFill="1" applyBorder="1">
      <alignment/>
      <protection/>
    </xf>
    <xf numFmtId="174" fontId="83" fillId="0" borderId="0" xfId="128" applyNumberFormat="1" applyFont="1" applyFill="1" applyBorder="1">
      <alignment/>
      <protection/>
    </xf>
    <xf numFmtId="8" fontId="82" fillId="0" borderId="19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19" xfId="125" applyFill="1" applyBorder="1" applyAlignment="1">
      <alignment horizontal="center" vertical="center"/>
      <protection/>
    </xf>
    <xf numFmtId="0" fontId="2" fillId="0" borderId="19" xfId="125" applyFill="1" applyBorder="1" applyAlignment="1">
      <alignment vertical="center"/>
      <protection/>
    </xf>
    <xf numFmtId="166" fontId="2" fillId="0" borderId="19" xfId="125" applyNumberFormat="1" applyFill="1" applyBorder="1" applyAlignment="1">
      <alignment vertical="center"/>
      <protection/>
    </xf>
    <xf numFmtId="0" fontId="2" fillId="58" borderId="0" xfId="0" applyFont="1" applyFill="1" applyBorder="1" applyAlignment="1">
      <alignment/>
    </xf>
    <xf numFmtId="0" fontId="2" fillId="58" borderId="19" xfId="125" applyFont="1" applyFill="1" applyBorder="1" applyAlignment="1">
      <alignment horizontal="center" vertical="center"/>
      <protection/>
    </xf>
    <xf numFmtId="0" fontId="2" fillId="58" borderId="19" xfId="125" applyFont="1" applyFill="1" applyBorder="1" applyAlignment="1">
      <alignment vertical="center"/>
      <protection/>
    </xf>
    <xf numFmtId="166" fontId="2" fillId="58" borderId="19" xfId="125" applyNumberFormat="1" applyFill="1" applyBorder="1" applyAlignment="1">
      <alignment vertical="center"/>
      <protection/>
    </xf>
    <xf numFmtId="0" fontId="5" fillId="58" borderId="0" xfId="0" applyFont="1" applyFill="1" applyBorder="1" applyAlignment="1">
      <alignment/>
    </xf>
    <xf numFmtId="0" fontId="2" fillId="58" borderId="19" xfId="125" applyFill="1" applyBorder="1" applyAlignment="1">
      <alignment vertical="center"/>
      <protection/>
    </xf>
    <xf numFmtId="44" fontId="2" fillId="58" borderId="19" xfId="167" applyFont="1" applyFill="1" applyBorder="1" applyAlignment="1">
      <alignment horizontal="center" vertical="center"/>
    </xf>
    <xf numFmtId="0" fontId="2" fillId="58" borderId="19" xfId="125" applyFill="1" applyBorder="1" applyAlignment="1">
      <alignment horizontal="center" vertical="center"/>
      <protection/>
    </xf>
    <xf numFmtId="0" fontId="2" fillId="58" borderId="0" xfId="125" applyFont="1" applyFill="1" applyBorder="1">
      <alignment/>
      <protection/>
    </xf>
    <xf numFmtId="177" fontId="2" fillId="0" borderId="19" xfId="156" applyNumberFormat="1" applyFont="1" applyFill="1" applyBorder="1" applyAlignment="1">
      <alignment horizontal="center" vertical="center"/>
    </xf>
    <xf numFmtId="44" fontId="2" fillId="0" borderId="19" xfId="156" applyFont="1" applyFill="1" applyBorder="1" applyAlignment="1">
      <alignment horizontal="center" vertical="center"/>
    </xf>
    <xf numFmtId="177" fontId="2" fillId="0" borderId="21" xfId="156" applyNumberFormat="1" applyFont="1" applyFill="1" applyBorder="1" applyAlignment="1">
      <alignment horizontal="center" vertical="center"/>
    </xf>
    <xf numFmtId="44" fontId="2" fillId="0" borderId="21" xfId="156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2" fillId="0" borderId="23" xfId="125" applyBorder="1" applyAlignment="1">
      <alignment horizontal="center" vertical="center"/>
      <protection/>
    </xf>
    <xf numFmtId="0" fontId="2" fillId="0" borderId="21" xfId="125" applyBorder="1" applyAlignment="1">
      <alignment vertical="center"/>
      <protection/>
    </xf>
    <xf numFmtId="0" fontId="2" fillId="0" borderId="19" xfId="125" applyBorder="1" applyAlignment="1">
      <alignment horizontal="left" vertical="center"/>
      <protection/>
    </xf>
    <xf numFmtId="49" fontId="2" fillId="0" borderId="19" xfId="125" applyNumberFormat="1" applyBorder="1" applyAlignment="1">
      <alignment horizontal="center" vertical="center"/>
      <protection/>
    </xf>
    <xf numFmtId="49" fontId="2" fillId="0" borderId="19" xfId="125" applyNumberFormat="1" applyBorder="1" applyAlignment="1">
      <alignment horizontal="left" vertical="center"/>
      <protection/>
    </xf>
    <xf numFmtId="0" fontId="82" fillId="0" borderId="28" xfId="0" applyFont="1" applyBorder="1" applyAlignment="1">
      <alignment/>
    </xf>
    <xf numFmtId="0" fontId="2" fillId="0" borderId="21" xfId="125" applyBorder="1" applyAlignment="1">
      <alignment horizontal="left" vertical="center"/>
      <protection/>
    </xf>
    <xf numFmtId="0" fontId="82" fillId="0" borderId="28" xfId="0" applyFont="1" applyBorder="1" applyAlignment="1">
      <alignment horizontal="center" vertical="center"/>
    </xf>
    <xf numFmtId="49" fontId="2" fillId="0" borderId="21" xfId="125" applyNumberFormat="1" applyBorder="1" applyAlignment="1">
      <alignment horizontal="center" vertical="center"/>
      <protection/>
    </xf>
    <xf numFmtId="49" fontId="2" fillId="0" borderId="21" xfId="125" applyNumberFormat="1" applyBorder="1" applyAlignment="1">
      <alignment horizontal="left" vertical="center"/>
      <protection/>
    </xf>
    <xf numFmtId="0" fontId="82" fillId="0" borderId="30" xfId="0" applyFont="1" applyBorder="1" applyAlignment="1">
      <alignment/>
    </xf>
    <xf numFmtId="0" fontId="2" fillId="0" borderId="19" xfId="125" applyBorder="1" applyAlignment="1">
      <alignment vertical="center"/>
      <protection/>
    </xf>
    <xf numFmtId="0" fontId="85" fillId="0" borderId="28" xfId="0" applyFont="1" applyBorder="1" applyAlignment="1">
      <alignment horizontal="left" vertical="center"/>
    </xf>
    <xf numFmtId="0" fontId="85" fillId="0" borderId="2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19" xfId="88" applyFont="1" applyFill="1" applyBorder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82" fillId="0" borderId="0" xfId="0" applyNumberFormat="1" applyFont="1" applyBorder="1" applyAlignment="1">
      <alignment/>
    </xf>
    <xf numFmtId="49" fontId="2" fillId="0" borderId="19" xfId="125" applyNumberFormat="1" applyFont="1" applyBorder="1" applyAlignment="1">
      <alignment horizontal="center" vertical="center"/>
      <protection/>
    </xf>
    <xf numFmtId="49" fontId="2" fillId="58" borderId="19" xfId="125" applyNumberFormat="1" applyFont="1" applyFill="1" applyBorder="1" applyAlignment="1">
      <alignment horizontal="center" vertical="center"/>
      <protection/>
    </xf>
    <xf numFmtId="49" fontId="2" fillId="0" borderId="21" xfId="125" applyNumberFormat="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86" fillId="0" borderId="19" xfId="0" applyFont="1" applyBorder="1" applyAlignment="1">
      <alignment/>
    </xf>
    <xf numFmtId="0" fontId="0" fillId="0" borderId="28" xfId="0" applyBorder="1" applyAlignment="1">
      <alignment/>
    </xf>
    <xf numFmtId="0" fontId="86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86" fillId="0" borderId="28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0" fontId="86" fillId="63" borderId="19" xfId="0" applyFont="1" applyFill="1" applyBorder="1" applyAlignment="1">
      <alignment/>
    </xf>
    <xf numFmtId="0" fontId="86" fillId="63" borderId="28" xfId="0" applyFont="1" applyFill="1" applyBorder="1" applyAlignment="1">
      <alignment horizontal="left" vertical="center" wrapText="1"/>
    </xf>
    <xf numFmtId="0" fontId="0" fillId="63" borderId="31" xfId="0" applyFill="1" applyBorder="1" applyAlignment="1">
      <alignment horizontal="center" vertical="center"/>
    </xf>
    <xf numFmtId="166" fontId="0" fillId="63" borderId="32" xfId="0" applyNumberFormat="1" applyFill="1" applyBorder="1" applyAlignment="1">
      <alignment horizontal="center" vertical="center"/>
    </xf>
    <xf numFmtId="0" fontId="0" fillId="63" borderId="23" xfId="0" applyFill="1" applyBorder="1" applyAlignment="1">
      <alignment horizontal="center" vertical="center"/>
    </xf>
    <xf numFmtId="166" fontId="0" fillId="63" borderId="28" xfId="0" applyNumberFormat="1" applyFill="1" applyBorder="1" applyAlignment="1">
      <alignment horizontal="center" vertical="center"/>
    </xf>
    <xf numFmtId="166" fontId="0" fillId="63" borderId="23" xfId="0" applyNumberFormat="1" applyFill="1" applyBorder="1" applyAlignment="1">
      <alignment horizontal="center" vertical="center"/>
    </xf>
    <xf numFmtId="0" fontId="86" fillId="0" borderId="19" xfId="0" applyFont="1" applyBorder="1" applyAlignment="1">
      <alignment vertical="center" wrapText="1"/>
    </xf>
    <xf numFmtId="166" fontId="0" fillId="0" borderId="0" xfId="0" applyNumberFormat="1" applyAlignment="1">
      <alignment/>
    </xf>
    <xf numFmtId="0" fontId="78" fillId="0" borderId="19" xfId="0" applyFont="1" applyFill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2" fontId="3" fillId="0" borderId="19" xfId="120" applyNumberFormat="1" applyFont="1" applyFill="1" applyBorder="1" applyAlignment="1">
      <alignment horizontal="center" vertical="center" wrapText="1"/>
      <protection/>
    </xf>
    <xf numFmtId="168" fontId="5" fillId="0" borderId="0" xfId="88" applyNumberFormat="1" applyFont="1" applyFill="1" applyBorder="1" applyAlignment="1">
      <alignment wrapText="1"/>
    </xf>
    <xf numFmtId="44" fontId="31" fillId="0" borderId="19" xfId="156" applyFont="1" applyFill="1" applyBorder="1" applyAlignment="1">
      <alignment horizontal="center" vertical="center" wrapText="1"/>
    </xf>
    <xf numFmtId="0" fontId="2" fillId="0" borderId="19" xfId="120" applyFont="1" applyFill="1" applyBorder="1" applyAlignment="1">
      <alignment vertical="center" wrapText="1"/>
      <protection/>
    </xf>
    <xf numFmtId="44" fontId="2" fillId="0" borderId="19" xfId="156" applyFont="1" applyFill="1" applyBorder="1" applyAlignment="1">
      <alignment vertical="center"/>
    </xf>
    <xf numFmtId="166" fontId="2" fillId="0" borderId="19" xfId="120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8" fontId="30" fillId="0" borderId="19" xfId="156" applyNumberFormat="1" applyFont="1" applyFill="1" applyBorder="1" applyAlignment="1">
      <alignment vertical="center"/>
    </xf>
    <xf numFmtId="44" fontId="30" fillId="0" borderId="19" xfId="156" applyFont="1" applyFill="1" applyBorder="1" applyAlignment="1">
      <alignment horizontal="right" vertical="center"/>
    </xf>
    <xf numFmtId="174" fontId="30" fillId="0" borderId="19" xfId="134" applyNumberFormat="1" applyFont="1" applyFill="1" applyBorder="1">
      <alignment/>
      <protection/>
    </xf>
    <xf numFmtId="0" fontId="2" fillId="0" borderId="28" xfId="120" applyFont="1" applyFill="1" applyBorder="1" applyAlignment="1">
      <alignment horizontal="center" vertical="center"/>
      <protection/>
    </xf>
    <xf numFmtId="0" fontId="2" fillId="0" borderId="22" xfId="120" applyFont="1" applyFill="1" applyBorder="1" applyAlignment="1">
      <alignment vertical="center"/>
      <protection/>
    </xf>
    <xf numFmtId="44" fontId="2" fillId="0" borderId="22" xfId="156" applyFont="1" applyFill="1" applyBorder="1" applyAlignment="1">
      <alignment vertical="center"/>
    </xf>
    <xf numFmtId="44" fontId="30" fillId="0" borderId="22" xfId="156" applyFont="1" applyFill="1" applyBorder="1" applyAlignment="1">
      <alignment vertical="center"/>
    </xf>
    <xf numFmtId="2" fontId="2" fillId="0" borderId="22" xfId="120" applyNumberFormat="1" applyFont="1" applyFill="1" applyBorder="1" applyAlignment="1">
      <alignment horizontal="center" vertical="center"/>
      <protection/>
    </xf>
    <xf numFmtId="0" fontId="2" fillId="0" borderId="22" xfId="120" applyFont="1" applyFill="1" applyBorder="1" applyAlignment="1">
      <alignment horizontal="center" vertical="center"/>
      <protection/>
    </xf>
    <xf numFmtId="0" fontId="2" fillId="0" borderId="23" xfId="120" applyFont="1" applyFill="1" applyBorder="1" applyAlignment="1">
      <alignment horizontal="center" vertical="center"/>
      <protection/>
    </xf>
    <xf numFmtId="0" fontId="3" fillId="0" borderId="19" xfId="120" applyFont="1" applyFill="1" applyBorder="1" applyAlignment="1">
      <alignment horizontal="center" vertical="center"/>
      <protection/>
    </xf>
    <xf numFmtId="0" fontId="7" fillId="0" borderId="22" xfId="120" applyFont="1" applyFill="1" applyBorder="1" applyAlignment="1">
      <alignment vertical="center" wrapText="1"/>
      <protection/>
    </xf>
    <xf numFmtId="0" fontId="2" fillId="0" borderId="19" xfId="120" applyFont="1" applyFill="1" applyBorder="1" applyAlignment="1">
      <alignment horizontal="center" vertical="center" wrapText="1"/>
      <protection/>
    </xf>
    <xf numFmtId="168" fontId="2" fillId="0" borderId="19" xfId="88" applyNumberFormat="1" applyFont="1" applyFill="1" applyBorder="1" applyAlignment="1">
      <alignment horizontal="center" vertical="center"/>
    </xf>
    <xf numFmtId="168" fontId="2" fillId="0" borderId="19" xfId="88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2" fontId="2" fillId="0" borderId="19" xfId="120" applyNumberFormat="1" applyFont="1" applyFill="1" applyBorder="1" applyAlignment="1">
      <alignment horizontal="left" vertical="center"/>
      <protection/>
    </xf>
    <xf numFmtId="44" fontId="30" fillId="0" borderId="19" xfId="156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0" xfId="120" applyFont="1" applyFill="1" applyBorder="1" applyAlignment="1">
      <alignment horizontal="center" vertical="center" wrapText="1"/>
      <protection/>
    </xf>
    <xf numFmtId="0" fontId="2" fillId="0" borderId="0" xfId="120" applyFont="1" applyFill="1" applyBorder="1" applyAlignment="1">
      <alignment vertical="center"/>
      <protection/>
    </xf>
    <xf numFmtId="44" fontId="5" fillId="0" borderId="0" xfId="0" applyNumberFormat="1" applyFont="1" applyFill="1" applyAlignment="1">
      <alignment/>
    </xf>
    <xf numFmtId="2" fontId="2" fillId="0" borderId="0" xfId="120" applyNumberFormat="1" applyFont="1" applyFill="1" applyBorder="1" applyAlignment="1">
      <alignment horizontal="center" vertical="center"/>
      <protection/>
    </xf>
    <xf numFmtId="0" fontId="2" fillId="0" borderId="0" xfId="120" applyNumberFormat="1" applyFont="1" applyFill="1" applyBorder="1" applyAlignment="1">
      <alignment horizontal="center" vertical="center" wrapText="1"/>
      <protection/>
    </xf>
    <xf numFmtId="0" fontId="2" fillId="0" borderId="0" xfId="120" applyFont="1" applyFill="1" applyBorder="1" applyAlignment="1">
      <alignment wrapText="1"/>
      <protection/>
    </xf>
    <xf numFmtId="44" fontId="3" fillId="0" borderId="0" xfId="15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8" fontId="2" fillId="0" borderId="19" xfId="0" applyNumberFormat="1" applyFont="1" applyFill="1" applyBorder="1" applyAlignment="1">
      <alignment/>
    </xf>
    <xf numFmtId="168" fontId="2" fillId="0" borderId="0" xfId="88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120" applyNumberFormat="1" applyFont="1" applyFill="1" applyAlignment="1">
      <alignment horizontal="center" vertical="center"/>
      <protection/>
    </xf>
    <xf numFmtId="0" fontId="2" fillId="0" borderId="0" xfId="120" applyFont="1" applyFill="1" applyBorder="1" applyAlignment="1">
      <alignment vertical="center" wrapText="1"/>
      <protection/>
    </xf>
    <xf numFmtId="44" fontId="2" fillId="0" borderId="0" xfId="156" applyFont="1" applyFill="1" applyBorder="1" applyAlignment="1">
      <alignment horizontal="right" vertical="center"/>
    </xf>
    <xf numFmtId="168" fontId="2" fillId="0" borderId="0" xfId="88" applyNumberFormat="1" applyFont="1" applyFill="1" applyBorder="1" applyAlignment="1">
      <alignment vertical="center" wrapText="1"/>
    </xf>
    <xf numFmtId="44" fontId="2" fillId="0" borderId="0" xfId="156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/>
    </xf>
    <xf numFmtId="8" fontId="2" fillId="0" borderId="19" xfId="156" applyNumberFormat="1" applyFont="1" applyFill="1" applyBorder="1" applyAlignment="1">
      <alignment horizontal="right" vertical="center"/>
    </xf>
    <xf numFmtId="8" fontId="5" fillId="0" borderId="0" xfId="0" applyNumberFormat="1" applyFont="1" applyFill="1" applyAlignment="1">
      <alignment/>
    </xf>
    <xf numFmtId="8" fontId="2" fillId="0" borderId="0" xfId="156" applyNumberFormat="1" applyFont="1" applyFill="1" applyBorder="1" applyAlignment="1">
      <alignment horizontal="right" vertical="center"/>
    </xf>
    <xf numFmtId="166" fontId="2" fillId="0" borderId="19" xfId="120" applyNumberFormat="1" applyFont="1" applyFill="1" applyBorder="1" applyAlignment="1">
      <alignment horizontal="center" vertical="center" wrapText="1"/>
      <protection/>
    </xf>
    <xf numFmtId="44" fontId="2" fillId="0" borderId="0" xfId="167" applyFont="1" applyFill="1" applyBorder="1" applyAlignment="1">
      <alignment horizontal="right" vertical="center" wrapText="1"/>
    </xf>
    <xf numFmtId="44" fontId="2" fillId="0" borderId="19" xfId="167" applyFont="1" applyFill="1" applyBorder="1" applyAlignment="1">
      <alignment horizontal="right" vertical="center" wrapText="1"/>
    </xf>
    <xf numFmtId="2" fontId="2" fillId="0" borderId="19" xfId="120" applyNumberFormat="1" applyFont="1" applyFill="1" applyBorder="1" applyAlignment="1">
      <alignment horizontal="center" vertical="center" wrapText="1"/>
      <protection/>
    </xf>
    <xf numFmtId="8" fontId="2" fillId="0" borderId="19" xfId="120" applyNumberFormat="1" applyFont="1" applyFill="1" applyBorder="1" applyAlignment="1">
      <alignment vertical="center"/>
      <protection/>
    </xf>
    <xf numFmtId="8" fontId="2" fillId="0" borderId="19" xfId="120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/>
    </xf>
    <xf numFmtId="8" fontId="30" fillId="0" borderId="19" xfId="172" applyNumberFormat="1" applyFont="1" applyFill="1" applyBorder="1" applyAlignment="1">
      <alignment vertical="center"/>
    </xf>
    <xf numFmtId="8" fontId="2" fillId="0" borderId="19" xfId="120" applyNumberFormat="1" applyFont="1" applyFill="1" applyBorder="1" applyAlignment="1">
      <alignment horizontal="center" vertical="center"/>
      <protection/>
    </xf>
    <xf numFmtId="0" fontId="2" fillId="0" borderId="19" xfId="125" applyFont="1" applyBorder="1" applyAlignment="1">
      <alignment horizontal="center" vertical="center"/>
      <protection/>
    </xf>
    <xf numFmtId="0" fontId="2" fillId="0" borderId="19" xfId="125" applyFont="1" applyBorder="1" applyAlignment="1">
      <alignment vertical="center"/>
      <protection/>
    </xf>
    <xf numFmtId="0" fontId="2" fillId="0" borderId="19" xfId="125" applyFont="1" applyBorder="1" applyAlignment="1">
      <alignment horizontal="left" vertical="center"/>
      <protection/>
    </xf>
    <xf numFmtId="49" fontId="2" fillId="0" borderId="19" xfId="125" applyNumberFormat="1" applyFont="1" applyBorder="1" applyAlignment="1">
      <alignment horizontal="left" vertical="center"/>
      <protection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9" xfId="125" applyNumberFormat="1" applyFont="1" applyFill="1" applyBorder="1" applyAlignment="1">
      <alignment horizontal="center" vertical="center"/>
      <protection/>
    </xf>
    <xf numFmtId="0" fontId="28" fillId="58" borderId="33" xfId="0" applyFont="1" applyFill="1" applyBorder="1" applyAlignment="1">
      <alignment horizontal="center" vertical="center"/>
    </xf>
    <xf numFmtId="0" fontId="28" fillId="58" borderId="24" xfId="0" applyFont="1" applyFill="1" applyBorder="1" applyAlignment="1">
      <alignment horizontal="center" vertical="center"/>
    </xf>
    <xf numFmtId="49" fontId="28" fillId="58" borderId="33" xfId="0" applyNumberFormat="1" applyFont="1" applyFill="1" applyBorder="1" applyAlignment="1">
      <alignment horizontal="center" vertical="center" wrapText="1"/>
    </xf>
    <xf numFmtId="49" fontId="28" fillId="58" borderId="24" xfId="0" applyNumberFormat="1" applyFont="1" applyFill="1" applyBorder="1" applyAlignment="1">
      <alignment horizontal="center" vertical="center" wrapText="1"/>
    </xf>
    <xf numFmtId="0" fontId="87" fillId="64" borderId="19" xfId="0" applyFont="1" applyFill="1" applyBorder="1" applyAlignment="1">
      <alignment horizontal="center" vertical="center"/>
    </xf>
    <xf numFmtId="0" fontId="78" fillId="58" borderId="33" xfId="0" applyFont="1" applyFill="1" applyBorder="1" applyAlignment="1">
      <alignment horizontal="center" vertical="center"/>
    </xf>
    <xf numFmtId="0" fontId="78" fillId="58" borderId="24" xfId="0" applyFont="1" applyFill="1" applyBorder="1" applyAlignment="1">
      <alignment horizontal="center" vertical="center"/>
    </xf>
    <xf numFmtId="49" fontId="28" fillId="58" borderId="33" xfId="0" applyNumberFormat="1" applyFont="1" applyFill="1" applyBorder="1" applyAlignment="1">
      <alignment horizontal="center" vertical="center"/>
    </xf>
    <xf numFmtId="49" fontId="28" fillId="58" borderId="24" xfId="0" applyNumberFormat="1" applyFont="1" applyFill="1" applyBorder="1" applyAlignment="1">
      <alignment horizontal="center" vertical="center"/>
    </xf>
    <xf numFmtId="0" fontId="7" fillId="0" borderId="28" xfId="120" applyFont="1" applyFill="1" applyBorder="1" applyAlignment="1">
      <alignment horizontal="center" vertical="center" wrapText="1"/>
      <protection/>
    </xf>
    <xf numFmtId="0" fontId="7" fillId="0" borderId="22" xfId="120" applyFont="1" applyFill="1" applyBorder="1" applyAlignment="1">
      <alignment horizontal="center" vertical="center" wrapText="1"/>
      <protection/>
    </xf>
    <xf numFmtId="0" fontId="7" fillId="0" borderId="23" xfId="120" applyFont="1" applyFill="1" applyBorder="1" applyAlignment="1">
      <alignment horizontal="center" vertical="center" wrapText="1"/>
      <protection/>
    </xf>
    <xf numFmtId="0" fontId="3" fillId="0" borderId="19" xfId="120" applyFont="1" applyFill="1" applyBorder="1" applyAlignment="1">
      <alignment horizontal="center" vertical="center" wrapText="1"/>
      <protection/>
    </xf>
    <xf numFmtId="0" fontId="3" fillId="65" borderId="19" xfId="125" applyFont="1" applyFill="1" applyBorder="1" applyAlignment="1">
      <alignment horizontal="center" vertical="center"/>
      <protection/>
    </xf>
    <xf numFmtId="0" fontId="3" fillId="65" borderId="19" xfId="125" applyFont="1" applyFill="1" applyBorder="1" applyAlignment="1">
      <alignment horizontal="center" vertical="center" wrapText="1"/>
      <protection/>
    </xf>
    <xf numFmtId="0" fontId="86" fillId="0" borderId="31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49" fontId="2" fillId="66" borderId="19" xfId="125" applyNumberFormat="1" applyFont="1" applyFill="1" applyBorder="1" applyAlignment="1">
      <alignment horizontal="center" vertical="center"/>
      <protection/>
    </xf>
  </cellXfs>
  <cellStyles count="623">
    <cellStyle name="Normal" xfId="0"/>
    <cellStyle name="20% — akcent 1" xfId="15"/>
    <cellStyle name="20% - akcent 1 2" xfId="16"/>
    <cellStyle name="20% - akcent 1 2 2" xfId="17"/>
    <cellStyle name="20% — akcent 2" xfId="18"/>
    <cellStyle name="20% - akcent 2 2" xfId="19"/>
    <cellStyle name="20% - akcent 2 2 2" xfId="20"/>
    <cellStyle name="20% — akcent 3" xfId="21"/>
    <cellStyle name="20% - akcent 3 2" xfId="22"/>
    <cellStyle name="20% - akcent 3 2 2" xfId="23"/>
    <cellStyle name="20% — akcent 4" xfId="24"/>
    <cellStyle name="20% - akcent 4 2" xfId="25"/>
    <cellStyle name="20% - akcent 4 2 2" xfId="26"/>
    <cellStyle name="20% — akcent 5" xfId="27"/>
    <cellStyle name="20% - akcent 5 2" xfId="28"/>
    <cellStyle name="20% - akcent 5 2 2" xfId="29"/>
    <cellStyle name="20% — akcent 6" xfId="30"/>
    <cellStyle name="20% - akcent 6 2" xfId="31"/>
    <cellStyle name="20% - akcent 6 2 2" xfId="32"/>
    <cellStyle name="20% - akcent 6 2 2 2" xfId="33"/>
    <cellStyle name="20% - akcent 6 2 3" xfId="34"/>
    <cellStyle name="40% — akcent 1" xfId="35"/>
    <cellStyle name="40% - akcent 1 2" xfId="36"/>
    <cellStyle name="40% - akcent 1 2 2" xfId="37"/>
    <cellStyle name="40% - akcent 1 2 2 2" xfId="38"/>
    <cellStyle name="40% - akcent 1 2 3" xfId="39"/>
    <cellStyle name="40% — akcent 2" xfId="40"/>
    <cellStyle name="40% - akcent 2 2" xfId="41"/>
    <cellStyle name="40% - akcent 2 2 2" xfId="42"/>
    <cellStyle name="40% — akcent 3" xfId="43"/>
    <cellStyle name="40% - akcent 3 2" xfId="44"/>
    <cellStyle name="40% - akcent 3 2 2" xfId="45"/>
    <cellStyle name="40% — akcent 4" xfId="46"/>
    <cellStyle name="40% - akcent 4 2" xfId="47"/>
    <cellStyle name="40% - akcent 4 2 2" xfId="48"/>
    <cellStyle name="40% — akcent 5" xfId="49"/>
    <cellStyle name="40% - akcent 5 2" xfId="50"/>
    <cellStyle name="40% - akcent 5 2 2" xfId="51"/>
    <cellStyle name="40% - akcent 5 2 2 2" xfId="52"/>
    <cellStyle name="40% - akcent 5 2 3" xfId="53"/>
    <cellStyle name="40% — akcent 6" xfId="54"/>
    <cellStyle name="40% - akcent 6 2" xfId="55"/>
    <cellStyle name="40% - akcent 6 2 2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ejściowe 2 2" xfId="83"/>
    <cellStyle name="Dane wyjściowe" xfId="84"/>
    <cellStyle name="Dane wyjściowe 2" xfId="85"/>
    <cellStyle name="Dobre 2" xfId="86"/>
    <cellStyle name="Dobry" xfId="87"/>
    <cellStyle name="Comma" xfId="88"/>
    <cellStyle name="Comma [0]" xfId="89"/>
    <cellStyle name="Dziesiętny 2" xfId="90"/>
    <cellStyle name="Dziesiętny 2 2" xfId="91"/>
    <cellStyle name="Dziesiętny 2 2 2" xfId="92"/>
    <cellStyle name="Dziesiętny 2 3" xfId="93"/>
    <cellStyle name="Dziesiętny 2 4" xfId="94"/>
    <cellStyle name="Dziesiętny 3" xfId="95"/>
    <cellStyle name="Excel Built-in Normal" xfId="96"/>
    <cellStyle name="Excel Built-in Normal 2" xfId="97"/>
    <cellStyle name="Hyperlink" xfId="98"/>
    <cellStyle name="Hiperłącze 2" xfId="99"/>
    <cellStyle name="Hiperłącze 3" xfId="100"/>
    <cellStyle name="Hiperłącze 3 2" xfId="101"/>
    <cellStyle name="Hiperłącze 3 2 2" xfId="102"/>
    <cellStyle name="Hiperłącze 3 3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ny 11" xfId="118"/>
    <cellStyle name="Normalny 15" xfId="119"/>
    <cellStyle name="Normalny 2" xfId="120"/>
    <cellStyle name="Normalny 2 2" xfId="121"/>
    <cellStyle name="Normalny 2 2 2" xfId="122"/>
    <cellStyle name="Normalny 2 3" xfId="123"/>
    <cellStyle name="Normalny 3" xfId="124"/>
    <cellStyle name="Normalny 3 2" xfId="125"/>
    <cellStyle name="Normalny 4" xfId="126"/>
    <cellStyle name="Normalny 4 2" xfId="127"/>
    <cellStyle name="Normalny 5" xfId="128"/>
    <cellStyle name="Normalny 5 2" xfId="129"/>
    <cellStyle name="Normalny 5 3" xfId="130"/>
    <cellStyle name="Normalny 5 4" xfId="131"/>
    <cellStyle name="Normalny 5 5" xfId="132"/>
    <cellStyle name="Normalny 5 6" xfId="133"/>
    <cellStyle name="Normalny 6" xfId="134"/>
    <cellStyle name="Obliczenia" xfId="135"/>
    <cellStyle name="Obliczenia 2" xfId="136"/>
    <cellStyle name="Followed Hyperlink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S12" xfId="144"/>
    <cellStyle name="S12 2" xfId="145"/>
    <cellStyle name="Suma" xfId="146"/>
    <cellStyle name="Suma 2" xfId="147"/>
    <cellStyle name="Tekst objaśnienia" xfId="148"/>
    <cellStyle name="Tekst objaśnienia 2" xfId="149"/>
    <cellStyle name="Tekst ostrzeżenia" xfId="150"/>
    <cellStyle name="Tekst ostrzeżenia 2" xfId="151"/>
    <cellStyle name="Tytuł" xfId="152"/>
    <cellStyle name="Tytuł 2" xfId="153"/>
    <cellStyle name="Uwaga" xfId="154"/>
    <cellStyle name="Uwaga 2" xfId="155"/>
    <cellStyle name="Currency" xfId="156"/>
    <cellStyle name="Currency [0]" xfId="157"/>
    <cellStyle name="Walutowy 10" xfId="158"/>
    <cellStyle name="Walutowy 10 2" xfId="159"/>
    <cellStyle name="Walutowy 10 2 2" xfId="160"/>
    <cellStyle name="Walutowy 10 3" xfId="161"/>
    <cellStyle name="Walutowy 11" xfId="162"/>
    <cellStyle name="Walutowy 11 2" xfId="163"/>
    <cellStyle name="Walutowy 11 2 2" xfId="164"/>
    <cellStyle name="Walutowy 11 3" xfId="165"/>
    <cellStyle name="Walutowy 12" xfId="166"/>
    <cellStyle name="Walutowy 12 2" xfId="167"/>
    <cellStyle name="Walutowy 12 2 2" xfId="168"/>
    <cellStyle name="Walutowy 12 3" xfId="169"/>
    <cellStyle name="Walutowy 13" xfId="170"/>
    <cellStyle name="Walutowy 13 2" xfId="171"/>
    <cellStyle name="Walutowy 14" xfId="172"/>
    <cellStyle name="Walutowy 2" xfId="173"/>
    <cellStyle name="Walutowy 2 10" xfId="174"/>
    <cellStyle name="Walutowy 2 2" xfId="175"/>
    <cellStyle name="Walutowy 2 2 10" xfId="176"/>
    <cellStyle name="Walutowy 2 2 2" xfId="177"/>
    <cellStyle name="Walutowy 2 2 2 2" xfId="178"/>
    <cellStyle name="Walutowy 2 2 2 2 2" xfId="179"/>
    <cellStyle name="Walutowy 2 2 2 2 2 2" xfId="180"/>
    <cellStyle name="Walutowy 2 2 2 2 2 2 2" xfId="181"/>
    <cellStyle name="Walutowy 2 2 2 2 2 3" xfId="182"/>
    <cellStyle name="Walutowy 2 2 2 2 3" xfId="183"/>
    <cellStyle name="Walutowy 2 2 2 2 3 2" xfId="184"/>
    <cellStyle name="Walutowy 2 2 2 2 4" xfId="185"/>
    <cellStyle name="Walutowy 2 2 2 3" xfId="186"/>
    <cellStyle name="Walutowy 2 2 2 3 2" xfId="187"/>
    <cellStyle name="Walutowy 2 2 2 3 2 2" xfId="188"/>
    <cellStyle name="Walutowy 2 2 2 3 3" xfId="189"/>
    <cellStyle name="Walutowy 2 2 2 4" xfId="190"/>
    <cellStyle name="Walutowy 2 2 2 5" xfId="191"/>
    <cellStyle name="Walutowy 2 2 2 5 2" xfId="192"/>
    <cellStyle name="Walutowy 2 2 2 6" xfId="193"/>
    <cellStyle name="Walutowy 2 2 3" xfId="194"/>
    <cellStyle name="Walutowy 2 2 3 2" xfId="195"/>
    <cellStyle name="Walutowy 2 2 3 2 2" xfId="196"/>
    <cellStyle name="Walutowy 2 2 3 2 2 2" xfId="197"/>
    <cellStyle name="Walutowy 2 2 3 2 3" xfId="198"/>
    <cellStyle name="Walutowy 2 2 3 3" xfId="199"/>
    <cellStyle name="Walutowy 2 2 3 4" xfId="200"/>
    <cellStyle name="Walutowy 2 2 3 4 2" xfId="201"/>
    <cellStyle name="Walutowy 2 2 3 4 2 2" xfId="202"/>
    <cellStyle name="Walutowy 2 2 3 4 3" xfId="203"/>
    <cellStyle name="Walutowy 2 2 4" xfId="204"/>
    <cellStyle name="Walutowy 2 2 4 2" xfId="205"/>
    <cellStyle name="Walutowy 2 2 4 2 2" xfId="206"/>
    <cellStyle name="Walutowy 2 2 4 2 2 2" xfId="207"/>
    <cellStyle name="Walutowy 2 2 4 2 3" xfId="208"/>
    <cellStyle name="Walutowy 2 2 4 3" xfId="209"/>
    <cellStyle name="Walutowy 2 2 4 3 2" xfId="210"/>
    <cellStyle name="Walutowy 2 2 4 3 2 2" xfId="211"/>
    <cellStyle name="Walutowy 2 2 4 3 3" xfId="212"/>
    <cellStyle name="Walutowy 2 2 4 4" xfId="213"/>
    <cellStyle name="Walutowy 2 2 4 4 2" xfId="214"/>
    <cellStyle name="Walutowy 2 2 4 5" xfId="215"/>
    <cellStyle name="Walutowy 2 2 5" xfId="216"/>
    <cellStyle name="Walutowy 2 2 5 2" xfId="217"/>
    <cellStyle name="Walutowy 2 2 5 2 2" xfId="218"/>
    <cellStyle name="Walutowy 2 2 5 3" xfId="219"/>
    <cellStyle name="Walutowy 2 2 6" xfId="220"/>
    <cellStyle name="Walutowy 2 2 6 2" xfId="221"/>
    <cellStyle name="Walutowy 2 2 6 2 2" xfId="222"/>
    <cellStyle name="Walutowy 2 2 6 3" xfId="223"/>
    <cellStyle name="Walutowy 2 2 7" xfId="224"/>
    <cellStyle name="Walutowy 2 2 7 2" xfId="225"/>
    <cellStyle name="Walutowy 2 2 7 2 2" xfId="226"/>
    <cellStyle name="Walutowy 2 2 7 3" xfId="227"/>
    <cellStyle name="Walutowy 2 2 8" xfId="228"/>
    <cellStyle name="Walutowy 2 2 8 2" xfId="229"/>
    <cellStyle name="Walutowy 2 2 8 2 2" xfId="230"/>
    <cellStyle name="Walutowy 2 2 8 3" xfId="231"/>
    <cellStyle name="Walutowy 2 2 9" xfId="232"/>
    <cellStyle name="Walutowy 2 2 9 2" xfId="233"/>
    <cellStyle name="Walutowy 2 3" xfId="234"/>
    <cellStyle name="Walutowy 2 3 2" xfId="235"/>
    <cellStyle name="Walutowy 2 3 2 2" xfId="236"/>
    <cellStyle name="Walutowy 2 3 2 2 2" xfId="237"/>
    <cellStyle name="Walutowy 2 3 2 2 2 2" xfId="238"/>
    <cellStyle name="Walutowy 2 3 2 2 3" xfId="239"/>
    <cellStyle name="Walutowy 2 3 2 3" xfId="240"/>
    <cellStyle name="Walutowy 2 3 2 4" xfId="241"/>
    <cellStyle name="Walutowy 2 3 2 4 2" xfId="242"/>
    <cellStyle name="Walutowy 2 3 2 5" xfId="243"/>
    <cellStyle name="Walutowy 2 3 3" xfId="244"/>
    <cellStyle name="Walutowy 2 3 3 2" xfId="245"/>
    <cellStyle name="Walutowy 2 3 3 2 2" xfId="246"/>
    <cellStyle name="Walutowy 2 3 3 2 2 2" xfId="247"/>
    <cellStyle name="Walutowy 2 3 3 2 3" xfId="248"/>
    <cellStyle name="Walutowy 2 3 3 3" xfId="249"/>
    <cellStyle name="Walutowy 2 3 3 4" xfId="250"/>
    <cellStyle name="Walutowy 2 3 3 4 2" xfId="251"/>
    <cellStyle name="Walutowy 2 3 3 4 2 2" xfId="252"/>
    <cellStyle name="Walutowy 2 3 3 4 3" xfId="253"/>
    <cellStyle name="Walutowy 2 3 3 5" xfId="254"/>
    <cellStyle name="Walutowy 2 3 3 5 2" xfId="255"/>
    <cellStyle name="Walutowy 2 3 3 6" xfId="256"/>
    <cellStyle name="Walutowy 2 3 4" xfId="257"/>
    <cellStyle name="Walutowy 2 3 4 2" xfId="258"/>
    <cellStyle name="Walutowy 2 3 4 2 2" xfId="259"/>
    <cellStyle name="Walutowy 2 3 4 3" xfId="260"/>
    <cellStyle name="Walutowy 2 3 5" xfId="261"/>
    <cellStyle name="Walutowy 2 3 5 2" xfId="262"/>
    <cellStyle name="Walutowy 2 3 5 2 2" xfId="263"/>
    <cellStyle name="Walutowy 2 3 5 3" xfId="264"/>
    <cellStyle name="Walutowy 2 3 6" xfId="265"/>
    <cellStyle name="Walutowy 2 3 6 2" xfId="266"/>
    <cellStyle name="Walutowy 2 3 7" xfId="267"/>
    <cellStyle name="Walutowy 2 4" xfId="268"/>
    <cellStyle name="Walutowy 2 4 2" xfId="269"/>
    <cellStyle name="Walutowy 2 4 3" xfId="270"/>
    <cellStyle name="Walutowy 2 4 3 2" xfId="271"/>
    <cellStyle name="Walutowy 2 4 4" xfId="272"/>
    <cellStyle name="Walutowy 2 5" xfId="273"/>
    <cellStyle name="Walutowy 2 5 2" xfId="274"/>
    <cellStyle name="Walutowy 2 5 2 2" xfId="275"/>
    <cellStyle name="Walutowy 2 5 2 2 2" xfId="276"/>
    <cellStyle name="Walutowy 2 5 2 3" xfId="277"/>
    <cellStyle name="Walutowy 2 5 3" xfId="278"/>
    <cellStyle name="Walutowy 2 5 3 2" xfId="279"/>
    <cellStyle name="Walutowy 2 5 4" xfId="280"/>
    <cellStyle name="Walutowy 2 6" xfId="281"/>
    <cellStyle name="Walutowy 2 6 2" xfId="282"/>
    <cellStyle name="Walutowy 2 6 2 2" xfId="283"/>
    <cellStyle name="Walutowy 2 6 3" xfId="284"/>
    <cellStyle name="Walutowy 2 7" xfId="285"/>
    <cellStyle name="Walutowy 2 7 2" xfId="286"/>
    <cellStyle name="Walutowy 2 7 2 2" xfId="287"/>
    <cellStyle name="Walutowy 2 7 3" xfId="288"/>
    <cellStyle name="Walutowy 2 8" xfId="289"/>
    <cellStyle name="Walutowy 2 8 2" xfId="290"/>
    <cellStyle name="Walutowy 2 8 2 2" xfId="291"/>
    <cellStyle name="Walutowy 2 8 3" xfId="292"/>
    <cellStyle name="Walutowy 2 9" xfId="293"/>
    <cellStyle name="Walutowy 2 9 2" xfId="294"/>
    <cellStyle name="Walutowy 3" xfId="295"/>
    <cellStyle name="Walutowy 3 10" xfId="296"/>
    <cellStyle name="Walutowy 3 2" xfId="297"/>
    <cellStyle name="Walutowy 3 2 10" xfId="298"/>
    <cellStyle name="Walutowy 3 2 2" xfId="299"/>
    <cellStyle name="Walutowy 3 2 2 2" xfId="300"/>
    <cellStyle name="Walutowy 3 2 2 2 2" xfId="301"/>
    <cellStyle name="Walutowy 3 2 2 2 2 2" xfId="302"/>
    <cellStyle name="Walutowy 3 2 2 2 2 2 2" xfId="303"/>
    <cellStyle name="Walutowy 3 2 2 2 2 3" xfId="304"/>
    <cellStyle name="Walutowy 3 2 2 2 3" xfId="305"/>
    <cellStyle name="Walutowy 3 2 2 2 4" xfId="306"/>
    <cellStyle name="Walutowy 3 2 2 2 4 2" xfId="307"/>
    <cellStyle name="Walutowy 3 2 2 2 5" xfId="308"/>
    <cellStyle name="Walutowy 3 2 2 3" xfId="309"/>
    <cellStyle name="Walutowy 3 2 2 3 2" xfId="310"/>
    <cellStyle name="Walutowy 3 2 2 3 2 2" xfId="311"/>
    <cellStyle name="Walutowy 3 2 2 3 2 2 2" xfId="312"/>
    <cellStyle name="Walutowy 3 2 2 3 2 3" xfId="313"/>
    <cellStyle name="Walutowy 3 2 2 3 3" xfId="314"/>
    <cellStyle name="Walutowy 3 2 2 3 4" xfId="315"/>
    <cellStyle name="Walutowy 3 2 2 3 4 2" xfId="316"/>
    <cellStyle name="Walutowy 3 2 2 3 4 2 2" xfId="317"/>
    <cellStyle name="Walutowy 3 2 2 3 4 3" xfId="318"/>
    <cellStyle name="Walutowy 3 2 2 3 5" xfId="319"/>
    <cellStyle name="Walutowy 3 2 2 3 5 2" xfId="320"/>
    <cellStyle name="Walutowy 3 2 2 3 6" xfId="321"/>
    <cellStyle name="Walutowy 3 2 2 4" xfId="322"/>
    <cellStyle name="Walutowy 3 2 2 4 2" xfId="323"/>
    <cellStyle name="Walutowy 3 2 2 4 2 2" xfId="324"/>
    <cellStyle name="Walutowy 3 2 2 4 3" xfId="325"/>
    <cellStyle name="Walutowy 3 2 2 5" xfId="326"/>
    <cellStyle name="Walutowy 3 2 2 5 2" xfId="327"/>
    <cellStyle name="Walutowy 3 2 2 5 2 2" xfId="328"/>
    <cellStyle name="Walutowy 3 2 2 5 3" xfId="329"/>
    <cellStyle name="Walutowy 3 2 2 6" xfId="330"/>
    <cellStyle name="Walutowy 3 2 2 6 2" xfId="331"/>
    <cellStyle name="Walutowy 3 2 2 6 2 2" xfId="332"/>
    <cellStyle name="Walutowy 3 2 2 6 3" xfId="333"/>
    <cellStyle name="Walutowy 3 2 2 7" xfId="334"/>
    <cellStyle name="Walutowy 3 2 2 7 2" xfId="335"/>
    <cellStyle name="Walutowy 3 2 2 7 2 2" xfId="336"/>
    <cellStyle name="Walutowy 3 2 2 7 3" xfId="337"/>
    <cellStyle name="Walutowy 3 2 2 8" xfId="338"/>
    <cellStyle name="Walutowy 3 2 2 8 2" xfId="339"/>
    <cellStyle name="Walutowy 3 2 2 9" xfId="340"/>
    <cellStyle name="Walutowy 3 2 3" xfId="341"/>
    <cellStyle name="Walutowy 3 2 3 2" xfId="342"/>
    <cellStyle name="Walutowy 3 2 3 2 2" xfId="343"/>
    <cellStyle name="Walutowy 3 2 3 2 2 2" xfId="344"/>
    <cellStyle name="Walutowy 3 2 3 2 3" xfId="345"/>
    <cellStyle name="Walutowy 3 2 3 3" xfId="346"/>
    <cellStyle name="Walutowy 3 2 3 4" xfId="347"/>
    <cellStyle name="Walutowy 3 2 3 5" xfId="348"/>
    <cellStyle name="Walutowy 3 2 3 5 2" xfId="349"/>
    <cellStyle name="Walutowy 3 2 3 6" xfId="350"/>
    <cellStyle name="Walutowy 3 2 4" xfId="351"/>
    <cellStyle name="Walutowy 3 2 4 2" xfId="352"/>
    <cellStyle name="Walutowy 3 2 4 2 2" xfId="353"/>
    <cellStyle name="Walutowy 3 2 4 2 2 2" xfId="354"/>
    <cellStyle name="Walutowy 3 2 4 2 2 2 2" xfId="355"/>
    <cellStyle name="Walutowy 3 2 4 2 2 3" xfId="356"/>
    <cellStyle name="Walutowy 3 2 4 2 3" xfId="357"/>
    <cellStyle name="Walutowy 3 2 4 2 3 2" xfId="358"/>
    <cellStyle name="Walutowy 3 2 4 2 4" xfId="359"/>
    <cellStyle name="Walutowy 3 2 4 3" xfId="360"/>
    <cellStyle name="Walutowy 3 2 4 4" xfId="361"/>
    <cellStyle name="Walutowy 3 2 4 4 2" xfId="362"/>
    <cellStyle name="Walutowy 3 2 4 4 2 2" xfId="363"/>
    <cellStyle name="Walutowy 3 2 4 4 3" xfId="364"/>
    <cellStyle name="Walutowy 3 2 4 5" xfId="365"/>
    <cellStyle name="Walutowy 3 2 4 5 2" xfId="366"/>
    <cellStyle name="Walutowy 3 2 4 6" xfId="367"/>
    <cellStyle name="Walutowy 3 2 5" xfId="368"/>
    <cellStyle name="Walutowy 3 2 5 2" xfId="369"/>
    <cellStyle name="Walutowy 3 2 5 2 2" xfId="370"/>
    <cellStyle name="Walutowy 3 2 5 2 2 2" xfId="371"/>
    <cellStyle name="Walutowy 3 2 5 2 3" xfId="372"/>
    <cellStyle name="Walutowy 3 2 5 3" xfId="373"/>
    <cellStyle name="Walutowy 3 2 5 3 2" xfId="374"/>
    <cellStyle name="Walutowy 3 2 5 4" xfId="375"/>
    <cellStyle name="Walutowy 3 2 6" xfId="376"/>
    <cellStyle name="Walutowy 3 2 6 2" xfId="377"/>
    <cellStyle name="Walutowy 3 2 6 2 2" xfId="378"/>
    <cellStyle name="Walutowy 3 2 6 3" xfId="379"/>
    <cellStyle name="Walutowy 3 2 7" xfId="380"/>
    <cellStyle name="Walutowy 3 2 7 2" xfId="381"/>
    <cellStyle name="Walutowy 3 2 7 2 2" xfId="382"/>
    <cellStyle name="Walutowy 3 2 7 3" xfId="383"/>
    <cellStyle name="Walutowy 3 2 8" xfId="384"/>
    <cellStyle name="Walutowy 3 2 8 2" xfId="385"/>
    <cellStyle name="Walutowy 3 2 8 2 2" xfId="386"/>
    <cellStyle name="Walutowy 3 2 8 3" xfId="387"/>
    <cellStyle name="Walutowy 3 2 9" xfId="388"/>
    <cellStyle name="Walutowy 3 2 9 2" xfId="389"/>
    <cellStyle name="Walutowy 3 3" xfId="390"/>
    <cellStyle name="Walutowy 3 3 2" xfId="391"/>
    <cellStyle name="Walutowy 3 3 2 2" xfId="392"/>
    <cellStyle name="Walutowy 3 3 2 2 2" xfId="393"/>
    <cellStyle name="Walutowy 3 3 2 2 2 2" xfId="394"/>
    <cellStyle name="Walutowy 3 3 2 2 3" xfId="395"/>
    <cellStyle name="Walutowy 3 3 2 3" xfId="396"/>
    <cellStyle name="Walutowy 3 3 2 4" xfId="397"/>
    <cellStyle name="Walutowy 3 3 2 4 2" xfId="398"/>
    <cellStyle name="Walutowy 3 3 2 5" xfId="399"/>
    <cellStyle name="Walutowy 3 3 3" xfId="400"/>
    <cellStyle name="Walutowy 3 3 3 2" xfId="401"/>
    <cellStyle name="Walutowy 3 3 3 2 2" xfId="402"/>
    <cellStyle name="Walutowy 3 3 3 2 2 2" xfId="403"/>
    <cellStyle name="Walutowy 3 3 3 2 3" xfId="404"/>
    <cellStyle name="Walutowy 3 3 3 3" xfId="405"/>
    <cellStyle name="Walutowy 3 3 3 4" xfId="406"/>
    <cellStyle name="Walutowy 3 3 3 4 2" xfId="407"/>
    <cellStyle name="Walutowy 3 3 3 4 2 2" xfId="408"/>
    <cellStyle name="Walutowy 3 3 3 4 3" xfId="409"/>
    <cellStyle name="Walutowy 3 3 3 5" xfId="410"/>
    <cellStyle name="Walutowy 3 3 3 5 2" xfId="411"/>
    <cellStyle name="Walutowy 3 3 3 6" xfId="412"/>
    <cellStyle name="Walutowy 3 3 4" xfId="413"/>
    <cellStyle name="Walutowy 3 3 4 2" xfId="414"/>
    <cellStyle name="Walutowy 3 3 4 2 2" xfId="415"/>
    <cellStyle name="Walutowy 3 3 4 3" xfId="416"/>
    <cellStyle name="Walutowy 3 3 5" xfId="417"/>
    <cellStyle name="Walutowy 3 3 5 2" xfId="418"/>
    <cellStyle name="Walutowy 3 3 5 2 2" xfId="419"/>
    <cellStyle name="Walutowy 3 3 5 3" xfId="420"/>
    <cellStyle name="Walutowy 3 3 6" xfId="421"/>
    <cellStyle name="Walutowy 3 3 6 2" xfId="422"/>
    <cellStyle name="Walutowy 3 3 6 2 2" xfId="423"/>
    <cellStyle name="Walutowy 3 3 6 3" xfId="424"/>
    <cellStyle name="Walutowy 3 3 7" xfId="425"/>
    <cellStyle name="Walutowy 3 3 7 2" xfId="426"/>
    <cellStyle name="Walutowy 3 3 7 2 2" xfId="427"/>
    <cellStyle name="Walutowy 3 3 7 3" xfId="428"/>
    <cellStyle name="Walutowy 3 3 8" xfId="429"/>
    <cellStyle name="Walutowy 3 3 8 2" xfId="430"/>
    <cellStyle name="Walutowy 3 3 9" xfId="431"/>
    <cellStyle name="Walutowy 3 4" xfId="432"/>
    <cellStyle name="Walutowy 3 4 2" xfId="433"/>
    <cellStyle name="Walutowy 3 4 2 2" xfId="434"/>
    <cellStyle name="Walutowy 3 4 2 3" xfId="435"/>
    <cellStyle name="Walutowy 3 4 2 3 2" xfId="436"/>
    <cellStyle name="Walutowy 3 4 2 4" xfId="437"/>
    <cellStyle name="Walutowy 3 4 3" xfId="438"/>
    <cellStyle name="Walutowy 3 4 3 2" xfId="439"/>
    <cellStyle name="Walutowy 3 4 3 2 2" xfId="440"/>
    <cellStyle name="Walutowy 3 4 3 2 2 2" xfId="441"/>
    <cellStyle name="Walutowy 3 4 3 2 3" xfId="442"/>
    <cellStyle name="Walutowy 3 4 3 3" xfId="443"/>
    <cellStyle name="Walutowy 3 4 3 4" xfId="444"/>
    <cellStyle name="Walutowy 3 4 3 4 2" xfId="445"/>
    <cellStyle name="Walutowy 3 4 3 4 2 2" xfId="446"/>
    <cellStyle name="Walutowy 3 4 3 4 3" xfId="447"/>
    <cellStyle name="Walutowy 3 4 4" xfId="448"/>
    <cellStyle name="Walutowy 3 4 4 2" xfId="449"/>
    <cellStyle name="Walutowy 3 4 4 2 2" xfId="450"/>
    <cellStyle name="Walutowy 3 4 4 3" xfId="451"/>
    <cellStyle name="Walutowy 3 4 5" xfId="452"/>
    <cellStyle name="Walutowy 3 4 5 2" xfId="453"/>
    <cellStyle name="Walutowy 3 4 5 2 2" xfId="454"/>
    <cellStyle name="Walutowy 3 4 5 3" xfId="455"/>
    <cellStyle name="Walutowy 3 4 6" xfId="456"/>
    <cellStyle name="Walutowy 3 4 6 2" xfId="457"/>
    <cellStyle name="Walutowy 3 4 7" xfId="458"/>
    <cellStyle name="Walutowy 3 5" xfId="459"/>
    <cellStyle name="Walutowy 3 5 2" xfId="460"/>
    <cellStyle name="Walutowy 3 5 2 2" xfId="461"/>
    <cellStyle name="Walutowy 3 5 2 2 2" xfId="462"/>
    <cellStyle name="Walutowy 3 5 2 3" xfId="463"/>
    <cellStyle name="Walutowy 3 5 3" xfId="464"/>
    <cellStyle name="Walutowy 3 5 3 2" xfId="465"/>
    <cellStyle name="Walutowy 3 5 4" xfId="466"/>
    <cellStyle name="Walutowy 3 6" xfId="467"/>
    <cellStyle name="Walutowy 3 6 2" xfId="468"/>
    <cellStyle name="Walutowy 3 6 2 2" xfId="469"/>
    <cellStyle name="Walutowy 3 6 3" xfId="470"/>
    <cellStyle name="Walutowy 3 7" xfId="471"/>
    <cellStyle name="Walutowy 3 7 2" xfId="472"/>
    <cellStyle name="Walutowy 3 7 2 2" xfId="473"/>
    <cellStyle name="Walutowy 3 7 3" xfId="474"/>
    <cellStyle name="Walutowy 3 8" xfId="475"/>
    <cellStyle name="Walutowy 3 8 2" xfId="476"/>
    <cellStyle name="Walutowy 3 8 2 2" xfId="477"/>
    <cellStyle name="Walutowy 3 8 3" xfId="478"/>
    <cellStyle name="Walutowy 3 9" xfId="479"/>
    <cellStyle name="Walutowy 3 9 2" xfId="480"/>
    <cellStyle name="Walutowy 4" xfId="481"/>
    <cellStyle name="Walutowy 4 10" xfId="482"/>
    <cellStyle name="Walutowy 4 2" xfId="483"/>
    <cellStyle name="Walutowy 4 2 2" xfId="484"/>
    <cellStyle name="Walutowy 4 2 2 2" xfId="485"/>
    <cellStyle name="Walutowy 4 2 2 2 2" xfId="486"/>
    <cellStyle name="Walutowy 4 2 2 2 2 2" xfId="487"/>
    <cellStyle name="Walutowy 4 2 2 2 3" xfId="488"/>
    <cellStyle name="Walutowy 4 2 2 3" xfId="489"/>
    <cellStyle name="Walutowy 4 2 2 3 2" xfId="490"/>
    <cellStyle name="Walutowy 4 2 2 4" xfId="491"/>
    <cellStyle name="Walutowy 4 2 3" xfId="492"/>
    <cellStyle name="Walutowy 4 2 3 2" xfId="493"/>
    <cellStyle name="Walutowy 4 2 3 2 2" xfId="494"/>
    <cellStyle name="Walutowy 4 2 3 3" xfId="495"/>
    <cellStyle name="Walutowy 4 2 4" xfId="496"/>
    <cellStyle name="Walutowy 4 2 5" xfId="497"/>
    <cellStyle name="Walutowy 4 2 5 2" xfId="498"/>
    <cellStyle name="Walutowy 4 2 6" xfId="499"/>
    <cellStyle name="Walutowy 4 3" xfId="500"/>
    <cellStyle name="Walutowy 4 3 2" xfId="501"/>
    <cellStyle name="Walutowy 4 4" xfId="502"/>
    <cellStyle name="Walutowy 4 4 2" xfId="503"/>
    <cellStyle name="Walutowy 4 4 2 2" xfId="504"/>
    <cellStyle name="Walutowy 4 4 2 2 2" xfId="505"/>
    <cellStyle name="Walutowy 4 4 2 3" xfId="506"/>
    <cellStyle name="Walutowy 4 4 3" xfId="507"/>
    <cellStyle name="Walutowy 4 4 3 2" xfId="508"/>
    <cellStyle name="Walutowy 4 4 4" xfId="509"/>
    <cellStyle name="Walutowy 4 5" xfId="510"/>
    <cellStyle name="Walutowy 4 5 2" xfId="511"/>
    <cellStyle name="Walutowy 4 5 2 2" xfId="512"/>
    <cellStyle name="Walutowy 4 5 3" xfId="513"/>
    <cellStyle name="Walutowy 4 6" xfId="514"/>
    <cellStyle name="Walutowy 4 7" xfId="515"/>
    <cellStyle name="Walutowy 4 7 2" xfId="516"/>
    <cellStyle name="Walutowy 4 7 2 2" xfId="517"/>
    <cellStyle name="Walutowy 4 7 3" xfId="518"/>
    <cellStyle name="Walutowy 4 8" xfId="519"/>
    <cellStyle name="Walutowy 4 8 2" xfId="520"/>
    <cellStyle name="Walutowy 4 8 2 2" xfId="521"/>
    <cellStyle name="Walutowy 4 8 3" xfId="522"/>
    <cellStyle name="Walutowy 4 9" xfId="523"/>
    <cellStyle name="Walutowy 4 9 2" xfId="524"/>
    <cellStyle name="Walutowy 5" xfId="525"/>
    <cellStyle name="Walutowy 5 2" xfId="526"/>
    <cellStyle name="Walutowy 5 2 2" xfId="527"/>
    <cellStyle name="Walutowy 5 2 2 2" xfId="528"/>
    <cellStyle name="Walutowy 5 2 2 2 2" xfId="529"/>
    <cellStyle name="Walutowy 5 2 2 3" xfId="530"/>
    <cellStyle name="Walutowy 5 2 3" xfId="531"/>
    <cellStyle name="Walutowy 5 2 3 2" xfId="532"/>
    <cellStyle name="Walutowy 5 2 4" xfId="533"/>
    <cellStyle name="Walutowy 5 3" xfId="534"/>
    <cellStyle name="Walutowy 5 3 2" xfId="535"/>
    <cellStyle name="Walutowy 5 3 2 2" xfId="536"/>
    <cellStyle name="Walutowy 5 3 3" xfId="537"/>
    <cellStyle name="Walutowy 5 4" xfId="538"/>
    <cellStyle name="Walutowy 5 5" xfId="539"/>
    <cellStyle name="Walutowy 5 5 2" xfId="540"/>
    <cellStyle name="Walutowy 5 6" xfId="541"/>
    <cellStyle name="Walutowy 6" xfId="542"/>
    <cellStyle name="Walutowy 6 2" xfId="543"/>
    <cellStyle name="Walutowy 6 2 2" xfId="544"/>
    <cellStyle name="Walutowy 6 2 3" xfId="545"/>
    <cellStyle name="Walutowy 6 2 3 2" xfId="546"/>
    <cellStyle name="Walutowy 6 2 3 2 2" xfId="547"/>
    <cellStyle name="Walutowy 6 2 3 2 2 2" xfId="548"/>
    <cellStyle name="Walutowy 6 2 3 2 3" xfId="549"/>
    <cellStyle name="Walutowy 6 2 3 3" xfId="550"/>
    <cellStyle name="Walutowy 6 2 3 4" xfId="551"/>
    <cellStyle name="Walutowy 6 2 3 4 2" xfId="552"/>
    <cellStyle name="Walutowy 6 2 3 5" xfId="553"/>
    <cellStyle name="Walutowy 6 2 4" xfId="554"/>
    <cellStyle name="Walutowy 6 2 4 2" xfId="555"/>
    <cellStyle name="Walutowy 6 2 4 2 2" xfId="556"/>
    <cellStyle name="Walutowy 6 2 4 3" xfId="557"/>
    <cellStyle name="Walutowy 6 2 5" xfId="558"/>
    <cellStyle name="Walutowy 6 2 5 2" xfId="559"/>
    <cellStyle name="Walutowy 6 2 6" xfId="560"/>
    <cellStyle name="Walutowy 6 3" xfId="561"/>
    <cellStyle name="Walutowy 6 4" xfId="562"/>
    <cellStyle name="Walutowy 6 4 2" xfId="563"/>
    <cellStyle name="Walutowy 6 4 2 2" xfId="564"/>
    <cellStyle name="Walutowy 6 4 2 2 2" xfId="565"/>
    <cellStyle name="Walutowy 6 4 2 3" xfId="566"/>
    <cellStyle name="Walutowy 6 4 3" xfId="567"/>
    <cellStyle name="Walutowy 6 4 4" xfId="568"/>
    <cellStyle name="Walutowy 6 4 4 2" xfId="569"/>
    <cellStyle name="Walutowy 6 4 5" xfId="570"/>
    <cellStyle name="Walutowy 6 5" xfId="571"/>
    <cellStyle name="Walutowy 6 5 2" xfId="572"/>
    <cellStyle name="Walutowy 6 5 2 2" xfId="573"/>
    <cellStyle name="Walutowy 6 5 3" xfId="574"/>
    <cellStyle name="Walutowy 6 6" xfId="575"/>
    <cellStyle name="Walutowy 6 6 2" xfId="576"/>
    <cellStyle name="Walutowy 6 6 2 2" xfId="577"/>
    <cellStyle name="Walutowy 6 6 3" xfId="578"/>
    <cellStyle name="Walutowy 7" xfId="579"/>
    <cellStyle name="Walutowy 7 2" xfId="580"/>
    <cellStyle name="Walutowy 7 2 2" xfId="581"/>
    <cellStyle name="Walutowy 7 2 3" xfId="582"/>
    <cellStyle name="Walutowy 7 2 3 2" xfId="583"/>
    <cellStyle name="Walutowy 7 2 4" xfId="584"/>
    <cellStyle name="Walutowy 7 3" xfId="585"/>
    <cellStyle name="Walutowy 7 3 2" xfId="586"/>
    <cellStyle name="Walutowy 7 3 2 2" xfId="587"/>
    <cellStyle name="Walutowy 7 3 2 2 2" xfId="588"/>
    <cellStyle name="Walutowy 7 3 2 3" xfId="589"/>
    <cellStyle name="Walutowy 7 3 3" xfId="590"/>
    <cellStyle name="Walutowy 7 3 3 2" xfId="591"/>
    <cellStyle name="Walutowy 7 3 3 2 2" xfId="592"/>
    <cellStyle name="Walutowy 7 3 3 3" xfId="593"/>
    <cellStyle name="Walutowy 7 3 4" xfId="594"/>
    <cellStyle name="Walutowy 7 3 5" xfId="595"/>
    <cellStyle name="Walutowy 7 3 5 2" xfId="596"/>
    <cellStyle name="Walutowy 7 3 6" xfId="597"/>
    <cellStyle name="Walutowy 7 4" xfId="598"/>
    <cellStyle name="Walutowy 7 4 2" xfId="599"/>
    <cellStyle name="Walutowy 7 4 2 2" xfId="600"/>
    <cellStyle name="Walutowy 7 4 3" xfId="601"/>
    <cellStyle name="Walutowy 7 5" xfId="602"/>
    <cellStyle name="Walutowy 7 5 2" xfId="603"/>
    <cellStyle name="Walutowy 7 5 2 2" xfId="604"/>
    <cellStyle name="Walutowy 7 5 3" xfId="605"/>
    <cellStyle name="Walutowy 7 6" xfId="606"/>
    <cellStyle name="Walutowy 7 6 2" xfId="607"/>
    <cellStyle name="Walutowy 7 7" xfId="608"/>
    <cellStyle name="Walutowy 8" xfId="609"/>
    <cellStyle name="Walutowy 8 2" xfId="610"/>
    <cellStyle name="Walutowy 8 3" xfId="611"/>
    <cellStyle name="Walutowy 8 3 2" xfId="612"/>
    <cellStyle name="Walutowy 8 3 2 2" xfId="613"/>
    <cellStyle name="Walutowy 8 3 2 2 2" xfId="614"/>
    <cellStyle name="Walutowy 8 3 2 3" xfId="615"/>
    <cellStyle name="Walutowy 8 3 3" xfId="616"/>
    <cellStyle name="Walutowy 8 3 4" xfId="617"/>
    <cellStyle name="Walutowy 8 3 4 2" xfId="618"/>
    <cellStyle name="Walutowy 8 3 5" xfId="619"/>
    <cellStyle name="Walutowy 8 4" xfId="620"/>
    <cellStyle name="Walutowy 8 4 2" xfId="621"/>
    <cellStyle name="Walutowy 8 4 2 2" xfId="622"/>
    <cellStyle name="Walutowy 8 4 3" xfId="623"/>
    <cellStyle name="Walutowy 8 5" xfId="624"/>
    <cellStyle name="Walutowy 8 5 2" xfId="625"/>
    <cellStyle name="Walutowy 8 5 2 2" xfId="626"/>
    <cellStyle name="Walutowy 8 5 3" xfId="627"/>
    <cellStyle name="Walutowy 8 6" xfId="628"/>
    <cellStyle name="Walutowy 8 6 2" xfId="629"/>
    <cellStyle name="Walutowy 8 7" xfId="630"/>
    <cellStyle name="Walutowy 9" xfId="631"/>
    <cellStyle name="Walutowy 9 2" xfId="632"/>
    <cellStyle name="Walutowy 9 2 2" xfId="633"/>
    <cellStyle name="Walutowy 9 3" xfId="634"/>
    <cellStyle name="Złe 2" xfId="635"/>
    <cellStyle name="Zły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ela127" displayName="Tabela127" ref="A1:P34" comment="" totalsRowShown="0">
  <tableColumns count="16">
    <tableColumn id="1" name="Lp"/>
    <tableColumn id="2" name="Ubezpieczający"/>
    <tableColumn id="3" name="Ubezpieczony"/>
    <tableColumn id="4" name="Nr rej."/>
    <tableColumn id="5" name="Marka, typ model"/>
    <tableColumn id="6" name="Rodzaj"/>
    <tableColumn id="7" name="Pojemność"/>
    <tableColumn id="8" name="Ładowność"/>
    <tableColumn id="9" name="Liczba miejsc"/>
    <tableColumn id="10" name="Rok prod."/>
    <tableColumn id="11" name="Nr nadwozia"/>
    <tableColumn id="12" name="zakres ochrony"/>
    <tableColumn id="13" name="Suma ubezpieczenia AC"/>
    <tableColumn id="14" name="Rodzaj SU AC"/>
    <tableColumn id="17" name="Aktualny okres ochrony"/>
    <tableColumn id="19" name="Uwag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4.140625" style="0" bestFit="1" customWidth="1"/>
    <col min="2" max="2" width="32.8515625" style="0" customWidth="1"/>
    <col min="3" max="3" width="23.140625" style="0" customWidth="1"/>
    <col min="4" max="4" width="15.140625" style="0" customWidth="1"/>
    <col min="6" max="6" width="16.00390625" style="0" customWidth="1"/>
    <col min="7" max="7" width="14.7109375" style="0" bestFit="1" customWidth="1"/>
    <col min="9" max="9" width="23.57421875" style="0" customWidth="1"/>
    <col min="10" max="10" width="16.28125" style="0" customWidth="1"/>
    <col min="11" max="11" width="13.7109375" style="0" customWidth="1"/>
    <col min="12" max="12" width="53.140625" style="0" customWidth="1"/>
    <col min="13" max="13" width="105.00390625" style="0" customWidth="1"/>
  </cols>
  <sheetData>
    <row r="1" spans="1:13" ht="15">
      <c r="A1" s="25"/>
      <c r="B1" s="43"/>
      <c r="C1" s="241" t="s">
        <v>243</v>
      </c>
      <c r="D1" s="241"/>
      <c r="E1" s="25"/>
      <c r="F1" s="44"/>
      <c r="G1" s="44"/>
      <c r="H1" s="241" t="s">
        <v>244</v>
      </c>
      <c r="I1" s="241"/>
      <c r="J1" s="25"/>
      <c r="K1" s="25"/>
      <c r="L1" s="45"/>
      <c r="M1" s="43"/>
    </row>
    <row r="2" spans="1:13" ht="59.25" customHeight="1" thickBot="1">
      <c r="A2" s="26" t="s">
        <v>0</v>
      </c>
      <c r="B2" s="27" t="s">
        <v>245</v>
      </c>
      <c r="C2" s="26" t="s">
        <v>246</v>
      </c>
      <c r="D2" s="26" t="s">
        <v>247</v>
      </c>
      <c r="E2" s="26" t="s">
        <v>248</v>
      </c>
      <c r="F2" s="28" t="s">
        <v>249</v>
      </c>
      <c r="G2" s="28" t="s">
        <v>250</v>
      </c>
      <c r="H2" s="26" t="s">
        <v>251</v>
      </c>
      <c r="I2" s="26" t="s">
        <v>252</v>
      </c>
      <c r="J2" s="26" t="s">
        <v>253</v>
      </c>
      <c r="K2" s="46" t="s">
        <v>254</v>
      </c>
      <c r="L2" s="28" t="s">
        <v>255</v>
      </c>
      <c r="M2" s="27" t="s">
        <v>256</v>
      </c>
    </row>
    <row r="3" spans="1:13" s="64" customFormat="1" ht="44.25" thickTop="1">
      <c r="A3" s="237" t="s">
        <v>1</v>
      </c>
      <c r="B3" s="77" t="s">
        <v>261</v>
      </c>
      <c r="C3" s="242" t="s">
        <v>264</v>
      </c>
      <c r="D3" s="244" t="s">
        <v>265</v>
      </c>
      <c r="E3" s="244" t="s">
        <v>266</v>
      </c>
      <c r="F3" s="48" t="s">
        <v>310</v>
      </c>
      <c r="G3" s="48" t="s">
        <v>311</v>
      </c>
      <c r="H3" s="237">
        <v>85</v>
      </c>
      <c r="I3" s="237"/>
      <c r="J3" s="237"/>
      <c r="K3" s="237"/>
      <c r="L3" s="239"/>
      <c r="M3" s="78" t="s">
        <v>262</v>
      </c>
    </row>
    <row r="4" spans="1:13" s="64" customFormat="1" ht="29.25" thickBot="1">
      <c r="A4" s="238"/>
      <c r="B4" s="79" t="s">
        <v>80</v>
      </c>
      <c r="C4" s="243"/>
      <c r="D4" s="245"/>
      <c r="E4" s="245"/>
      <c r="F4" s="48" t="s">
        <v>267</v>
      </c>
      <c r="G4" s="48" t="s">
        <v>268</v>
      </c>
      <c r="H4" s="238"/>
      <c r="I4" s="238"/>
      <c r="J4" s="238"/>
      <c r="K4" s="238"/>
      <c r="L4" s="240"/>
      <c r="M4" s="80" t="s">
        <v>263</v>
      </c>
    </row>
    <row r="5" spans="1:13" s="64" customFormat="1" ht="100.5" thickTop="1">
      <c r="A5" s="81" t="s">
        <v>2</v>
      </c>
      <c r="B5" s="82" t="s">
        <v>82</v>
      </c>
      <c r="C5" s="83" t="s">
        <v>533</v>
      </c>
      <c r="D5" s="84" t="s">
        <v>265</v>
      </c>
      <c r="E5" s="48" t="s">
        <v>269</v>
      </c>
      <c r="F5" s="48" t="s">
        <v>270</v>
      </c>
      <c r="G5" s="48" t="s">
        <v>271</v>
      </c>
      <c r="H5" s="49">
        <v>12</v>
      </c>
      <c r="I5" s="50"/>
      <c r="J5" s="49"/>
      <c r="K5" s="49"/>
      <c r="L5" s="85" t="s">
        <v>534</v>
      </c>
      <c r="M5" s="86" t="s">
        <v>272</v>
      </c>
    </row>
    <row r="6" spans="1:13" s="64" customFormat="1" ht="85.5">
      <c r="A6" s="87" t="s">
        <v>3</v>
      </c>
      <c r="B6" s="83" t="s">
        <v>83</v>
      </c>
      <c r="C6" s="83" t="s">
        <v>273</v>
      </c>
      <c r="D6" s="84" t="s">
        <v>265</v>
      </c>
      <c r="E6" s="48" t="s">
        <v>274</v>
      </c>
      <c r="F6" s="48" t="s">
        <v>275</v>
      </c>
      <c r="G6" s="48" t="s">
        <v>276</v>
      </c>
      <c r="H6" s="49">
        <v>34</v>
      </c>
      <c r="I6" s="50" t="s">
        <v>544</v>
      </c>
      <c r="J6" s="49" t="s">
        <v>544</v>
      </c>
      <c r="K6" s="49" t="s">
        <v>544</v>
      </c>
      <c r="L6" s="85" t="s">
        <v>545</v>
      </c>
      <c r="M6" s="86" t="s">
        <v>277</v>
      </c>
    </row>
    <row r="7" spans="1:13" s="64" customFormat="1" ht="28.5">
      <c r="A7" s="88" t="s">
        <v>4</v>
      </c>
      <c r="B7" s="82" t="s">
        <v>303</v>
      </c>
      <c r="C7" s="83" t="s">
        <v>304</v>
      </c>
      <c r="D7" s="89" t="s">
        <v>305</v>
      </c>
      <c r="E7" s="48" t="s">
        <v>306</v>
      </c>
      <c r="F7" s="48" t="s">
        <v>307</v>
      </c>
      <c r="G7" s="48" t="s">
        <v>308</v>
      </c>
      <c r="H7" s="49">
        <v>50</v>
      </c>
      <c r="I7" s="50"/>
      <c r="J7" s="49"/>
      <c r="K7" s="49"/>
      <c r="L7" s="85"/>
      <c r="M7" s="86" t="s">
        <v>309</v>
      </c>
    </row>
    <row r="8" spans="1:13" ht="15">
      <c r="A8" s="29"/>
      <c r="B8" s="30" t="s">
        <v>257</v>
      </c>
      <c r="C8" s="31"/>
      <c r="D8" s="30"/>
      <c r="E8" s="32"/>
      <c r="F8" s="32"/>
      <c r="G8" s="32"/>
      <c r="H8" s="32"/>
      <c r="I8" s="30"/>
      <c r="J8" s="30"/>
      <c r="K8" s="30"/>
      <c r="L8" s="30"/>
      <c r="M8" s="33"/>
    </row>
    <row r="9" spans="1:13" s="64" customFormat="1" ht="28.5">
      <c r="A9" s="90" t="s">
        <v>5</v>
      </c>
      <c r="B9" s="82" t="s">
        <v>199</v>
      </c>
      <c r="C9" s="48" t="s">
        <v>278</v>
      </c>
      <c r="D9" s="84" t="s">
        <v>265</v>
      </c>
      <c r="E9" s="47" t="s">
        <v>279</v>
      </c>
      <c r="F9" s="48" t="s">
        <v>280</v>
      </c>
      <c r="G9" s="48" t="s">
        <v>281</v>
      </c>
      <c r="H9" s="49">
        <v>63</v>
      </c>
      <c r="I9" s="50">
        <v>52</v>
      </c>
      <c r="J9" s="49">
        <v>485</v>
      </c>
      <c r="K9" s="49"/>
      <c r="L9" s="85"/>
      <c r="M9" s="86" t="s">
        <v>290</v>
      </c>
    </row>
    <row r="10" spans="1:13" s="64" customFormat="1" ht="48.75" customHeight="1">
      <c r="A10" s="88" t="s">
        <v>6</v>
      </c>
      <c r="B10" s="82" t="s">
        <v>282</v>
      </c>
      <c r="C10" s="83" t="s">
        <v>283</v>
      </c>
      <c r="D10" s="84" t="s">
        <v>265</v>
      </c>
      <c r="E10" s="47" t="s">
        <v>284</v>
      </c>
      <c r="F10" s="48" t="s">
        <v>285</v>
      </c>
      <c r="G10" s="48" t="s">
        <v>286</v>
      </c>
      <c r="H10" s="49">
        <v>91</v>
      </c>
      <c r="I10" s="50">
        <v>62</v>
      </c>
      <c r="J10" s="49">
        <v>606</v>
      </c>
      <c r="K10" s="49"/>
      <c r="L10" s="85"/>
      <c r="M10" s="86" t="s">
        <v>535</v>
      </c>
    </row>
    <row r="11" spans="1:13" s="64" customFormat="1" ht="28.5">
      <c r="A11" s="90" t="s">
        <v>7</v>
      </c>
      <c r="B11" s="82" t="s">
        <v>287</v>
      </c>
      <c r="C11" s="48" t="s">
        <v>288</v>
      </c>
      <c r="D11" s="89" t="s">
        <v>299</v>
      </c>
      <c r="E11" s="47" t="s">
        <v>284</v>
      </c>
      <c r="F11" s="48" t="s">
        <v>314</v>
      </c>
      <c r="G11" s="48" t="s">
        <v>289</v>
      </c>
      <c r="H11" s="49">
        <v>134</v>
      </c>
      <c r="I11" s="50">
        <v>96</v>
      </c>
      <c r="J11" s="49">
        <v>876</v>
      </c>
      <c r="K11" s="49"/>
      <c r="L11" s="85"/>
      <c r="M11" s="86" t="s">
        <v>290</v>
      </c>
    </row>
    <row r="12" spans="1:13" s="64" customFormat="1" ht="42.75">
      <c r="A12" s="88" t="s">
        <v>8</v>
      </c>
      <c r="B12" s="82" t="s">
        <v>291</v>
      </c>
      <c r="C12" s="48" t="s">
        <v>292</v>
      </c>
      <c r="D12" s="89" t="s">
        <v>293</v>
      </c>
      <c r="E12" s="47" t="s">
        <v>279</v>
      </c>
      <c r="F12" s="48" t="s">
        <v>294</v>
      </c>
      <c r="G12" s="48" t="s">
        <v>295</v>
      </c>
      <c r="H12" s="49">
        <v>79</v>
      </c>
      <c r="I12" s="50">
        <v>62</v>
      </c>
      <c r="J12" s="49">
        <v>594</v>
      </c>
      <c r="K12" s="49"/>
      <c r="L12" s="85"/>
      <c r="M12" s="86" t="s">
        <v>296</v>
      </c>
    </row>
    <row r="13" spans="1:13" s="64" customFormat="1" ht="28.5">
      <c r="A13" s="90" t="s">
        <v>9</v>
      </c>
      <c r="B13" s="82" t="s">
        <v>297</v>
      </c>
      <c r="C13" s="48" t="s">
        <v>298</v>
      </c>
      <c r="D13" s="84" t="s">
        <v>265</v>
      </c>
      <c r="E13" s="47" t="s">
        <v>279</v>
      </c>
      <c r="F13" s="48" t="s">
        <v>300</v>
      </c>
      <c r="G13" s="48" t="s">
        <v>301</v>
      </c>
      <c r="H13" s="49">
        <v>43</v>
      </c>
      <c r="I13" s="50">
        <v>33</v>
      </c>
      <c r="J13" s="49">
        <v>203</v>
      </c>
      <c r="K13" s="49"/>
      <c r="L13" s="85"/>
      <c r="M13" s="91" t="s">
        <v>302</v>
      </c>
    </row>
    <row r="14" spans="1:13" ht="15">
      <c r="A14" s="34"/>
      <c r="B14" s="35" t="s">
        <v>258</v>
      </c>
      <c r="C14" s="34"/>
      <c r="D14" s="34"/>
      <c r="E14" s="34"/>
      <c r="F14" s="36"/>
      <c r="G14" s="36"/>
      <c r="H14" s="34"/>
      <c r="I14" s="34"/>
      <c r="J14" s="34"/>
      <c r="K14" s="34"/>
      <c r="L14" s="37"/>
      <c r="M14" s="38"/>
    </row>
    <row r="15" spans="2:13" ht="15">
      <c r="B15" s="38"/>
      <c r="C15" s="34"/>
      <c r="D15" s="34"/>
      <c r="E15" s="34"/>
      <c r="F15" s="36"/>
      <c r="G15" s="36"/>
      <c r="H15" s="34"/>
      <c r="I15" s="34"/>
      <c r="J15" s="34"/>
      <c r="K15" s="34"/>
      <c r="L15" s="37"/>
      <c r="M15" s="39"/>
    </row>
    <row r="16" spans="2:13" ht="15.75" thickBot="1">
      <c r="B16" s="40" t="s">
        <v>259</v>
      </c>
      <c r="C16" s="34"/>
      <c r="D16" s="34"/>
      <c r="E16" s="34"/>
      <c r="F16" s="36"/>
      <c r="G16" s="36"/>
      <c r="H16" s="34"/>
      <c r="I16" s="34"/>
      <c r="J16" s="34"/>
      <c r="K16" s="34"/>
      <c r="L16" s="37"/>
      <c r="M16" s="39"/>
    </row>
    <row r="17" spans="2:13" ht="15.75" thickTop="1">
      <c r="B17" s="41" t="s">
        <v>573</v>
      </c>
      <c r="C17" s="34"/>
      <c r="D17" s="34"/>
      <c r="E17" s="34"/>
      <c r="F17" s="36"/>
      <c r="G17" s="36"/>
      <c r="H17" s="34"/>
      <c r="I17" s="34"/>
      <c r="J17" s="34"/>
      <c r="K17" s="34"/>
      <c r="L17" s="37"/>
      <c r="M17" s="39"/>
    </row>
    <row r="18" spans="2:13" ht="15">
      <c r="B18" s="42" t="s">
        <v>574</v>
      </c>
      <c r="C18" s="34"/>
      <c r="D18" s="34"/>
      <c r="E18" s="34"/>
      <c r="F18" s="36"/>
      <c r="G18" s="36"/>
      <c r="H18" s="34"/>
      <c r="I18" s="34"/>
      <c r="J18" s="34"/>
      <c r="K18" s="34"/>
      <c r="L18" s="37"/>
      <c r="M18" s="39"/>
    </row>
    <row r="19" spans="2:13" ht="15">
      <c r="B19" s="42" t="s">
        <v>575</v>
      </c>
      <c r="C19" s="34"/>
      <c r="D19" s="34"/>
      <c r="E19" s="34"/>
      <c r="F19" s="36"/>
      <c r="G19" s="36"/>
      <c r="H19" s="34"/>
      <c r="I19" s="34"/>
      <c r="J19" s="34"/>
      <c r="K19" s="34"/>
      <c r="L19" s="37"/>
      <c r="M19" s="39"/>
    </row>
    <row r="20" spans="2:13" ht="15">
      <c r="B20" s="42" t="s">
        <v>576</v>
      </c>
      <c r="E20" s="34"/>
      <c r="F20" s="36"/>
      <c r="G20" s="36"/>
      <c r="H20" s="34"/>
      <c r="I20" s="34"/>
      <c r="J20" s="34"/>
      <c r="K20" s="34"/>
      <c r="L20" s="37"/>
      <c r="M20" s="39"/>
    </row>
    <row r="21" ht="15">
      <c r="B21" s="171" t="s">
        <v>577</v>
      </c>
    </row>
    <row r="22" ht="15">
      <c r="B22" s="171" t="s">
        <v>578</v>
      </c>
    </row>
    <row r="23" ht="15">
      <c r="B23" s="171" t="s">
        <v>579</v>
      </c>
    </row>
    <row r="24" ht="15">
      <c r="B24" s="171" t="s">
        <v>580</v>
      </c>
    </row>
    <row r="25" ht="15">
      <c r="B25" s="171" t="s">
        <v>581</v>
      </c>
    </row>
    <row r="26" ht="15">
      <c r="B26" s="171" t="s">
        <v>582</v>
      </c>
    </row>
    <row r="27" ht="15">
      <c r="B27" s="171" t="s">
        <v>583</v>
      </c>
    </row>
    <row r="28" ht="15">
      <c r="B28" s="171" t="s">
        <v>584</v>
      </c>
    </row>
    <row r="29" ht="15">
      <c r="B29" s="171" t="s">
        <v>585</v>
      </c>
    </row>
    <row r="31" spans="2:6" ht="29.25" thickBot="1">
      <c r="B31" s="40" t="s">
        <v>260</v>
      </c>
      <c r="C31" s="40" t="s">
        <v>246</v>
      </c>
      <c r="D31" s="40" t="s">
        <v>247</v>
      </c>
      <c r="E31" s="40" t="s">
        <v>249</v>
      </c>
      <c r="F31" s="40" t="s">
        <v>250</v>
      </c>
    </row>
    <row r="32" spans="2:6" ht="30" thickTop="1">
      <c r="B32" s="172" t="s">
        <v>586</v>
      </c>
      <c r="C32" s="172" t="s">
        <v>587</v>
      </c>
      <c r="D32" s="172" t="s">
        <v>588</v>
      </c>
      <c r="E32" s="172" t="s">
        <v>589</v>
      </c>
      <c r="F32" s="172" t="s">
        <v>590</v>
      </c>
    </row>
    <row r="33" spans="2:6" ht="45">
      <c r="B33" s="172" t="s">
        <v>591</v>
      </c>
      <c r="C33" s="172" t="s">
        <v>592</v>
      </c>
      <c r="D33" s="172" t="s">
        <v>593</v>
      </c>
      <c r="E33" s="172" t="s">
        <v>594</v>
      </c>
      <c r="F33" s="172" t="s">
        <v>595</v>
      </c>
    </row>
    <row r="34" spans="2:6" ht="30">
      <c r="B34" s="172" t="s">
        <v>596</v>
      </c>
      <c r="C34" s="172" t="s">
        <v>597</v>
      </c>
      <c r="D34" s="172" t="s">
        <v>598</v>
      </c>
      <c r="E34" s="172" t="s">
        <v>599</v>
      </c>
      <c r="F34" s="172" t="s">
        <v>600</v>
      </c>
    </row>
  </sheetData>
  <sheetProtection/>
  <mergeCells count="11">
    <mergeCell ref="I3:I4"/>
    <mergeCell ref="J3:J4"/>
    <mergeCell ref="K3:K4"/>
    <mergeCell ref="L3:L4"/>
    <mergeCell ref="C1:D1"/>
    <mergeCell ref="H1:I1"/>
    <mergeCell ref="A3:A4"/>
    <mergeCell ref="C3:C4"/>
    <mergeCell ref="D3:D4"/>
    <mergeCell ref="E3:E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7"/>
  <sheetViews>
    <sheetView zoomScale="90" zoomScaleNormal="90" zoomScalePageLayoutView="0" workbookViewId="0" topLeftCell="A133">
      <selection activeCell="C40" sqref="C40"/>
    </sheetView>
  </sheetViews>
  <sheetFormatPr defaultColWidth="9.140625" defaultRowHeight="15"/>
  <cols>
    <col min="1" max="1" width="4.7109375" style="15" bestFit="1" customWidth="1"/>
    <col min="2" max="2" width="92.57421875" style="65" bestFit="1" customWidth="1"/>
    <col min="3" max="3" width="24.7109375" style="19" customWidth="1"/>
    <col min="4" max="4" width="24.7109375" style="19" hidden="1" customWidth="1"/>
    <col min="5" max="5" width="21.8515625" style="17" customWidth="1"/>
    <col min="6" max="6" width="23.7109375" style="15" customWidth="1"/>
    <col min="7" max="7" width="17.28125" style="15" customWidth="1"/>
    <col min="8" max="8" width="18.140625" style="15" customWidth="1"/>
    <col min="9" max="9" width="19.57421875" style="15" customWidth="1"/>
    <col min="10" max="10" width="20.140625" style="15" customWidth="1"/>
    <col min="11" max="11" width="15.421875" style="14" bestFit="1" customWidth="1"/>
    <col min="12" max="12" width="9.140625" style="12" customWidth="1"/>
    <col min="13" max="13" width="13.57421875" style="12" bestFit="1" customWidth="1"/>
    <col min="14" max="16384" width="9.140625" style="12" customWidth="1"/>
  </cols>
  <sheetData>
    <row r="1" spans="1:11" s="15" customFormat="1" ht="15">
      <c r="A1" s="9" t="s">
        <v>1</v>
      </c>
      <c r="B1" s="22" t="s">
        <v>80</v>
      </c>
      <c r="C1" s="23"/>
      <c r="D1" s="23"/>
      <c r="E1" s="16"/>
      <c r="F1" s="11"/>
      <c r="G1" s="249" t="s">
        <v>14</v>
      </c>
      <c r="H1" s="249"/>
      <c r="I1" s="249"/>
      <c r="J1" s="249"/>
      <c r="K1" s="174"/>
    </row>
    <row r="2" spans="1:11" s="15" customFormat="1" ht="30">
      <c r="A2" s="9" t="s">
        <v>0</v>
      </c>
      <c r="B2" s="9" t="s">
        <v>15</v>
      </c>
      <c r="C2" s="175" t="s">
        <v>549</v>
      </c>
      <c r="D2" s="72" t="s">
        <v>525</v>
      </c>
      <c r="E2" s="173" t="s">
        <v>119</v>
      </c>
      <c r="F2" s="10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174"/>
    </row>
    <row r="3" spans="1:11" s="96" customFormat="1" ht="25.5">
      <c r="A3" s="93" t="s">
        <v>1</v>
      </c>
      <c r="B3" s="176" t="s">
        <v>605</v>
      </c>
      <c r="C3" s="177">
        <f>E3*6519</f>
        <v>4761477.6</v>
      </c>
      <c r="D3" s="94">
        <v>7885.27</v>
      </c>
      <c r="E3" s="16">
        <v>730.4</v>
      </c>
      <c r="F3" s="178" t="s">
        <v>131</v>
      </c>
      <c r="G3" s="93" t="s">
        <v>132</v>
      </c>
      <c r="H3" s="93" t="s">
        <v>133</v>
      </c>
      <c r="I3" s="93"/>
      <c r="J3" s="93" t="s">
        <v>134</v>
      </c>
      <c r="K3" s="95"/>
    </row>
    <row r="4" spans="1:11" s="96" customFormat="1" ht="15">
      <c r="A4" s="93" t="s">
        <v>2</v>
      </c>
      <c r="B4" s="97" t="s">
        <v>53</v>
      </c>
      <c r="C4" s="177">
        <f>E4*D4</f>
        <v>1127341.5263999999</v>
      </c>
      <c r="D4" s="94">
        <v>7887.92</v>
      </c>
      <c r="E4" s="16">
        <v>142.92</v>
      </c>
      <c r="F4" s="93">
        <v>2012</v>
      </c>
      <c r="G4" s="93" t="s">
        <v>135</v>
      </c>
      <c r="H4" s="93" t="s">
        <v>136</v>
      </c>
      <c r="I4" s="93"/>
      <c r="J4" s="93" t="s">
        <v>137</v>
      </c>
      <c r="K4" s="95"/>
    </row>
    <row r="5" spans="1:11" s="96" customFormat="1" ht="15">
      <c r="A5" s="93" t="s">
        <v>3</v>
      </c>
      <c r="B5" s="97" t="s">
        <v>322</v>
      </c>
      <c r="C5" s="177">
        <f>E5*D5</f>
        <v>3517352.2174000004</v>
      </c>
      <c r="D5" s="94">
        <v>6840.17</v>
      </c>
      <c r="E5" s="16">
        <v>514.22</v>
      </c>
      <c r="F5" s="178" t="s">
        <v>141</v>
      </c>
      <c r="G5" s="93" t="s">
        <v>85</v>
      </c>
      <c r="H5" s="93" t="s">
        <v>48</v>
      </c>
      <c r="I5" s="93" t="s">
        <v>49</v>
      </c>
      <c r="J5" s="93" t="s">
        <v>86</v>
      </c>
      <c r="K5" s="95"/>
    </row>
    <row r="6" spans="1:11" s="96" customFormat="1" ht="15">
      <c r="A6" s="93" t="s">
        <v>4</v>
      </c>
      <c r="B6" s="97" t="s">
        <v>336</v>
      </c>
      <c r="C6" s="177">
        <f>E6*D6</f>
        <v>4568052.2304</v>
      </c>
      <c r="D6" s="94">
        <v>7887.92</v>
      </c>
      <c r="E6" s="16">
        <v>579.12</v>
      </c>
      <c r="F6" s="178" t="s">
        <v>141</v>
      </c>
      <c r="G6" s="93" t="s">
        <v>139</v>
      </c>
      <c r="H6" s="93" t="s">
        <v>142</v>
      </c>
      <c r="I6" s="93"/>
      <c r="J6" s="93" t="s">
        <v>137</v>
      </c>
      <c r="K6" s="95"/>
    </row>
    <row r="7" spans="1:11" s="96" customFormat="1" ht="25.5">
      <c r="A7" s="93" t="s">
        <v>5</v>
      </c>
      <c r="B7" s="176" t="s">
        <v>540</v>
      </c>
      <c r="C7" s="177">
        <v>331830</v>
      </c>
      <c r="D7" s="94">
        <v>4683.74</v>
      </c>
      <c r="E7" s="16">
        <v>69.16</v>
      </c>
      <c r="F7" s="178" t="s">
        <v>190</v>
      </c>
      <c r="G7" s="93" t="s">
        <v>139</v>
      </c>
      <c r="H7" s="93" t="s">
        <v>142</v>
      </c>
      <c r="I7" s="93"/>
      <c r="J7" s="93" t="s">
        <v>143</v>
      </c>
      <c r="K7" s="95"/>
    </row>
    <row r="8" spans="1:11" s="96" customFormat="1" ht="15">
      <c r="A8" s="93" t="s">
        <v>6</v>
      </c>
      <c r="B8" s="97" t="s">
        <v>337</v>
      </c>
      <c r="C8" s="177">
        <v>3474941.69</v>
      </c>
      <c r="D8" s="94">
        <v>7887.92</v>
      </c>
      <c r="E8" s="16">
        <v>410.52</v>
      </c>
      <c r="F8" s="178" t="s">
        <v>138</v>
      </c>
      <c r="G8" s="93" t="s">
        <v>139</v>
      </c>
      <c r="H8" s="93" t="s">
        <v>142</v>
      </c>
      <c r="I8" s="93"/>
      <c r="J8" s="93" t="s">
        <v>143</v>
      </c>
      <c r="K8" s="95"/>
    </row>
    <row r="9" spans="1:11" s="96" customFormat="1" ht="15">
      <c r="A9" s="93" t="s">
        <v>7</v>
      </c>
      <c r="B9" s="97" t="s">
        <v>338</v>
      </c>
      <c r="C9" s="177">
        <f aca="true" t="shared" si="0" ref="C9:C22">E9*D9</f>
        <v>185897.64059999998</v>
      </c>
      <c r="D9" s="94">
        <v>4683.74</v>
      </c>
      <c r="E9" s="16">
        <v>39.69</v>
      </c>
      <c r="F9" s="178"/>
      <c r="G9" s="93"/>
      <c r="H9" s="93"/>
      <c r="I9" s="93"/>
      <c r="J9" s="93"/>
      <c r="K9" s="95"/>
    </row>
    <row r="10" spans="1:11" s="180" customFormat="1" ht="15">
      <c r="A10" s="93" t="s">
        <v>8</v>
      </c>
      <c r="B10" s="97" t="s">
        <v>601</v>
      </c>
      <c r="C10" s="177">
        <v>938693.88</v>
      </c>
      <c r="D10" s="94">
        <v>8428.64</v>
      </c>
      <c r="E10" s="16">
        <v>136.47</v>
      </c>
      <c r="F10" s="178" t="s">
        <v>141</v>
      </c>
      <c r="G10" s="93" t="s">
        <v>139</v>
      </c>
      <c r="H10" s="93" t="s">
        <v>142</v>
      </c>
      <c r="I10" s="93"/>
      <c r="J10" s="93" t="s">
        <v>106</v>
      </c>
      <c r="K10" s="95"/>
    </row>
    <row r="11" spans="1:11" s="180" customFormat="1" ht="15">
      <c r="A11" s="93" t="s">
        <v>9</v>
      </c>
      <c r="B11" s="179" t="s">
        <v>339</v>
      </c>
      <c r="C11" s="177">
        <f t="shared" si="0"/>
        <v>189936.5025</v>
      </c>
      <c r="D11" s="94">
        <v>7100.43</v>
      </c>
      <c r="E11" s="16">
        <v>26.75</v>
      </c>
      <c r="F11" s="178" t="s">
        <v>144</v>
      </c>
      <c r="G11" s="93" t="s">
        <v>145</v>
      </c>
      <c r="H11" s="93" t="s">
        <v>146</v>
      </c>
      <c r="I11" s="93"/>
      <c r="J11" s="93" t="s">
        <v>50</v>
      </c>
      <c r="K11" s="95"/>
    </row>
    <row r="12" spans="1:11" s="180" customFormat="1" ht="15">
      <c r="A12" s="93" t="s">
        <v>10</v>
      </c>
      <c r="B12" s="179" t="s">
        <v>340</v>
      </c>
      <c r="C12" s="177">
        <f t="shared" si="0"/>
        <v>308229.6663</v>
      </c>
      <c r="D12" s="94">
        <v>7100.43</v>
      </c>
      <c r="E12" s="16">
        <v>43.41</v>
      </c>
      <c r="F12" s="178" t="s">
        <v>144</v>
      </c>
      <c r="G12" s="93" t="s">
        <v>145</v>
      </c>
      <c r="H12" s="93" t="s">
        <v>146</v>
      </c>
      <c r="I12" s="93"/>
      <c r="J12" s="93" t="s">
        <v>50</v>
      </c>
      <c r="K12" s="95"/>
    </row>
    <row r="13" spans="1:11" s="180" customFormat="1" ht="15">
      <c r="A13" s="93" t="s">
        <v>11</v>
      </c>
      <c r="B13" s="179" t="s">
        <v>341</v>
      </c>
      <c r="C13" s="177">
        <f t="shared" si="0"/>
        <v>308158.662</v>
      </c>
      <c r="D13" s="94">
        <v>7100.43</v>
      </c>
      <c r="E13" s="16">
        <v>43.4</v>
      </c>
      <c r="F13" s="178" t="s">
        <v>144</v>
      </c>
      <c r="G13" s="93" t="s">
        <v>145</v>
      </c>
      <c r="H13" s="93" t="s">
        <v>146</v>
      </c>
      <c r="I13" s="93"/>
      <c r="J13" s="93" t="s">
        <v>50</v>
      </c>
      <c r="K13" s="95"/>
    </row>
    <row r="14" spans="1:11" s="180" customFormat="1" ht="15">
      <c r="A14" s="93" t="s">
        <v>12</v>
      </c>
      <c r="B14" s="179" t="s">
        <v>342</v>
      </c>
      <c r="C14" s="177">
        <f t="shared" si="0"/>
        <v>308158.662</v>
      </c>
      <c r="D14" s="94">
        <v>7100.43</v>
      </c>
      <c r="E14" s="16">
        <v>43.4</v>
      </c>
      <c r="F14" s="178" t="s">
        <v>144</v>
      </c>
      <c r="G14" s="93" t="s">
        <v>145</v>
      </c>
      <c r="H14" s="93" t="s">
        <v>146</v>
      </c>
      <c r="I14" s="93"/>
      <c r="J14" s="93" t="s">
        <v>50</v>
      </c>
      <c r="K14" s="95"/>
    </row>
    <row r="15" spans="1:11" s="180" customFormat="1" ht="15">
      <c r="A15" s="93" t="s">
        <v>13</v>
      </c>
      <c r="B15" s="179" t="s">
        <v>162</v>
      </c>
      <c r="C15" s="177">
        <f t="shared" si="0"/>
        <v>259165.695</v>
      </c>
      <c r="D15" s="94">
        <v>7100.43</v>
      </c>
      <c r="E15" s="16">
        <v>36.5</v>
      </c>
      <c r="F15" s="178" t="s">
        <v>144</v>
      </c>
      <c r="G15" s="93" t="s">
        <v>145</v>
      </c>
      <c r="H15" s="93" t="s">
        <v>146</v>
      </c>
      <c r="I15" s="93"/>
      <c r="J15" s="93" t="s">
        <v>50</v>
      </c>
      <c r="K15" s="95"/>
    </row>
    <row r="16" spans="1:11" s="180" customFormat="1" ht="15">
      <c r="A16" s="93" t="s">
        <v>25</v>
      </c>
      <c r="B16" s="97" t="s">
        <v>323</v>
      </c>
      <c r="C16" s="177">
        <f t="shared" si="0"/>
        <v>239457.66239999997</v>
      </c>
      <c r="D16" s="94">
        <v>8428.64</v>
      </c>
      <c r="E16" s="16">
        <v>28.41</v>
      </c>
      <c r="F16" s="178" t="s">
        <v>141</v>
      </c>
      <c r="G16" s="93" t="s">
        <v>139</v>
      </c>
      <c r="H16" s="93" t="s">
        <v>142</v>
      </c>
      <c r="I16" s="93"/>
      <c r="J16" s="93" t="s">
        <v>137</v>
      </c>
      <c r="K16" s="95"/>
    </row>
    <row r="17" spans="1:11" s="180" customFormat="1" ht="15">
      <c r="A17" s="93" t="s">
        <v>116</v>
      </c>
      <c r="B17" s="227" t="s">
        <v>343</v>
      </c>
      <c r="C17" s="177">
        <v>1888898.86</v>
      </c>
      <c r="D17" s="94">
        <v>6840.17</v>
      </c>
      <c r="E17" s="16">
        <v>249.33</v>
      </c>
      <c r="F17" s="178" t="s">
        <v>144</v>
      </c>
      <c r="G17" s="93" t="s">
        <v>145</v>
      </c>
      <c r="H17" s="93" t="s">
        <v>146</v>
      </c>
      <c r="I17" s="93"/>
      <c r="J17" s="93" t="s">
        <v>50</v>
      </c>
      <c r="K17" s="95"/>
    </row>
    <row r="18" spans="1:11" s="180" customFormat="1" ht="15">
      <c r="A18" s="93" t="s">
        <v>117</v>
      </c>
      <c r="B18" s="97" t="s">
        <v>324</v>
      </c>
      <c r="C18" s="177">
        <v>186000</v>
      </c>
      <c r="D18" s="94">
        <v>8428.64</v>
      </c>
      <c r="E18" s="16">
        <v>77.41</v>
      </c>
      <c r="F18" s="178" t="s">
        <v>141</v>
      </c>
      <c r="G18" s="93" t="s">
        <v>139</v>
      </c>
      <c r="H18" s="93" t="s">
        <v>140</v>
      </c>
      <c r="I18" s="93"/>
      <c r="J18" s="93" t="s">
        <v>137</v>
      </c>
      <c r="K18" s="95"/>
    </row>
    <row r="19" spans="1:11" s="180" customFormat="1" ht="15">
      <c r="A19" s="93" t="s">
        <v>26</v>
      </c>
      <c r="B19" s="97" t="s">
        <v>325</v>
      </c>
      <c r="C19" s="177">
        <f t="shared" si="0"/>
        <v>760853.3327999999</v>
      </c>
      <c r="D19" s="94">
        <v>8428.64</v>
      </c>
      <c r="E19" s="16">
        <v>90.27</v>
      </c>
      <c r="F19" s="178" t="s">
        <v>141</v>
      </c>
      <c r="G19" s="93" t="s">
        <v>139</v>
      </c>
      <c r="H19" s="93" t="s">
        <v>140</v>
      </c>
      <c r="I19" s="93"/>
      <c r="J19" s="93" t="s">
        <v>137</v>
      </c>
      <c r="K19" s="95"/>
    </row>
    <row r="20" spans="1:11" s="180" customFormat="1" ht="15">
      <c r="A20" s="93" t="s">
        <v>27</v>
      </c>
      <c r="B20" s="97" t="s">
        <v>326</v>
      </c>
      <c r="C20" s="177">
        <f t="shared" si="0"/>
        <v>1325740.7855999998</v>
      </c>
      <c r="D20" s="94">
        <v>8428.64</v>
      </c>
      <c r="E20" s="16">
        <v>157.29</v>
      </c>
      <c r="F20" s="178" t="s">
        <v>141</v>
      </c>
      <c r="G20" s="93" t="s">
        <v>147</v>
      </c>
      <c r="H20" s="93" t="s">
        <v>142</v>
      </c>
      <c r="I20" s="93"/>
      <c r="J20" s="93"/>
      <c r="K20" s="95"/>
    </row>
    <row r="21" spans="1:11" s="96" customFormat="1" ht="15">
      <c r="A21" s="93" t="s">
        <v>28</v>
      </c>
      <c r="B21" s="97" t="s">
        <v>532</v>
      </c>
      <c r="C21" s="177">
        <f t="shared" si="0"/>
        <v>2362594.718</v>
      </c>
      <c r="D21" s="94">
        <v>6840.17</v>
      </c>
      <c r="E21" s="16">
        <v>345.4</v>
      </c>
      <c r="F21" s="93" t="s">
        <v>191</v>
      </c>
      <c r="G21" s="93" t="s">
        <v>85</v>
      </c>
      <c r="H21" s="93" t="s">
        <v>146</v>
      </c>
      <c r="I21" s="93"/>
      <c r="J21" s="93" t="s">
        <v>106</v>
      </c>
      <c r="K21" s="95"/>
    </row>
    <row r="22" spans="1:11" s="96" customFormat="1" ht="15">
      <c r="A22" s="93" t="s">
        <v>29</v>
      </c>
      <c r="B22" s="97" t="s">
        <v>126</v>
      </c>
      <c r="C22" s="177">
        <f t="shared" si="0"/>
        <v>1798964.71</v>
      </c>
      <c r="D22" s="94">
        <v>6840.17</v>
      </c>
      <c r="E22" s="16">
        <v>263</v>
      </c>
      <c r="F22" s="178" t="s">
        <v>144</v>
      </c>
      <c r="G22" s="93" t="s">
        <v>85</v>
      </c>
      <c r="H22" s="93" t="s">
        <v>136</v>
      </c>
      <c r="I22" s="93"/>
      <c r="J22" s="93" t="s">
        <v>148</v>
      </c>
      <c r="K22" s="95"/>
    </row>
    <row r="23" spans="1:11" s="96" customFormat="1" ht="15">
      <c r="A23" s="93" t="s">
        <v>30</v>
      </c>
      <c r="B23" s="97" t="s">
        <v>528</v>
      </c>
      <c r="C23" s="177">
        <v>836096.08</v>
      </c>
      <c r="D23" s="94">
        <v>6840.17</v>
      </c>
      <c r="E23" s="16">
        <v>103</v>
      </c>
      <c r="F23" s="178" t="s">
        <v>149</v>
      </c>
      <c r="G23" s="93" t="s">
        <v>150</v>
      </c>
      <c r="H23" s="93"/>
      <c r="I23" s="93"/>
      <c r="J23" s="93" t="s">
        <v>106</v>
      </c>
      <c r="K23" s="95"/>
    </row>
    <row r="24" spans="1:11" s="96" customFormat="1" ht="15">
      <c r="A24" s="93" t="s">
        <v>31</v>
      </c>
      <c r="B24" s="97" t="s">
        <v>529</v>
      </c>
      <c r="C24" s="177">
        <v>1643696.73</v>
      </c>
      <c r="D24" s="94">
        <v>6840.17</v>
      </c>
      <c r="E24" s="16">
        <v>223.88</v>
      </c>
      <c r="F24" s="93">
        <v>2017</v>
      </c>
      <c r="G24" s="93" t="s">
        <v>85</v>
      </c>
      <c r="H24" s="93" t="s">
        <v>194</v>
      </c>
      <c r="I24" s="93"/>
      <c r="J24" s="93" t="s">
        <v>106</v>
      </c>
      <c r="K24" s="95"/>
    </row>
    <row r="25" spans="1:11" s="96" customFormat="1" ht="15">
      <c r="A25" s="93" t="s">
        <v>32</v>
      </c>
      <c r="B25" s="97" t="s">
        <v>344</v>
      </c>
      <c r="C25" s="177">
        <f aca="true" t="shared" si="1" ref="C25:C32">E25*D25</f>
        <v>2281196.695</v>
      </c>
      <c r="D25" s="94">
        <v>6840.17</v>
      </c>
      <c r="E25" s="16">
        <v>333.5</v>
      </c>
      <c r="F25" s="178" t="s">
        <v>141</v>
      </c>
      <c r="G25" s="93" t="s">
        <v>150</v>
      </c>
      <c r="H25" s="93"/>
      <c r="I25" s="93" t="s">
        <v>524</v>
      </c>
      <c r="J25" s="93" t="s">
        <v>151</v>
      </c>
      <c r="K25" s="95"/>
    </row>
    <row r="26" spans="1:11" s="96" customFormat="1" ht="15">
      <c r="A26" s="93" t="s">
        <v>33</v>
      </c>
      <c r="B26" s="97" t="s">
        <v>530</v>
      </c>
      <c r="C26" s="177">
        <f t="shared" si="1"/>
        <v>794554.1472</v>
      </c>
      <c r="D26" s="94">
        <v>6840.17</v>
      </c>
      <c r="E26" s="16">
        <v>116.16</v>
      </c>
      <c r="F26" s="178" t="s">
        <v>141</v>
      </c>
      <c r="G26" s="93" t="s">
        <v>85</v>
      </c>
      <c r="H26" s="93" t="s">
        <v>146</v>
      </c>
      <c r="I26" s="93"/>
      <c r="J26" s="93" t="s">
        <v>50</v>
      </c>
      <c r="K26" s="95"/>
    </row>
    <row r="27" spans="1:11" s="96" customFormat="1" ht="15">
      <c r="A27" s="93" t="s">
        <v>34</v>
      </c>
      <c r="B27" s="97" t="s">
        <v>531</v>
      </c>
      <c r="C27" s="177">
        <f t="shared" si="1"/>
        <v>4760758.32</v>
      </c>
      <c r="D27" s="94">
        <v>6840.17</v>
      </c>
      <c r="E27" s="16">
        <v>696</v>
      </c>
      <c r="F27" s="178" t="s">
        <v>141</v>
      </c>
      <c r="G27" s="93" t="s">
        <v>139</v>
      </c>
      <c r="H27" s="93" t="s">
        <v>142</v>
      </c>
      <c r="I27" s="93"/>
      <c r="J27" s="93" t="s">
        <v>152</v>
      </c>
      <c r="K27" s="95"/>
    </row>
    <row r="28" spans="1:11" s="96" customFormat="1" ht="15">
      <c r="A28" s="93" t="s">
        <v>35</v>
      </c>
      <c r="B28" s="97" t="s">
        <v>208</v>
      </c>
      <c r="C28" s="177">
        <f t="shared" si="1"/>
        <v>3063164.9294</v>
      </c>
      <c r="D28" s="94">
        <v>6840.17</v>
      </c>
      <c r="E28" s="16">
        <v>447.82</v>
      </c>
      <c r="F28" s="178" t="s">
        <v>141</v>
      </c>
      <c r="G28" s="93" t="s">
        <v>139</v>
      </c>
      <c r="H28" s="93" t="s">
        <v>142</v>
      </c>
      <c r="I28" s="93"/>
      <c r="J28" s="93"/>
      <c r="K28" s="95"/>
    </row>
    <row r="29" spans="1:11" s="96" customFormat="1" ht="15">
      <c r="A29" s="93" t="s">
        <v>36</v>
      </c>
      <c r="B29" s="176" t="s">
        <v>606</v>
      </c>
      <c r="C29" s="177">
        <v>250000</v>
      </c>
      <c r="D29" s="94">
        <v>6840.17</v>
      </c>
      <c r="E29" s="16">
        <v>165</v>
      </c>
      <c r="F29" s="178" t="s">
        <v>141</v>
      </c>
      <c r="G29" s="93" t="s">
        <v>139</v>
      </c>
      <c r="H29" s="93" t="s">
        <v>44</v>
      </c>
      <c r="I29" s="93" t="s">
        <v>153</v>
      </c>
      <c r="J29" s="93" t="s">
        <v>50</v>
      </c>
      <c r="K29" s="95"/>
    </row>
    <row r="30" spans="1:11" s="96" customFormat="1" ht="15">
      <c r="A30" s="93" t="s">
        <v>37</v>
      </c>
      <c r="B30" s="97" t="s">
        <v>345</v>
      </c>
      <c r="C30" s="177">
        <f t="shared" si="1"/>
        <v>905059.9408</v>
      </c>
      <c r="D30" s="94">
        <v>7887.92</v>
      </c>
      <c r="E30" s="16">
        <v>114.74</v>
      </c>
      <c r="F30" s="178" t="s">
        <v>192</v>
      </c>
      <c r="G30" s="93" t="s">
        <v>147</v>
      </c>
      <c r="H30" s="93"/>
      <c r="I30" s="93" t="s">
        <v>522</v>
      </c>
      <c r="J30" s="93" t="s">
        <v>86</v>
      </c>
      <c r="K30" s="95"/>
    </row>
    <row r="31" spans="1:11" s="96" customFormat="1" ht="15">
      <c r="A31" s="93" t="s">
        <v>38</v>
      </c>
      <c r="B31" s="97" t="s">
        <v>327</v>
      </c>
      <c r="C31" s="177">
        <f t="shared" si="1"/>
        <v>1904932.68</v>
      </c>
      <c r="D31" s="94">
        <v>7887.92</v>
      </c>
      <c r="E31" s="16">
        <v>241.5</v>
      </c>
      <c r="F31" s="93">
        <v>1996</v>
      </c>
      <c r="G31" s="93" t="s">
        <v>154</v>
      </c>
      <c r="H31" s="93"/>
      <c r="I31" s="93" t="s">
        <v>155</v>
      </c>
      <c r="J31" s="93" t="s">
        <v>156</v>
      </c>
      <c r="K31" s="95"/>
    </row>
    <row r="32" spans="1:11" s="96" customFormat="1" ht="15">
      <c r="A32" s="93" t="s">
        <v>39</v>
      </c>
      <c r="B32" s="97" t="s">
        <v>346</v>
      </c>
      <c r="C32" s="177">
        <f t="shared" si="1"/>
        <v>3306142.7887999997</v>
      </c>
      <c r="D32" s="94">
        <v>7887.92</v>
      </c>
      <c r="E32" s="16">
        <v>419.14</v>
      </c>
      <c r="F32" s="178" t="s">
        <v>523</v>
      </c>
      <c r="G32" s="93" t="s">
        <v>157</v>
      </c>
      <c r="H32" s="93"/>
      <c r="I32" s="93" t="s">
        <v>155</v>
      </c>
      <c r="J32" s="93" t="s">
        <v>158</v>
      </c>
      <c r="K32" s="95"/>
    </row>
    <row r="33" spans="1:11" s="96" customFormat="1" ht="15">
      <c r="A33" s="93" t="s">
        <v>40</v>
      </c>
      <c r="B33" s="97" t="s">
        <v>242</v>
      </c>
      <c r="C33" s="177">
        <v>1538230.4</v>
      </c>
      <c r="D33" s="94">
        <v>6840.17</v>
      </c>
      <c r="E33" s="16">
        <v>175.06</v>
      </c>
      <c r="F33" s="178"/>
      <c r="G33" s="93"/>
      <c r="H33" s="93"/>
      <c r="I33" s="93"/>
      <c r="J33" s="93"/>
      <c r="K33" s="95"/>
    </row>
    <row r="34" spans="1:11" s="96" customFormat="1" ht="15">
      <c r="A34" s="93" t="s">
        <v>41</v>
      </c>
      <c r="B34" s="176" t="s">
        <v>551</v>
      </c>
      <c r="C34" s="177">
        <v>18696</v>
      </c>
      <c r="D34" s="94"/>
      <c r="E34" s="197"/>
      <c r="F34" s="178"/>
      <c r="G34" s="93"/>
      <c r="H34" s="93"/>
      <c r="I34" s="93"/>
      <c r="J34" s="93"/>
      <c r="K34" s="95"/>
    </row>
    <row r="35" spans="1:11" s="96" customFormat="1" ht="15">
      <c r="A35" s="93" t="s">
        <v>42</v>
      </c>
      <c r="B35" s="97" t="s">
        <v>209</v>
      </c>
      <c r="C35" s="177">
        <v>1339676.2</v>
      </c>
      <c r="D35" s="98"/>
      <c r="E35" s="16"/>
      <c r="F35" s="93"/>
      <c r="G35" s="93"/>
      <c r="H35" s="93"/>
      <c r="I35" s="93"/>
      <c r="J35" s="93"/>
      <c r="K35" s="95"/>
    </row>
    <row r="36" spans="1:11" s="96" customFormat="1" ht="15">
      <c r="A36" s="93" t="s">
        <v>43</v>
      </c>
      <c r="B36" s="97" t="s">
        <v>112</v>
      </c>
      <c r="C36" s="94">
        <v>74938.15</v>
      </c>
      <c r="D36" s="94"/>
      <c r="E36" s="99"/>
      <c r="F36" s="93"/>
      <c r="G36" s="93"/>
      <c r="H36" s="93"/>
      <c r="I36" s="93"/>
      <c r="J36" s="93"/>
      <c r="K36" s="95"/>
    </row>
    <row r="37" spans="1:11" s="96" customFormat="1" ht="15">
      <c r="A37" s="93" t="s">
        <v>59</v>
      </c>
      <c r="B37" s="97" t="s">
        <v>210</v>
      </c>
      <c r="C37" s="94">
        <v>72816.77</v>
      </c>
      <c r="D37" s="94"/>
      <c r="E37" s="99"/>
      <c r="F37" s="93"/>
      <c r="G37" s="93"/>
      <c r="H37" s="93"/>
      <c r="I37" s="93"/>
      <c r="J37" s="93"/>
      <c r="K37" s="95"/>
    </row>
    <row r="38" spans="1:11" s="96" customFormat="1" ht="15">
      <c r="A38" s="93" t="s">
        <v>60</v>
      </c>
      <c r="B38" s="97" t="s">
        <v>113</v>
      </c>
      <c r="C38" s="94">
        <v>116374.75</v>
      </c>
      <c r="D38" s="94"/>
      <c r="E38" s="99"/>
      <c r="F38" s="93"/>
      <c r="G38" s="93"/>
      <c r="H38" s="93"/>
      <c r="I38" s="93"/>
      <c r="J38" s="93"/>
      <c r="K38" s="95"/>
    </row>
    <row r="39" spans="1:11" s="96" customFormat="1" ht="15">
      <c r="A39" s="93" t="s">
        <v>61</v>
      </c>
      <c r="B39" s="97" t="s">
        <v>178</v>
      </c>
      <c r="C39" s="94">
        <v>23641.82</v>
      </c>
      <c r="D39" s="94"/>
      <c r="E39" s="99"/>
      <c r="F39" s="93"/>
      <c r="G39" s="93"/>
      <c r="H39" s="93"/>
      <c r="I39" s="93"/>
      <c r="J39" s="93"/>
      <c r="K39" s="95"/>
    </row>
    <row r="40" spans="1:11" s="96" customFormat="1" ht="15">
      <c r="A40" s="93" t="s">
        <v>62</v>
      </c>
      <c r="B40" s="97" t="s">
        <v>114</v>
      </c>
      <c r="C40" s="94">
        <v>51995.05</v>
      </c>
      <c r="D40" s="94"/>
      <c r="E40" s="99"/>
      <c r="F40" s="93"/>
      <c r="G40" s="93"/>
      <c r="H40" s="93"/>
      <c r="I40" s="93"/>
      <c r="J40" s="93"/>
      <c r="K40" s="95"/>
    </row>
    <row r="41" spans="1:11" s="96" customFormat="1" ht="15">
      <c r="A41" s="93" t="s">
        <v>63</v>
      </c>
      <c r="B41" s="97" t="s">
        <v>211</v>
      </c>
      <c r="C41" s="94">
        <v>140220.61</v>
      </c>
      <c r="D41" s="94"/>
      <c r="E41" s="99"/>
      <c r="F41" s="93"/>
      <c r="G41" s="93"/>
      <c r="H41" s="93"/>
      <c r="I41" s="93"/>
      <c r="J41" s="93"/>
      <c r="K41" s="95"/>
    </row>
    <row r="42" spans="1:11" s="96" customFormat="1" ht="15">
      <c r="A42" s="93" t="s">
        <v>64</v>
      </c>
      <c r="B42" s="97" t="s">
        <v>212</v>
      </c>
      <c r="C42" s="94">
        <v>11329</v>
      </c>
      <c r="D42" s="94"/>
      <c r="E42" s="99"/>
      <c r="F42" s="93"/>
      <c r="G42" s="93"/>
      <c r="H42" s="93"/>
      <c r="I42" s="93"/>
      <c r="J42" s="93"/>
      <c r="K42" s="95"/>
    </row>
    <row r="43" spans="1:11" s="96" customFormat="1" ht="15">
      <c r="A43" s="93" t="s">
        <v>65</v>
      </c>
      <c r="B43" s="97" t="s">
        <v>213</v>
      </c>
      <c r="C43" s="94">
        <v>36617.3</v>
      </c>
      <c r="D43" s="94"/>
      <c r="E43" s="99"/>
      <c r="F43" s="93"/>
      <c r="G43" s="93"/>
      <c r="H43" s="93"/>
      <c r="I43" s="93"/>
      <c r="J43" s="93"/>
      <c r="K43" s="95"/>
    </row>
    <row r="44" spans="1:11" s="96" customFormat="1" ht="15">
      <c r="A44" s="93" t="s">
        <v>66</v>
      </c>
      <c r="B44" s="97" t="s">
        <v>347</v>
      </c>
      <c r="C44" s="94">
        <v>9000</v>
      </c>
      <c r="D44" s="94"/>
      <c r="E44" s="99"/>
      <c r="F44" s="93"/>
      <c r="G44" s="93"/>
      <c r="H44" s="93"/>
      <c r="I44" s="93"/>
      <c r="J44" s="93"/>
      <c r="K44" s="95"/>
    </row>
    <row r="45" spans="1:11" s="96" customFormat="1" ht="15">
      <c r="A45" s="93" t="s">
        <v>67</v>
      </c>
      <c r="B45" s="97" t="s">
        <v>527</v>
      </c>
      <c r="C45" s="177">
        <v>253156.83</v>
      </c>
      <c r="D45" s="94"/>
      <c r="E45" s="99"/>
      <c r="F45" s="93"/>
      <c r="G45" s="93"/>
      <c r="H45" s="93"/>
      <c r="I45" s="93"/>
      <c r="J45" s="93"/>
      <c r="K45" s="95"/>
    </row>
    <row r="46" spans="1:11" s="96" customFormat="1" ht="15">
      <c r="A46" s="93" t="s">
        <v>68</v>
      </c>
      <c r="B46" s="97" t="s">
        <v>348</v>
      </c>
      <c r="C46" s="94">
        <v>61812.3</v>
      </c>
      <c r="D46" s="94"/>
      <c r="E46" s="99"/>
      <c r="F46" s="93"/>
      <c r="G46" s="93"/>
      <c r="H46" s="93"/>
      <c r="I46" s="93"/>
      <c r="J46" s="93"/>
      <c r="K46" s="95"/>
    </row>
    <row r="47" spans="1:11" s="96" customFormat="1" ht="15">
      <c r="A47" s="93" t="s">
        <v>69</v>
      </c>
      <c r="B47" s="97" t="s">
        <v>228</v>
      </c>
      <c r="C47" s="228">
        <f>7582624.96-1350000</f>
        <v>6232624.96</v>
      </c>
      <c r="D47" s="228"/>
      <c r="E47" s="99"/>
      <c r="F47" s="229"/>
      <c r="G47" s="93"/>
      <c r="H47" s="93"/>
      <c r="I47" s="93"/>
      <c r="J47" s="93"/>
      <c r="K47" s="95"/>
    </row>
    <row r="48" spans="1:11" s="96" customFormat="1" ht="15">
      <c r="A48" s="93" t="s">
        <v>70</v>
      </c>
      <c r="B48" s="97" t="s">
        <v>328</v>
      </c>
      <c r="C48" s="181">
        <v>518239.5</v>
      </c>
      <c r="D48" s="181"/>
      <c r="E48" s="99"/>
      <c r="F48" s="93"/>
      <c r="G48" s="93"/>
      <c r="H48" s="93"/>
      <c r="I48" s="93"/>
      <c r="J48" s="93"/>
      <c r="K48" s="95"/>
    </row>
    <row r="49" spans="1:11" s="96" customFormat="1" ht="15">
      <c r="A49" s="93" t="s">
        <v>71</v>
      </c>
      <c r="B49" s="97" t="s">
        <v>115</v>
      </c>
      <c r="C49" s="182">
        <v>484820.61</v>
      </c>
      <c r="D49" s="182"/>
      <c r="E49" s="99"/>
      <c r="F49" s="93"/>
      <c r="G49" s="93"/>
      <c r="H49" s="93"/>
      <c r="I49" s="93"/>
      <c r="J49" s="93"/>
      <c r="K49" s="95"/>
    </row>
    <row r="50" spans="1:11" s="96" customFormat="1" ht="15">
      <c r="A50" s="93" t="s">
        <v>72</v>
      </c>
      <c r="B50" s="97" t="s">
        <v>526</v>
      </c>
      <c r="C50" s="23">
        <v>123472.09</v>
      </c>
      <c r="D50" s="182"/>
      <c r="E50" s="99"/>
      <c r="F50" s="93"/>
      <c r="G50" s="93"/>
      <c r="H50" s="93"/>
      <c r="I50" s="93"/>
      <c r="J50" s="93"/>
      <c r="K50" s="95"/>
    </row>
    <row r="51" spans="1:11" s="96" customFormat="1" ht="15">
      <c r="A51" s="93" t="s">
        <v>73</v>
      </c>
      <c r="B51" s="97" t="s">
        <v>111</v>
      </c>
      <c r="C51" s="94">
        <v>97465.2</v>
      </c>
      <c r="D51" s="94"/>
      <c r="E51" s="99"/>
      <c r="F51" s="93"/>
      <c r="G51" s="93"/>
      <c r="H51" s="93"/>
      <c r="I51" s="93"/>
      <c r="J51" s="93"/>
      <c r="K51" s="95"/>
    </row>
    <row r="52" spans="1:11" s="96" customFormat="1" ht="15">
      <c r="A52" s="93" t="s">
        <v>74</v>
      </c>
      <c r="B52" s="97" t="s">
        <v>120</v>
      </c>
      <c r="C52" s="94">
        <v>83539.3</v>
      </c>
      <c r="D52" s="94"/>
      <c r="E52" s="99"/>
      <c r="F52" s="93"/>
      <c r="G52" s="93"/>
      <c r="H52" s="93"/>
      <c r="I52" s="93"/>
      <c r="J52" s="93"/>
      <c r="K52" s="95"/>
    </row>
    <row r="53" spans="1:11" s="96" customFormat="1" ht="15">
      <c r="A53" s="93" t="s">
        <v>118</v>
      </c>
      <c r="B53" s="97" t="s">
        <v>54</v>
      </c>
      <c r="C53" s="177">
        <v>85176.72</v>
      </c>
      <c r="D53" s="94"/>
      <c r="E53" s="16"/>
      <c r="F53" s="93"/>
      <c r="G53" s="93"/>
      <c r="H53" s="93"/>
      <c r="I53" s="93"/>
      <c r="J53" s="93"/>
      <c r="K53" s="95"/>
    </row>
    <row r="54" spans="1:11" s="96" customFormat="1" ht="15">
      <c r="A54" s="93" t="s">
        <v>75</v>
      </c>
      <c r="B54" s="97" t="s">
        <v>214</v>
      </c>
      <c r="C54" s="177">
        <v>54159.65</v>
      </c>
      <c r="D54" s="94"/>
      <c r="E54" s="16"/>
      <c r="F54" s="93"/>
      <c r="G54" s="93"/>
      <c r="H54" s="93"/>
      <c r="I54" s="93"/>
      <c r="J54" s="93"/>
      <c r="K54" s="95"/>
    </row>
    <row r="55" spans="1:11" s="96" customFormat="1" ht="15">
      <c r="A55" s="93" t="s">
        <v>76</v>
      </c>
      <c r="B55" s="97" t="s">
        <v>56</v>
      </c>
      <c r="C55" s="182">
        <v>68535.06</v>
      </c>
      <c r="D55" s="182"/>
      <c r="E55" s="16"/>
      <c r="F55" s="93"/>
      <c r="G55" s="93"/>
      <c r="H55" s="93"/>
      <c r="I55" s="93"/>
      <c r="J55" s="93"/>
      <c r="K55" s="95"/>
    </row>
    <row r="56" spans="1:11" s="96" customFormat="1" ht="15">
      <c r="A56" s="93" t="s">
        <v>77</v>
      </c>
      <c r="B56" s="97" t="s">
        <v>174</v>
      </c>
      <c r="C56" s="23">
        <v>169909.25</v>
      </c>
      <c r="D56" s="182"/>
      <c r="E56" s="16"/>
      <c r="F56" s="93"/>
      <c r="G56" s="93"/>
      <c r="H56" s="93"/>
      <c r="I56" s="93"/>
      <c r="J56" s="93"/>
      <c r="K56" s="95"/>
    </row>
    <row r="57" spans="1:11" s="96" customFormat="1" ht="15">
      <c r="A57" s="93" t="s">
        <v>78</v>
      </c>
      <c r="B57" s="97" t="s">
        <v>349</v>
      </c>
      <c r="C57" s="23">
        <v>202023.9</v>
      </c>
      <c r="D57" s="182"/>
      <c r="E57" s="16"/>
      <c r="F57" s="93"/>
      <c r="G57" s="93"/>
      <c r="H57" s="93"/>
      <c r="I57" s="93"/>
      <c r="J57" s="93"/>
      <c r="K57" s="95"/>
    </row>
    <row r="58" spans="1:11" s="96" customFormat="1" ht="15">
      <c r="A58" s="93" t="s">
        <v>79</v>
      </c>
      <c r="B58" s="97" t="s">
        <v>57</v>
      </c>
      <c r="C58" s="182">
        <v>40491.46</v>
      </c>
      <c r="D58" s="182"/>
      <c r="E58" s="16"/>
      <c r="F58" s="93"/>
      <c r="G58" s="93"/>
      <c r="H58" s="93"/>
      <c r="I58" s="93"/>
      <c r="J58" s="93"/>
      <c r="K58" s="95"/>
    </row>
    <row r="59" spans="1:11" s="96" customFormat="1" ht="14.25" customHeight="1">
      <c r="A59" s="93" t="s">
        <v>129</v>
      </c>
      <c r="B59" s="97" t="s">
        <v>58</v>
      </c>
      <c r="C59" s="23">
        <v>77339.94</v>
      </c>
      <c r="D59" s="182"/>
      <c r="E59" s="16"/>
      <c r="F59" s="93"/>
      <c r="G59" s="93"/>
      <c r="H59" s="93"/>
      <c r="I59" s="93"/>
      <c r="J59" s="93"/>
      <c r="K59" s="95"/>
    </row>
    <row r="60" spans="1:11" s="96" customFormat="1" ht="15">
      <c r="A60" s="93" t="s">
        <v>130</v>
      </c>
      <c r="B60" s="97" t="s">
        <v>329</v>
      </c>
      <c r="C60" s="182">
        <v>94204.79</v>
      </c>
      <c r="D60" s="182"/>
      <c r="E60" s="16"/>
      <c r="F60" s="93"/>
      <c r="G60" s="93"/>
      <c r="H60" s="93"/>
      <c r="I60" s="93"/>
      <c r="J60" s="93"/>
      <c r="K60" s="95"/>
    </row>
    <row r="61" spans="1:11" s="96" customFormat="1" ht="15">
      <c r="A61" s="93" t="s">
        <v>159</v>
      </c>
      <c r="B61" s="97" t="s">
        <v>55</v>
      </c>
      <c r="C61" s="183">
        <v>75536.2</v>
      </c>
      <c r="D61" s="183"/>
      <c r="E61" s="16"/>
      <c r="F61" s="93"/>
      <c r="G61" s="93"/>
      <c r="H61" s="93"/>
      <c r="I61" s="93"/>
      <c r="J61" s="93"/>
      <c r="K61" s="95"/>
    </row>
    <row r="62" spans="1:11" s="96" customFormat="1" ht="15">
      <c r="A62" s="93" t="s">
        <v>176</v>
      </c>
      <c r="B62" s="97" t="s">
        <v>215</v>
      </c>
      <c r="C62" s="183">
        <v>37436.01</v>
      </c>
      <c r="D62" s="183"/>
      <c r="E62" s="16"/>
      <c r="F62" s="93"/>
      <c r="G62" s="93"/>
      <c r="H62" s="93"/>
      <c r="I62" s="93"/>
      <c r="J62" s="93"/>
      <c r="K62" s="95"/>
    </row>
    <row r="63" spans="1:11" s="96" customFormat="1" ht="15">
      <c r="A63" s="93" t="s">
        <v>177</v>
      </c>
      <c r="B63" s="97" t="s">
        <v>350</v>
      </c>
      <c r="C63" s="183">
        <v>86903.42</v>
      </c>
      <c r="D63" s="183"/>
      <c r="E63" s="16"/>
      <c r="F63" s="93"/>
      <c r="G63" s="93"/>
      <c r="H63" s="93"/>
      <c r="I63" s="93"/>
      <c r="J63" s="93"/>
      <c r="K63" s="95"/>
    </row>
    <row r="64" spans="1:11" s="96" customFormat="1" ht="15">
      <c r="A64" s="93" t="s">
        <v>179</v>
      </c>
      <c r="B64" s="97" t="s">
        <v>330</v>
      </c>
      <c r="C64" s="183">
        <v>86259.05</v>
      </c>
      <c r="D64" s="183"/>
      <c r="E64" s="16"/>
      <c r="F64" s="93"/>
      <c r="G64" s="93"/>
      <c r="H64" s="93"/>
      <c r="I64" s="93"/>
      <c r="J64" s="93"/>
      <c r="K64" s="95"/>
    </row>
    <row r="65" spans="1:11" s="96" customFormat="1" ht="15">
      <c r="A65" s="93" t="s">
        <v>181</v>
      </c>
      <c r="B65" s="97" t="s">
        <v>351</v>
      </c>
      <c r="C65" s="94">
        <v>600000</v>
      </c>
      <c r="D65" s="94"/>
      <c r="E65" s="16"/>
      <c r="F65" s="93"/>
      <c r="G65" s="93"/>
      <c r="H65" s="93"/>
      <c r="I65" s="93"/>
      <c r="J65" s="93"/>
      <c r="K65" s="95"/>
    </row>
    <row r="66" spans="1:11" s="96" customFormat="1" ht="15">
      <c r="A66" s="93" t="s">
        <v>182</v>
      </c>
      <c r="B66" s="97" t="s">
        <v>175</v>
      </c>
      <c r="C66" s="182">
        <v>326000</v>
      </c>
      <c r="D66" s="182"/>
      <c r="E66" s="16"/>
      <c r="F66" s="93"/>
      <c r="G66" s="93"/>
      <c r="H66" s="93"/>
      <c r="I66" s="93"/>
      <c r="J66" s="93"/>
      <c r="K66" s="95"/>
    </row>
    <row r="67" spans="1:11" s="96" customFormat="1" ht="15">
      <c r="A67" s="93" t="s">
        <v>183</v>
      </c>
      <c r="B67" s="97" t="s">
        <v>352</v>
      </c>
      <c r="C67" s="94">
        <v>500000</v>
      </c>
      <c r="D67" s="94"/>
      <c r="E67" s="16"/>
      <c r="F67" s="93"/>
      <c r="G67" s="93"/>
      <c r="H67" s="93"/>
      <c r="I67" s="93"/>
      <c r="J67" s="93"/>
      <c r="K67" s="95"/>
    </row>
    <row r="68" spans="1:11" s="96" customFormat="1" ht="15">
      <c r="A68" s="93" t="s">
        <v>184</v>
      </c>
      <c r="B68" s="97" t="s">
        <v>353</v>
      </c>
      <c r="C68" s="94">
        <v>35561.03</v>
      </c>
      <c r="D68" s="94"/>
      <c r="E68" s="16"/>
      <c r="F68" s="93"/>
      <c r="G68" s="93"/>
      <c r="H68" s="93"/>
      <c r="I68" s="93"/>
      <c r="J68" s="93"/>
      <c r="K68" s="95"/>
    </row>
    <row r="69" spans="1:11" s="96" customFormat="1" ht="15">
      <c r="A69" s="93" t="s">
        <v>185</v>
      </c>
      <c r="B69" s="97" t="s">
        <v>547</v>
      </c>
      <c r="C69" s="94">
        <v>65000</v>
      </c>
      <c r="D69" s="94"/>
      <c r="E69" s="16"/>
      <c r="F69" s="93"/>
      <c r="G69" s="93"/>
      <c r="H69" s="93"/>
      <c r="I69" s="93"/>
      <c r="J69" s="93"/>
      <c r="K69" s="95"/>
    </row>
    <row r="70" spans="1:11" s="96" customFormat="1" ht="15">
      <c r="A70" s="93" t="s">
        <v>548</v>
      </c>
      <c r="B70" s="97" t="s">
        <v>189</v>
      </c>
      <c r="C70" s="183">
        <v>7799983.38</v>
      </c>
      <c r="D70" s="94"/>
      <c r="E70" s="16"/>
      <c r="F70" s="93"/>
      <c r="G70" s="93"/>
      <c r="H70" s="93"/>
      <c r="I70" s="93"/>
      <c r="J70" s="93"/>
      <c r="K70" s="95"/>
    </row>
    <row r="71" spans="1:11" s="96" customFormat="1" ht="15">
      <c r="A71" s="184"/>
      <c r="B71" s="185"/>
      <c r="C71" s="186"/>
      <c r="D71" s="187"/>
      <c r="E71" s="188"/>
      <c r="F71" s="189"/>
      <c r="G71" s="189"/>
      <c r="H71" s="189"/>
      <c r="I71" s="189"/>
      <c r="J71" s="190"/>
      <c r="K71" s="95"/>
    </row>
    <row r="72" spans="1:11" s="96" customFormat="1" ht="15">
      <c r="A72" s="93"/>
      <c r="B72" s="191" t="s">
        <v>331</v>
      </c>
      <c r="C72" s="192"/>
      <c r="D72" s="94"/>
      <c r="E72" s="16"/>
      <c r="F72" s="93"/>
      <c r="G72" s="93"/>
      <c r="H72" s="93" t="s">
        <v>14</v>
      </c>
      <c r="I72" s="93"/>
      <c r="J72" s="93"/>
      <c r="K72" s="95"/>
    </row>
    <row r="73" spans="1:10" s="96" customFormat="1" ht="30">
      <c r="A73" s="93" t="s">
        <v>0</v>
      </c>
      <c r="B73" s="97" t="s">
        <v>15</v>
      </c>
      <c r="C73" s="175" t="s">
        <v>549</v>
      </c>
      <c r="D73" s="72" t="s">
        <v>525</v>
      </c>
      <c r="E73" s="193" t="s">
        <v>119</v>
      </c>
      <c r="F73" s="93" t="s">
        <v>16</v>
      </c>
      <c r="G73" s="93" t="s">
        <v>17</v>
      </c>
      <c r="H73" s="93" t="s">
        <v>18</v>
      </c>
      <c r="I73" s="93" t="s">
        <v>19</v>
      </c>
      <c r="J73" s="194" t="s">
        <v>20</v>
      </c>
    </row>
    <row r="74" spans="1:10" s="96" customFormat="1" ht="15">
      <c r="A74" s="93" t="s">
        <v>1</v>
      </c>
      <c r="B74" s="97" t="s">
        <v>110</v>
      </c>
      <c r="C74" s="23">
        <f>D74*E74</f>
        <v>615615.3</v>
      </c>
      <c r="D74" s="94">
        <v>6840.17</v>
      </c>
      <c r="E74" s="93">
        <v>90</v>
      </c>
      <c r="F74" s="93">
        <v>1910</v>
      </c>
      <c r="G74" s="93" t="s">
        <v>85</v>
      </c>
      <c r="H74" s="93" t="s">
        <v>44</v>
      </c>
      <c r="I74" s="93" t="s">
        <v>44</v>
      </c>
      <c r="J74" s="195" t="s">
        <v>86</v>
      </c>
    </row>
    <row r="75" spans="1:10" s="96" customFormat="1" ht="15">
      <c r="A75" s="93" t="s">
        <v>3</v>
      </c>
      <c r="B75" s="97" t="s">
        <v>125</v>
      </c>
      <c r="C75" s="23">
        <f>D75*E75</f>
        <v>684017</v>
      </c>
      <c r="D75" s="94">
        <v>6840.17</v>
      </c>
      <c r="E75" s="93">
        <v>100</v>
      </c>
      <c r="F75" s="93">
        <v>1970</v>
      </c>
      <c r="G75" s="93" t="s">
        <v>85</v>
      </c>
      <c r="H75" s="93" t="s">
        <v>44</v>
      </c>
      <c r="I75" s="93" t="s">
        <v>44</v>
      </c>
      <c r="J75" s="195" t="s">
        <v>86</v>
      </c>
    </row>
    <row r="76" spans="1:10" s="96" customFormat="1" ht="15">
      <c r="A76" s="93" t="s">
        <v>5</v>
      </c>
      <c r="B76" s="97" t="s">
        <v>541</v>
      </c>
      <c r="C76" s="23">
        <v>304968</v>
      </c>
      <c r="D76" s="94">
        <v>6840.17</v>
      </c>
      <c r="E76" s="93">
        <v>65.35</v>
      </c>
      <c r="F76" s="93" t="s">
        <v>141</v>
      </c>
      <c r="G76" s="93" t="s">
        <v>85</v>
      </c>
      <c r="H76" s="93" t="s">
        <v>44</v>
      </c>
      <c r="I76" s="93" t="s">
        <v>44</v>
      </c>
      <c r="J76" s="195" t="s">
        <v>106</v>
      </c>
    </row>
    <row r="77" spans="1:11" s="196" customFormat="1" ht="15" customHeight="1">
      <c r="A77" s="246" t="s">
        <v>180</v>
      </c>
      <c r="B77" s="247"/>
      <c r="C77" s="247"/>
      <c r="D77" s="247"/>
      <c r="E77" s="247"/>
      <c r="F77" s="247"/>
      <c r="G77" s="247"/>
      <c r="H77" s="247"/>
      <c r="I77" s="247"/>
      <c r="J77" s="248"/>
      <c r="K77" s="174"/>
    </row>
    <row r="78" spans="1:11" s="196" customFormat="1" ht="15">
      <c r="A78" s="193" t="s">
        <v>186</v>
      </c>
      <c r="B78" s="97" t="s">
        <v>123</v>
      </c>
      <c r="C78" s="182">
        <v>301155.76</v>
      </c>
      <c r="D78" s="182"/>
      <c r="E78" s="16"/>
      <c r="F78" s="93"/>
      <c r="G78" s="93"/>
      <c r="H78" s="93"/>
      <c r="I78" s="93"/>
      <c r="J78" s="93"/>
      <c r="K78" s="174"/>
    </row>
    <row r="79" spans="1:11" s="196" customFormat="1" ht="15">
      <c r="A79" s="193" t="s">
        <v>187</v>
      </c>
      <c r="B79" s="97" t="s">
        <v>354</v>
      </c>
      <c r="C79" s="182">
        <v>459977.36</v>
      </c>
      <c r="D79" s="182"/>
      <c r="E79" s="16">
        <v>120</v>
      </c>
      <c r="F79" s="93"/>
      <c r="G79" s="93"/>
      <c r="H79" s="93"/>
      <c r="I79" s="93"/>
      <c r="J79" s="93"/>
      <c r="K79" s="174"/>
    </row>
    <row r="80" spans="1:11" s="196" customFormat="1" ht="15">
      <c r="A80" s="193" t="s">
        <v>216</v>
      </c>
      <c r="B80" s="97" t="s">
        <v>167</v>
      </c>
      <c r="C80" s="182">
        <v>6151128.91</v>
      </c>
      <c r="D80" s="182"/>
      <c r="E80" s="197"/>
      <c r="F80" s="93"/>
      <c r="G80" s="93"/>
      <c r="H80" s="93"/>
      <c r="I80" s="93"/>
      <c r="J80" s="93"/>
      <c r="K80" s="174"/>
    </row>
    <row r="81" spans="1:11" s="196" customFormat="1" ht="15">
      <c r="A81" s="193" t="s">
        <v>217</v>
      </c>
      <c r="B81" s="97" t="s">
        <v>122</v>
      </c>
      <c r="C81" s="182">
        <v>16000</v>
      </c>
      <c r="D81" s="182"/>
      <c r="E81" s="16"/>
      <c r="F81" s="93"/>
      <c r="G81" s="93"/>
      <c r="H81" s="93"/>
      <c r="I81" s="93"/>
      <c r="J81" s="93"/>
      <c r="K81" s="174"/>
    </row>
    <row r="82" spans="1:11" s="196" customFormat="1" ht="15">
      <c r="A82" s="193" t="s">
        <v>218</v>
      </c>
      <c r="B82" s="97" t="s">
        <v>355</v>
      </c>
      <c r="C82" s="182">
        <v>195884</v>
      </c>
      <c r="D82" s="182"/>
      <c r="E82" s="16"/>
      <c r="F82" s="93"/>
      <c r="G82" s="93"/>
      <c r="H82" s="93"/>
      <c r="I82" s="93"/>
      <c r="J82" s="93"/>
      <c r="K82" s="174"/>
    </row>
    <row r="83" spans="1:11" s="196" customFormat="1" ht="15">
      <c r="A83" s="193" t="s">
        <v>219</v>
      </c>
      <c r="B83" s="97" t="s">
        <v>222</v>
      </c>
      <c r="C83" s="182">
        <v>110775.1</v>
      </c>
      <c r="D83" s="182"/>
      <c r="E83" s="16"/>
      <c r="F83" s="93"/>
      <c r="G83" s="93"/>
      <c r="H83" s="93"/>
      <c r="I83" s="93"/>
      <c r="J83" s="93"/>
      <c r="K83" s="174"/>
    </row>
    <row r="84" spans="1:11" s="196" customFormat="1" ht="15">
      <c r="A84" s="193" t="s">
        <v>220</v>
      </c>
      <c r="B84" s="97" t="s">
        <v>223</v>
      </c>
      <c r="C84" s="198">
        <v>534013.45</v>
      </c>
      <c r="D84" s="198"/>
      <c r="E84" s="199"/>
      <c r="F84" s="93"/>
      <c r="G84" s="93"/>
      <c r="H84" s="93"/>
      <c r="I84" s="93"/>
      <c r="J84" s="93"/>
      <c r="K84" s="174"/>
    </row>
    <row r="85" spans="1:11" s="196" customFormat="1" ht="15">
      <c r="A85" s="193" t="s">
        <v>221</v>
      </c>
      <c r="B85" s="97" t="s">
        <v>224</v>
      </c>
      <c r="C85" s="198">
        <v>21346</v>
      </c>
      <c r="D85" s="198"/>
      <c r="E85" s="199"/>
      <c r="F85" s="93"/>
      <c r="G85" s="93"/>
      <c r="H85" s="93"/>
      <c r="I85" s="93"/>
      <c r="J85" s="93"/>
      <c r="K85" s="174"/>
    </row>
    <row r="86" spans="1:11" s="15" customFormat="1" ht="15">
      <c r="A86" s="200"/>
      <c r="B86" s="201"/>
      <c r="C86" s="202"/>
      <c r="D86" s="203"/>
      <c r="E86" s="203"/>
      <c r="F86" s="204"/>
      <c r="G86" s="200"/>
      <c r="H86" s="200"/>
      <c r="I86" s="200"/>
      <c r="J86" s="200"/>
      <c r="K86" s="174"/>
    </row>
    <row r="87" spans="1:11" s="15" customFormat="1" ht="15">
      <c r="A87" s="205"/>
      <c r="B87" s="201"/>
      <c r="C87" s="206"/>
      <c r="D87" s="18"/>
      <c r="E87" s="18"/>
      <c r="F87" s="207"/>
      <c r="G87" s="205"/>
      <c r="H87" s="205"/>
      <c r="I87" s="205"/>
      <c r="J87" s="205"/>
      <c r="K87" s="174"/>
    </row>
    <row r="88" spans="1:11" s="15" customFormat="1" ht="15">
      <c r="A88" s="9" t="s">
        <v>2</v>
      </c>
      <c r="B88" s="22" t="s">
        <v>82</v>
      </c>
      <c r="C88" s="119"/>
      <c r="D88" s="23"/>
      <c r="E88" s="16"/>
      <c r="F88" s="11"/>
      <c r="G88" s="249" t="s">
        <v>14</v>
      </c>
      <c r="H88" s="249"/>
      <c r="I88" s="249"/>
      <c r="J88" s="249"/>
      <c r="K88" s="174"/>
    </row>
    <row r="89" spans="1:11" s="15" customFormat="1" ht="30">
      <c r="A89" s="9" t="s">
        <v>0</v>
      </c>
      <c r="B89" s="9" t="s">
        <v>15</v>
      </c>
      <c r="C89" s="175" t="s">
        <v>549</v>
      </c>
      <c r="D89" s="72" t="s">
        <v>525</v>
      </c>
      <c r="E89" s="173" t="s">
        <v>119</v>
      </c>
      <c r="F89" s="10" t="s">
        <v>16</v>
      </c>
      <c r="G89" s="9" t="s">
        <v>17</v>
      </c>
      <c r="H89" s="9" t="s">
        <v>18</v>
      </c>
      <c r="I89" s="9" t="s">
        <v>19</v>
      </c>
      <c r="J89" s="9" t="s">
        <v>20</v>
      </c>
      <c r="K89" s="174"/>
    </row>
    <row r="90" spans="1:11" s="210" customFormat="1" ht="12.75">
      <c r="A90" s="193" t="s">
        <v>1</v>
      </c>
      <c r="B90" s="97" t="s">
        <v>21</v>
      </c>
      <c r="C90" s="119">
        <v>691000</v>
      </c>
      <c r="D90" s="208"/>
      <c r="E90" s="16"/>
      <c r="F90" s="193"/>
      <c r="G90" s="193"/>
      <c r="H90" s="193"/>
      <c r="I90" s="193"/>
      <c r="J90" s="193"/>
      <c r="K90" s="209"/>
    </row>
    <row r="91" spans="1:11" s="196" customFormat="1" ht="15">
      <c r="A91" s="200"/>
      <c r="B91" s="201"/>
      <c r="C91" s="211"/>
      <c r="D91" s="203"/>
      <c r="E91" s="203"/>
      <c r="F91" s="200"/>
      <c r="G91" s="200"/>
      <c r="H91" s="200"/>
      <c r="I91" s="200"/>
      <c r="J91" s="200"/>
      <c r="K91" s="174"/>
    </row>
    <row r="92" spans="1:11" s="15" customFormat="1" ht="15">
      <c r="A92" s="212"/>
      <c r="B92" s="201"/>
      <c r="C92" s="213"/>
      <c r="D92" s="201"/>
      <c r="E92" s="201"/>
      <c r="F92" s="212"/>
      <c r="G92" s="212"/>
      <c r="H92" s="212"/>
      <c r="I92" s="212"/>
      <c r="J92" s="212"/>
      <c r="K92" s="214"/>
    </row>
    <row r="93" spans="1:11" s="15" customFormat="1" ht="15">
      <c r="A93" s="9" t="s">
        <v>3</v>
      </c>
      <c r="B93" s="22" t="s">
        <v>83</v>
      </c>
      <c r="C93" s="16"/>
      <c r="D93" s="23"/>
      <c r="E93" s="16"/>
      <c r="F93" s="11"/>
      <c r="G93" s="249" t="s">
        <v>14</v>
      </c>
      <c r="H93" s="249"/>
      <c r="I93" s="249"/>
      <c r="J93" s="249"/>
      <c r="K93" s="214"/>
    </row>
    <row r="94" spans="1:11" s="15" customFormat="1" ht="30">
      <c r="A94" s="9" t="s">
        <v>0</v>
      </c>
      <c r="B94" s="191"/>
      <c r="C94" s="175" t="s">
        <v>549</v>
      </c>
      <c r="D94" s="72" t="s">
        <v>525</v>
      </c>
      <c r="E94" s="173" t="s">
        <v>119</v>
      </c>
      <c r="F94" s="10" t="s">
        <v>16</v>
      </c>
      <c r="G94" s="9" t="s">
        <v>17</v>
      </c>
      <c r="H94" s="9" t="s">
        <v>18</v>
      </c>
      <c r="I94" s="9" t="s">
        <v>19</v>
      </c>
      <c r="J94" s="9" t="s">
        <v>20</v>
      </c>
      <c r="K94" s="214"/>
    </row>
    <row r="95" spans="1:11" s="15" customFormat="1" ht="15">
      <c r="A95" s="193" t="s">
        <v>1</v>
      </c>
      <c r="B95" s="97" t="s">
        <v>87</v>
      </c>
      <c r="C95" s="119" t="s">
        <v>52</v>
      </c>
      <c r="D95" s="119"/>
      <c r="E95" s="16"/>
      <c r="F95" s="11" t="s">
        <v>193</v>
      </c>
      <c r="G95" s="193" t="s">
        <v>139</v>
      </c>
      <c r="H95" s="193" t="s">
        <v>142</v>
      </c>
      <c r="I95" s="193"/>
      <c r="J95" s="193" t="s">
        <v>137</v>
      </c>
      <c r="K95" s="214"/>
    </row>
    <row r="96" spans="1:11" s="15" customFormat="1" ht="15">
      <c r="A96" s="193" t="s">
        <v>2</v>
      </c>
      <c r="B96" s="97" t="s">
        <v>232</v>
      </c>
      <c r="C96" s="23">
        <v>14560</v>
      </c>
      <c r="D96" s="23"/>
      <c r="E96" s="16"/>
      <c r="F96" s="11"/>
      <c r="G96" s="193"/>
      <c r="H96" s="193"/>
      <c r="I96" s="193"/>
      <c r="J96" s="193"/>
      <c r="K96" s="214"/>
    </row>
    <row r="97" spans="1:11" s="15" customFormat="1" ht="15">
      <c r="A97" s="193" t="s">
        <v>3</v>
      </c>
      <c r="B97" s="97" t="s">
        <v>21</v>
      </c>
      <c r="C97" s="23">
        <v>275941.84</v>
      </c>
      <c r="D97" s="23"/>
      <c r="E97" s="16"/>
      <c r="F97" s="11"/>
      <c r="G97" s="193"/>
      <c r="H97" s="193"/>
      <c r="I97" s="193"/>
      <c r="J97" s="193"/>
      <c r="K97" s="214"/>
    </row>
    <row r="98" spans="1:11" s="15" customFormat="1" ht="15">
      <c r="A98" s="200"/>
      <c r="B98" s="201"/>
      <c r="C98" s="202"/>
      <c r="D98" s="203"/>
      <c r="E98" s="203"/>
      <c r="F98" s="204"/>
      <c r="G98" s="200"/>
      <c r="H98" s="200"/>
      <c r="I98" s="200"/>
      <c r="J98" s="200"/>
      <c r="K98" s="214"/>
    </row>
    <row r="99" spans="1:11" s="15" customFormat="1" ht="15">
      <c r="A99" s="212"/>
      <c r="B99" s="201"/>
      <c r="C99" s="215"/>
      <c r="D99" s="201"/>
      <c r="E99" s="201"/>
      <c r="F99" s="212"/>
      <c r="G99" s="212"/>
      <c r="H99" s="212"/>
      <c r="I99" s="212"/>
      <c r="J99" s="212"/>
      <c r="K99" s="214"/>
    </row>
    <row r="100" spans="1:11" s="15" customFormat="1" ht="15">
      <c r="A100" s="9" t="s">
        <v>4</v>
      </c>
      <c r="B100" s="22" t="s">
        <v>199</v>
      </c>
      <c r="C100" s="177"/>
      <c r="D100" s="23"/>
      <c r="E100" s="16"/>
      <c r="F100" s="11"/>
      <c r="G100" s="249" t="s">
        <v>14</v>
      </c>
      <c r="H100" s="249"/>
      <c r="I100" s="249"/>
      <c r="J100" s="249"/>
      <c r="K100" s="214"/>
    </row>
    <row r="101" spans="1:11" s="15" customFormat="1" ht="30">
      <c r="A101" s="9" t="s">
        <v>0</v>
      </c>
      <c r="B101" s="191" t="s">
        <v>15</v>
      </c>
      <c r="C101" s="175" t="s">
        <v>549</v>
      </c>
      <c r="D101" s="72" t="s">
        <v>525</v>
      </c>
      <c r="E101" s="173" t="s">
        <v>119</v>
      </c>
      <c r="F101" s="10" t="s">
        <v>16</v>
      </c>
      <c r="G101" s="9" t="s">
        <v>17</v>
      </c>
      <c r="H101" s="9" t="s">
        <v>18</v>
      </c>
      <c r="I101" s="9" t="s">
        <v>19</v>
      </c>
      <c r="J101" s="9" t="s">
        <v>20</v>
      </c>
      <c r="K101" s="214"/>
    </row>
    <row r="102" spans="1:11" s="15" customFormat="1" ht="15">
      <c r="A102" s="193" t="s">
        <v>1</v>
      </c>
      <c r="B102" s="176" t="s">
        <v>602</v>
      </c>
      <c r="C102" s="216">
        <f>D102*E102</f>
        <v>15693377.940000001</v>
      </c>
      <c r="D102" s="217">
        <v>5657.31</v>
      </c>
      <c r="E102" s="16">
        <v>2774</v>
      </c>
      <c r="F102" s="11">
        <v>1998</v>
      </c>
      <c r="G102" s="193" t="s">
        <v>85</v>
      </c>
      <c r="H102" s="193" t="s">
        <v>48</v>
      </c>
      <c r="I102" s="193" t="s">
        <v>91</v>
      </c>
      <c r="J102" s="193" t="s">
        <v>86</v>
      </c>
      <c r="K102" s="95" t="s">
        <v>201</v>
      </c>
    </row>
    <row r="103" spans="1:11" s="15" customFormat="1" ht="15">
      <c r="A103" s="193" t="s">
        <v>2</v>
      </c>
      <c r="B103" s="176" t="s">
        <v>603</v>
      </c>
      <c r="C103" s="216">
        <v>561131.83</v>
      </c>
      <c r="D103" s="217"/>
      <c r="E103" s="16"/>
      <c r="F103" s="11"/>
      <c r="G103" s="193"/>
      <c r="H103" s="193"/>
      <c r="I103" s="193"/>
      <c r="J103" s="193"/>
      <c r="K103" s="214"/>
    </row>
    <row r="104" spans="1:11" s="15" customFormat="1" ht="15">
      <c r="A104" s="212"/>
      <c r="B104" s="201" t="s">
        <v>163</v>
      </c>
      <c r="C104" s="218"/>
      <c r="D104" s="215"/>
      <c r="E104" s="215"/>
      <c r="F104" s="212"/>
      <c r="G104" s="212"/>
      <c r="H104" s="212"/>
      <c r="I104" s="212"/>
      <c r="J104" s="212"/>
      <c r="K104" s="214"/>
    </row>
    <row r="105" spans="1:11" s="15" customFormat="1" ht="15">
      <c r="A105" s="212"/>
      <c r="B105" s="201"/>
      <c r="C105" s="219"/>
      <c r="D105" s="201"/>
      <c r="E105" s="201"/>
      <c r="F105" s="212"/>
      <c r="G105" s="212"/>
      <c r="H105" s="212"/>
      <c r="I105" s="212"/>
      <c r="J105" s="212"/>
      <c r="K105" s="214"/>
    </row>
    <row r="106" spans="1:11" s="15" customFormat="1" ht="15">
      <c r="A106" s="9" t="s">
        <v>5</v>
      </c>
      <c r="B106" s="22" t="s">
        <v>225</v>
      </c>
      <c r="C106" s="217"/>
      <c r="D106" s="23"/>
      <c r="E106" s="16"/>
      <c r="F106" s="11"/>
      <c r="G106" s="249" t="s">
        <v>14</v>
      </c>
      <c r="H106" s="249"/>
      <c r="I106" s="249"/>
      <c r="J106" s="249"/>
      <c r="K106" s="214"/>
    </row>
    <row r="107" spans="1:11" s="15" customFormat="1" ht="30">
      <c r="A107" s="9" t="s">
        <v>0</v>
      </c>
      <c r="B107" s="191" t="s">
        <v>15</v>
      </c>
      <c r="C107" s="175" t="s">
        <v>549</v>
      </c>
      <c r="D107" s="72" t="s">
        <v>525</v>
      </c>
      <c r="E107" s="173" t="s">
        <v>119</v>
      </c>
      <c r="F107" s="10" t="s">
        <v>16</v>
      </c>
      <c r="G107" s="9" t="s">
        <v>17</v>
      </c>
      <c r="H107" s="9" t="s">
        <v>18</v>
      </c>
      <c r="I107" s="9" t="s">
        <v>19</v>
      </c>
      <c r="J107" s="9" t="s">
        <v>20</v>
      </c>
      <c r="K107" s="214"/>
    </row>
    <row r="108" spans="1:11" s="15" customFormat="1" ht="15">
      <c r="A108" s="193" t="s">
        <v>1</v>
      </c>
      <c r="B108" s="97" t="s">
        <v>356</v>
      </c>
      <c r="C108" s="217">
        <f>D108*E108</f>
        <v>1308934.9312</v>
      </c>
      <c r="D108" s="217">
        <v>6840.17</v>
      </c>
      <c r="E108" s="16">
        <v>191.36</v>
      </c>
      <c r="F108" s="220" t="s">
        <v>144</v>
      </c>
      <c r="G108" s="193" t="s">
        <v>85</v>
      </c>
      <c r="H108" s="193" t="s">
        <v>48</v>
      </c>
      <c r="I108" s="193" t="s">
        <v>49</v>
      </c>
      <c r="J108" s="193" t="s">
        <v>50</v>
      </c>
      <c r="K108" s="174"/>
    </row>
    <row r="109" spans="1:11" s="15" customFormat="1" ht="15">
      <c r="A109" s="193" t="s">
        <v>2</v>
      </c>
      <c r="B109" s="97" t="s">
        <v>165</v>
      </c>
      <c r="C109" s="217">
        <f>D109*E109</f>
        <v>2886345.4464</v>
      </c>
      <c r="D109" s="217">
        <v>6065.28</v>
      </c>
      <c r="E109" s="16">
        <v>475.88</v>
      </c>
      <c r="F109" s="220" t="s">
        <v>144</v>
      </c>
      <c r="G109" s="193" t="s">
        <v>85</v>
      </c>
      <c r="H109" s="193" t="s">
        <v>48</v>
      </c>
      <c r="I109" s="193" t="s">
        <v>49</v>
      </c>
      <c r="J109" s="193" t="s">
        <v>50</v>
      </c>
      <c r="K109" s="174"/>
    </row>
    <row r="110" spans="1:11" s="15" customFormat="1" ht="25.5">
      <c r="A110" s="193" t="s">
        <v>3</v>
      </c>
      <c r="B110" s="97" t="s">
        <v>95</v>
      </c>
      <c r="C110" s="217">
        <f>D110*E110</f>
        <v>19384093.837800004</v>
      </c>
      <c r="D110" s="217">
        <v>5657.31</v>
      </c>
      <c r="E110" s="16">
        <v>3426.38</v>
      </c>
      <c r="F110" s="220" t="s">
        <v>195</v>
      </c>
      <c r="G110" s="193" t="s">
        <v>196</v>
      </c>
      <c r="H110" s="193" t="s">
        <v>48</v>
      </c>
      <c r="I110" s="193" t="s">
        <v>49</v>
      </c>
      <c r="J110" s="193" t="s">
        <v>50</v>
      </c>
      <c r="K110" s="214"/>
    </row>
    <row r="111" spans="1:11" s="15" customFormat="1" ht="15">
      <c r="A111" s="193" t="s">
        <v>4</v>
      </c>
      <c r="B111" s="97" t="s">
        <v>51</v>
      </c>
      <c r="C111" s="217">
        <v>38590</v>
      </c>
      <c r="D111" s="217"/>
      <c r="E111" s="16"/>
      <c r="F111" s="11">
        <v>2011</v>
      </c>
      <c r="G111" s="193" t="s">
        <v>85</v>
      </c>
      <c r="H111" s="193"/>
      <c r="I111" s="193" t="s">
        <v>49</v>
      </c>
      <c r="J111" s="193" t="s">
        <v>50</v>
      </c>
      <c r="K111" s="214"/>
    </row>
    <row r="112" spans="1:11" s="15" customFormat="1" ht="15">
      <c r="A112" s="193" t="s">
        <v>5</v>
      </c>
      <c r="B112" s="97" t="s">
        <v>98</v>
      </c>
      <c r="C112" s="217">
        <v>359160</v>
      </c>
      <c r="D112" s="217"/>
      <c r="E112" s="16"/>
      <c r="F112" s="11"/>
      <c r="G112" s="193"/>
      <c r="H112" s="193"/>
      <c r="I112" s="193"/>
      <c r="J112" s="193"/>
      <c r="K112" s="214"/>
    </row>
    <row r="113" spans="1:11" s="15" customFormat="1" ht="15">
      <c r="A113" s="193" t="s">
        <v>6</v>
      </c>
      <c r="B113" s="97" t="s">
        <v>96</v>
      </c>
      <c r="C113" s="217">
        <v>14154.56</v>
      </c>
      <c r="D113" s="217"/>
      <c r="E113" s="16"/>
      <c r="F113" s="11"/>
      <c r="G113" s="193"/>
      <c r="H113" s="193"/>
      <c r="I113" s="193"/>
      <c r="J113" s="193"/>
      <c r="K113" s="214"/>
    </row>
    <row r="114" spans="1:11" s="15" customFormat="1" ht="15">
      <c r="A114" s="193" t="s">
        <v>7</v>
      </c>
      <c r="B114" s="97" t="s">
        <v>97</v>
      </c>
      <c r="C114" s="217">
        <v>7626</v>
      </c>
      <c r="D114" s="217"/>
      <c r="E114" s="16"/>
      <c r="F114" s="11"/>
      <c r="G114" s="193"/>
      <c r="H114" s="193"/>
      <c r="I114" s="193"/>
      <c r="J114" s="193"/>
      <c r="K114" s="214"/>
    </row>
    <row r="115" spans="1:11" s="15" customFormat="1" ht="15">
      <c r="A115" s="193" t="s">
        <v>8</v>
      </c>
      <c r="B115" s="97" t="s">
        <v>166</v>
      </c>
      <c r="C115" s="217">
        <v>58842.13</v>
      </c>
      <c r="D115" s="217"/>
      <c r="E115" s="16"/>
      <c r="F115" s="11"/>
      <c r="G115" s="193"/>
      <c r="H115" s="193"/>
      <c r="I115" s="193"/>
      <c r="J115" s="193"/>
      <c r="K115" s="214"/>
    </row>
    <row r="116" spans="1:11" s="15" customFormat="1" ht="15">
      <c r="A116" s="193" t="s">
        <v>9</v>
      </c>
      <c r="B116" s="97" t="s">
        <v>99</v>
      </c>
      <c r="C116" s="217">
        <v>47458</v>
      </c>
      <c r="D116" s="217"/>
      <c r="E116" s="16"/>
      <c r="F116" s="11"/>
      <c r="G116" s="193"/>
      <c r="H116" s="193"/>
      <c r="I116" s="193"/>
      <c r="J116" s="193"/>
      <c r="K116" s="214"/>
    </row>
    <row r="117" spans="1:11" s="15" customFormat="1" ht="15">
      <c r="A117" s="193" t="s">
        <v>10</v>
      </c>
      <c r="B117" s="97" t="s">
        <v>21</v>
      </c>
      <c r="C117" s="217">
        <v>1113940.66</v>
      </c>
      <c r="D117" s="217"/>
      <c r="E117" s="16"/>
      <c r="F117" s="11"/>
      <c r="G117" s="193"/>
      <c r="H117" s="193"/>
      <c r="I117" s="193"/>
      <c r="J117" s="193"/>
      <c r="K117" s="214"/>
    </row>
    <row r="118" spans="1:11" s="15" customFormat="1" ht="15">
      <c r="A118" s="212"/>
      <c r="B118" s="201" t="s">
        <v>163</v>
      </c>
      <c r="C118" s="218"/>
      <c r="D118" s="201"/>
      <c r="E118" s="201"/>
      <c r="F118" s="212"/>
      <c r="G118" s="212"/>
      <c r="H118" s="212"/>
      <c r="I118" s="212"/>
      <c r="J118" s="212"/>
      <c r="K118" s="214"/>
    </row>
    <row r="119" spans="1:11" s="15" customFormat="1" ht="15">
      <c r="A119" s="212"/>
      <c r="B119" s="201"/>
      <c r="C119" s="221"/>
      <c r="D119" s="201"/>
      <c r="E119" s="201"/>
      <c r="F119" s="212"/>
      <c r="G119" s="212"/>
      <c r="H119" s="212"/>
      <c r="I119" s="212"/>
      <c r="J119" s="212"/>
      <c r="K119" s="214"/>
    </row>
    <row r="120" spans="1:11" s="15" customFormat="1" ht="15">
      <c r="A120" s="9" t="s">
        <v>6</v>
      </c>
      <c r="B120" s="22" t="s">
        <v>226</v>
      </c>
      <c r="C120" s="177"/>
      <c r="D120" s="23"/>
      <c r="E120" s="16"/>
      <c r="F120" s="11"/>
      <c r="G120" s="249" t="s">
        <v>14</v>
      </c>
      <c r="H120" s="249"/>
      <c r="I120" s="249"/>
      <c r="J120" s="249"/>
      <c r="K120" s="214"/>
    </row>
    <row r="121" spans="1:11" s="15" customFormat="1" ht="30">
      <c r="A121" s="9" t="s">
        <v>0</v>
      </c>
      <c r="B121" s="191" t="s">
        <v>15</v>
      </c>
      <c r="C121" s="175" t="s">
        <v>549</v>
      </c>
      <c r="D121" s="72" t="s">
        <v>525</v>
      </c>
      <c r="E121" s="173" t="s">
        <v>119</v>
      </c>
      <c r="F121" s="10" t="s">
        <v>16</v>
      </c>
      <c r="G121" s="9" t="s">
        <v>17</v>
      </c>
      <c r="H121" s="9" t="s">
        <v>18</v>
      </c>
      <c r="I121" s="9" t="s">
        <v>19</v>
      </c>
      <c r="J121" s="9" t="s">
        <v>20</v>
      </c>
      <c r="K121" s="214"/>
    </row>
    <row r="122" spans="1:11" s="15" customFormat="1" ht="25.5">
      <c r="A122" s="193" t="s">
        <v>1</v>
      </c>
      <c r="B122" s="176" t="s">
        <v>604</v>
      </c>
      <c r="C122" s="216">
        <f>D122*E122</f>
        <v>31169402.0298</v>
      </c>
      <c r="D122" s="222">
        <v>5657.31</v>
      </c>
      <c r="E122" s="223">
        <v>5509.58</v>
      </c>
      <c r="F122" s="11">
        <v>2017</v>
      </c>
      <c r="G122" s="193" t="s">
        <v>85</v>
      </c>
      <c r="H122" s="193" t="s">
        <v>48</v>
      </c>
      <c r="I122" s="193" t="s">
        <v>49</v>
      </c>
      <c r="J122" s="193" t="s">
        <v>106</v>
      </c>
      <c r="K122" s="174"/>
    </row>
    <row r="123" spans="1:11" s="15" customFormat="1" ht="15">
      <c r="A123" s="193" t="s">
        <v>2</v>
      </c>
      <c r="B123" s="176" t="s">
        <v>239</v>
      </c>
      <c r="C123" s="216">
        <f>D123*E123</f>
        <v>8046663.040000001</v>
      </c>
      <c r="D123" s="222">
        <v>5689.1</v>
      </c>
      <c r="E123" s="223">
        <v>1414.4</v>
      </c>
      <c r="F123" s="11">
        <v>2020</v>
      </c>
      <c r="G123" s="193" t="s">
        <v>85</v>
      </c>
      <c r="H123" s="193" t="s">
        <v>48</v>
      </c>
      <c r="I123" s="193" t="s">
        <v>49</v>
      </c>
      <c r="J123" s="193" t="s">
        <v>106</v>
      </c>
      <c r="K123" s="174"/>
    </row>
    <row r="124" spans="1:11" s="15" customFormat="1" ht="15">
      <c r="A124" s="193" t="s">
        <v>3</v>
      </c>
      <c r="B124" s="176" t="s">
        <v>21</v>
      </c>
      <c r="C124" s="222">
        <v>1287193.4</v>
      </c>
      <c r="D124" s="222"/>
      <c r="E124" s="223"/>
      <c r="F124" s="11"/>
      <c r="G124" s="193"/>
      <c r="H124" s="193"/>
      <c r="I124" s="193"/>
      <c r="J124" s="193"/>
      <c r="K124" s="214"/>
    </row>
    <row r="125" spans="1:11" s="15" customFormat="1" ht="15">
      <c r="A125" s="212"/>
      <c r="B125" s="201" t="s">
        <v>163</v>
      </c>
      <c r="C125" s="202"/>
      <c r="D125" s="215"/>
      <c r="E125" s="215"/>
      <c r="F125" s="212"/>
      <c r="G125" s="212"/>
      <c r="H125" s="212"/>
      <c r="I125" s="212"/>
      <c r="J125" s="212"/>
      <c r="K125" s="214"/>
    </row>
    <row r="126" spans="1:11" s="15" customFormat="1" ht="15">
      <c r="A126" s="212"/>
      <c r="B126" s="201"/>
      <c r="C126" s="219"/>
      <c r="D126" s="201"/>
      <c r="E126" s="201"/>
      <c r="F126" s="212"/>
      <c r="G126" s="212"/>
      <c r="H126" s="212"/>
      <c r="I126" s="212"/>
      <c r="J126" s="212"/>
      <c r="K126" s="214"/>
    </row>
    <row r="127" spans="1:11" s="15" customFormat="1" ht="15">
      <c r="A127" s="9" t="s">
        <v>7</v>
      </c>
      <c r="B127" s="22" t="s">
        <v>291</v>
      </c>
      <c r="C127" s="217"/>
      <c r="D127" s="23"/>
      <c r="E127" s="16"/>
      <c r="F127" s="11"/>
      <c r="G127" s="249" t="s">
        <v>14</v>
      </c>
      <c r="H127" s="249"/>
      <c r="I127" s="249"/>
      <c r="J127" s="249"/>
      <c r="K127" s="214"/>
    </row>
    <row r="128" spans="1:11" s="15" customFormat="1" ht="30">
      <c r="A128" s="9" t="s">
        <v>0</v>
      </c>
      <c r="B128" s="191" t="s">
        <v>15</v>
      </c>
      <c r="C128" s="175" t="s">
        <v>549</v>
      </c>
      <c r="D128" s="72" t="s">
        <v>525</v>
      </c>
      <c r="E128" s="173" t="s">
        <v>119</v>
      </c>
      <c r="F128" s="10" t="s">
        <v>16</v>
      </c>
      <c r="G128" s="9" t="s">
        <v>17</v>
      </c>
      <c r="H128" s="9" t="s">
        <v>18</v>
      </c>
      <c r="I128" s="9" t="s">
        <v>19</v>
      </c>
      <c r="J128" s="9" t="s">
        <v>20</v>
      </c>
      <c r="K128" s="214"/>
    </row>
    <row r="129" spans="1:11" s="15" customFormat="1" ht="15">
      <c r="A129" s="193" t="s">
        <v>1</v>
      </c>
      <c r="B129" s="97" t="s">
        <v>104</v>
      </c>
      <c r="C129" s="224">
        <f>E129*D129</f>
        <v>21096108.990000002</v>
      </c>
      <c r="D129" s="217">
        <v>5657.31</v>
      </c>
      <c r="E129" s="16">
        <v>3729</v>
      </c>
      <c r="F129" s="193">
        <v>2001</v>
      </c>
      <c r="G129" s="193" t="s">
        <v>105</v>
      </c>
      <c r="H129" s="193" t="s">
        <v>44</v>
      </c>
      <c r="I129" s="193" t="s">
        <v>44</v>
      </c>
      <c r="J129" s="193" t="s">
        <v>106</v>
      </c>
      <c r="K129" s="174"/>
    </row>
    <row r="130" spans="1:11" s="15" customFormat="1" ht="15">
      <c r="A130" s="193" t="s">
        <v>2</v>
      </c>
      <c r="B130" s="97" t="s">
        <v>160</v>
      </c>
      <c r="C130" s="217">
        <v>78357.34</v>
      </c>
      <c r="D130" s="217"/>
      <c r="E130" s="16"/>
      <c r="F130" s="193" t="s">
        <v>313</v>
      </c>
      <c r="G130" s="193"/>
      <c r="H130" s="193"/>
      <c r="I130" s="193"/>
      <c r="J130" s="193"/>
      <c r="K130" s="174"/>
    </row>
    <row r="131" spans="1:11" s="15" customFormat="1" ht="15">
      <c r="A131" s="193" t="s">
        <v>3</v>
      </c>
      <c r="B131" s="97" t="s">
        <v>99</v>
      </c>
      <c r="C131" s="217">
        <v>39606</v>
      </c>
      <c r="D131" s="217"/>
      <c r="E131" s="16"/>
      <c r="F131" s="193">
        <v>2014</v>
      </c>
      <c r="G131" s="193"/>
      <c r="H131" s="193"/>
      <c r="I131" s="193"/>
      <c r="J131" s="193"/>
      <c r="K131" s="174"/>
    </row>
    <row r="132" spans="1:11" s="15" customFormat="1" ht="15">
      <c r="A132" s="193" t="s">
        <v>4</v>
      </c>
      <c r="B132" s="97" t="s">
        <v>21</v>
      </c>
      <c r="C132" s="217">
        <v>650000</v>
      </c>
      <c r="D132" s="217"/>
      <c r="E132" s="16"/>
      <c r="F132" s="193"/>
      <c r="G132" s="193"/>
      <c r="H132" s="193"/>
      <c r="I132" s="193"/>
      <c r="J132" s="193"/>
      <c r="K132" s="214"/>
    </row>
    <row r="133" spans="1:11" s="15" customFormat="1" ht="15">
      <c r="A133" s="212"/>
      <c r="B133" s="201" t="s">
        <v>163</v>
      </c>
      <c r="C133" s="218"/>
      <c r="D133" s="201"/>
      <c r="E133" s="201"/>
      <c r="F133" s="212"/>
      <c r="G133" s="212"/>
      <c r="H133" s="212"/>
      <c r="I133" s="212"/>
      <c r="J133" s="212"/>
      <c r="K133" s="214"/>
    </row>
    <row r="134" spans="1:11" s="15" customFormat="1" ht="15">
      <c r="A134" s="212"/>
      <c r="B134" s="201"/>
      <c r="C134" s="219"/>
      <c r="D134" s="201"/>
      <c r="E134" s="201"/>
      <c r="F134" s="212"/>
      <c r="G134" s="212"/>
      <c r="H134" s="212"/>
      <c r="I134" s="212"/>
      <c r="J134" s="212"/>
      <c r="K134" s="214"/>
    </row>
    <row r="135" spans="1:11" s="15" customFormat="1" ht="15">
      <c r="A135" s="9" t="s">
        <v>8</v>
      </c>
      <c r="B135" s="22" t="s">
        <v>297</v>
      </c>
      <c r="C135" s="217"/>
      <c r="D135" s="23"/>
      <c r="E135" s="16"/>
      <c r="F135" s="11"/>
      <c r="G135" s="249" t="s">
        <v>14</v>
      </c>
      <c r="H135" s="249"/>
      <c r="I135" s="249"/>
      <c r="J135" s="249"/>
      <c r="K135" s="214"/>
    </row>
    <row r="136" spans="1:11" s="15" customFormat="1" ht="30">
      <c r="A136" s="9" t="s">
        <v>0</v>
      </c>
      <c r="B136" s="191" t="s">
        <v>15</v>
      </c>
      <c r="C136" s="175" t="s">
        <v>549</v>
      </c>
      <c r="D136" s="72" t="s">
        <v>525</v>
      </c>
      <c r="E136" s="173" t="s">
        <v>119</v>
      </c>
      <c r="F136" s="10" t="s">
        <v>16</v>
      </c>
      <c r="G136" s="9" t="s">
        <v>17</v>
      </c>
      <c r="H136" s="9" t="s">
        <v>18</v>
      </c>
      <c r="I136" s="9" t="s">
        <v>19</v>
      </c>
      <c r="J136" s="9" t="s">
        <v>20</v>
      </c>
      <c r="K136" s="214"/>
    </row>
    <row r="137" spans="1:11" s="15" customFormat="1" ht="15">
      <c r="A137" s="193" t="s">
        <v>1</v>
      </c>
      <c r="B137" s="97" t="s">
        <v>164</v>
      </c>
      <c r="C137" s="225">
        <f>E137*D137</f>
        <v>5317871.4</v>
      </c>
      <c r="D137" s="217">
        <v>5657.31</v>
      </c>
      <c r="E137" s="16">
        <v>940</v>
      </c>
      <c r="F137" s="11" t="s">
        <v>127</v>
      </c>
      <c r="G137" s="193" t="s">
        <v>85</v>
      </c>
      <c r="H137" s="193" t="s">
        <v>48</v>
      </c>
      <c r="I137" s="193" t="s">
        <v>49</v>
      </c>
      <c r="J137" s="193" t="s">
        <v>86</v>
      </c>
      <c r="K137" s="174"/>
    </row>
    <row r="138" spans="1:11" s="226" customFormat="1" ht="25.5">
      <c r="A138" s="193" t="s">
        <v>2</v>
      </c>
      <c r="B138" s="97" t="s">
        <v>357</v>
      </c>
      <c r="C138" s="225">
        <f>E138*D138</f>
        <v>3258587.8275</v>
      </c>
      <c r="D138" s="217">
        <v>7885.27</v>
      </c>
      <c r="E138" s="16">
        <f>345.28+67.97</f>
        <v>413.25</v>
      </c>
      <c r="F138" s="11">
        <v>1910</v>
      </c>
      <c r="G138" s="193" t="s">
        <v>139</v>
      </c>
      <c r="H138" s="193" t="s">
        <v>140</v>
      </c>
      <c r="I138" s="193"/>
      <c r="J138" s="193" t="s">
        <v>106</v>
      </c>
      <c r="K138" s="174"/>
    </row>
    <row r="139" spans="1:11" s="15" customFormat="1" ht="15">
      <c r="A139" s="193" t="s">
        <v>3</v>
      </c>
      <c r="B139" s="97" t="s">
        <v>107</v>
      </c>
      <c r="C139" s="217">
        <v>348090</v>
      </c>
      <c r="D139" s="217"/>
      <c r="E139" s="16"/>
      <c r="F139" s="11">
        <v>2015</v>
      </c>
      <c r="G139" s="193"/>
      <c r="H139" s="193"/>
      <c r="I139" s="193"/>
      <c r="J139" s="193"/>
      <c r="K139" s="214"/>
    </row>
    <row r="140" spans="1:11" s="15" customFormat="1" ht="15">
      <c r="A140" s="193" t="s">
        <v>4</v>
      </c>
      <c r="B140" s="97" t="s">
        <v>102</v>
      </c>
      <c r="C140" s="217">
        <v>52599.57</v>
      </c>
      <c r="D140" s="217"/>
      <c r="E140" s="16"/>
      <c r="F140" s="11">
        <v>2012</v>
      </c>
      <c r="G140" s="193"/>
      <c r="H140" s="193"/>
      <c r="I140" s="193"/>
      <c r="J140" s="193"/>
      <c r="K140" s="214"/>
    </row>
    <row r="141" spans="1:11" s="15" customFormat="1" ht="14.25" customHeight="1">
      <c r="A141" s="193" t="s">
        <v>5</v>
      </c>
      <c r="B141" s="97" t="s">
        <v>21</v>
      </c>
      <c r="C141" s="217">
        <v>459305.69</v>
      </c>
      <c r="D141" s="217"/>
      <c r="E141" s="16"/>
      <c r="F141" s="11"/>
      <c r="G141" s="193"/>
      <c r="H141" s="193"/>
      <c r="I141" s="193"/>
      <c r="J141" s="193"/>
      <c r="K141" s="214"/>
    </row>
    <row r="142" spans="1:11" s="15" customFormat="1" ht="15">
      <c r="A142" s="212"/>
      <c r="B142" s="201" t="s">
        <v>163</v>
      </c>
      <c r="C142" s="218"/>
      <c r="D142" s="212"/>
      <c r="E142" s="212"/>
      <c r="F142" s="212"/>
      <c r="G142" s="212"/>
      <c r="H142" s="212"/>
      <c r="I142" s="212"/>
      <c r="J142" s="212"/>
      <c r="K142" s="214"/>
    </row>
    <row r="143" spans="1:11" s="15" customFormat="1" ht="15">
      <c r="A143" s="212"/>
      <c r="B143" s="201"/>
      <c r="C143" s="221"/>
      <c r="D143" s="212"/>
      <c r="E143" s="212"/>
      <c r="F143" s="212"/>
      <c r="G143" s="212"/>
      <c r="H143" s="212"/>
      <c r="I143" s="212"/>
      <c r="J143" s="212"/>
      <c r="K143" s="214"/>
    </row>
    <row r="144" spans="1:11" s="15" customFormat="1" ht="15">
      <c r="A144" s="9" t="s">
        <v>9</v>
      </c>
      <c r="B144" s="22" t="s">
        <v>303</v>
      </c>
      <c r="C144" s="222"/>
      <c r="D144" s="23"/>
      <c r="E144" s="16"/>
      <c r="F144" s="11"/>
      <c r="G144" s="249" t="s">
        <v>14</v>
      </c>
      <c r="H144" s="249"/>
      <c r="I144" s="249"/>
      <c r="J144" s="249"/>
      <c r="K144" s="214"/>
    </row>
    <row r="145" spans="1:11" s="15" customFormat="1" ht="30">
      <c r="A145" s="9" t="s">
        <v>0</v>
      </c>
      <c r="B145" s="191" t="s">
        <v>15</v>
      </c>
      <c r="C145" s="175" t="s">
        <v>549</v>
      </c>
      <c r="D145" s="72" t="s">
        <v>525</v>
      </c>
      <c r="E145" s="173" t="s">
        <v>119</v>
      </c>
      <c r="F145" s="10" t="s">
        <v>16</v>
      </c>
      <c r="G145" s="9" t="s">
        <v>17</v>
      </c>
      <c r="H145" s="9" t="s">
        <v>18</v>
      </c>
      <c r="I145" s="9" t="s">
        <v>19</v>
      </c>
      <c r="J145" s="9" t="s">
        <v>20</v>
      </c>
      <c r="K145" s="214"/>
    </row>
    <row r="146" spans="1:11" s="15" customFormat="1" ht="15">
      <c r="A146" s="193" t="s">
        <v>1</v>
      </c>
      <c r="B146" s="176" t="s">
        <v>124</v>
      </c>
      <c r="C146" s="222">
        <f>D146*E146</f>
        <v>2828683.2</v>
      </c>
      <c r="D146" s="222">
        <v>11786.18</v>
      </c>
      <c r="E146" s="223">
        <v>240</v>
      </c>
      <c r="F146" s="11"/>
      <c r="G146" s="193"/>
      <c r="H146" s="193"/>
      <c r="I146" s="193"/>
      <c r="J146" s="193"/>
      <c r="K146" s="174"/>
    </row>
    <row r="147" spans="1:11" s="226" customFormat="1" ht="25.5">
      <c r="A147" s="193" t="s">
        <v>2</v>
      </c>
      <c r="B147" s="176" t="s">
        <v>358</v>
      </c>
      <c r="C147" s="222">
        <f>D147*E147</f>
        <v>3829008.2593000005</v>
      </c>
      <c r="D147" s="222">
        <v>7885.27</v>
      </c>
      <c r="E147" s="223">
        <v>485.59000000000003</v>
      </c>
      <c r="F147" s="11">
        <v>1910</v>
      </c>
      <c r="G147" s="193" t="s">
        <v>139</v>
      </c>
      <c r="H147" s="193" t="s">
        <v>140</v>
      </c>
      <c r="I147" s="193"/>
      <c r="J147" s="193" t="s">
        <v>106</v>
      </c>
      <c r="K147" s="174"/>
    </row>
    <row r="148" spans="1:11" s="226" customFormat="1" ht="15">
      <c r="A148" s="193" t="s">
        <v>3</v>
      </c>
      <c r="B148" s="176" t="s">
        <v>161</v>
      </c>
      <c r="C148" s="222">
        <v>258894.48</v>
      </c>
      <c r="D148" s="222"/>
      <c r="E148" s="223">
        <v>120</v>
      </c>
      <c r="F148" s="11"/>
      <c r="G148" s="193"/>
      <c r="H148" s="193"/>
      <c r="I148" s="193"/>
      <c r="J148" s="193"/>
      <c r="K148" s="214"/>
    </row>
    <row r="149" spans="1:11" s="15" customFormat="1" ht="15">
      <c r="A149" s="193" t="s">
        <v>4</v>
      </c>
      <c r="B149" s="176" t="s">
        <v>109</v>
      </c>
      <c r="C149" s="222">
        <f>59773.79+22043.49+15500</f>
        <v>97317.28</v>
      </c>
      <c r="D149" s="222"/>
      <c r="E149" s="223">
        <v>99.6</v>
      </c>
      <c r="F149" s="11"/>
      <c r="G149" s="193"/>
      <c r="H149" s="193"/>
      <c r="I149" s="193"/>
      <c r="J149" s="193"/>
      <c r="K149" s="174"/>
    </row>
    <row r="150" spans="1:11" s="15" customFormat="1" ht="15">
      <c r="A150" s="193" t="s">
        <v>5</v>
      </c>
      <c r="B150" s="176" t="s">
        <v>205</v>
      </c>
      <c r="C150" s="222">
        <f>337593.89+10900</f>
        <v>348493.89</v>
      </c>
      <c r="D150" s="222"/>
      <c r="E150" s="223">
        <v>100</v>
      </c>
      <c r="F150" s="11"/>
      <c r="G150" s="193"/>
      <c r="H150" s="193"/>
      <c r="I150" s="193"/>
      <c r="J150" s="193"/>
      <c r="K150" s="174"/>
    </row>
    <row r="151" spans="1:11" s="15" customFormat="1" ht="15">
      <c r="A151" s="193" t="s">
        <v>6</v>
      </c>
      <c r="B151" s="176" t="s">
        <v>206</v>
      </c>
      <c r="C151" s="222">
        <f>297205.62+12000+16000+21025</f>
        <v>346230.62</v>
      </c>
      <c r="D151" s="222"/>
      <c r="E151" s="223"/>
      <c r="F151" s="11"/>
      <c r="G151" s="193"/>
      <c r="H151" s="193"/>
      <c r="I151" s="193"/>
      <c r="J151" s="193"/>
      <c r="K151" s="174"/>
    </row>
    <row r="152" spans="1:11" s="15" customFormat="1" ht="15">
      <c r="A152" s="193" t="s">
        <v>7</v>
      </c>
      <c r="B152" s="176" t="s">
        <v>188</v>
      </c>
      <c r="C152" s="222">
        <v>186747</v>
      </c>
      <c r="D152" s="222"/>
      <c r="E152" s="223"/>
      <c r="F152" s="11"/>
      <c r="G152" s="193"/>
      <c r="H152" s="193"/>
      <c r="I152" s="193"/>
      <c r="J152" s="193"/>
      <c r="K152" s="214"/>
    </row>
    <row r="153" spans="1:11" s="15" customFormat="1" ht="15">
      <c r="A153" s="193" t="s">
        <v>8</v>
      </c>
      <c r="B153" s="176" t="s">
        <v>207</v>
      </c>
      <c r="C153" s="222">
        <v>3751.75</v>
      </c>
      <c r="D153" s="222"/>
      <c r="E153" s="223"/>
      <c r="F153" s="11"/>
      <c r="G153" s="193"/>
      <c r="H153" s="193"/>
      <c r="I153" s="193"/>
      <c r="J153" s="193"/>
      <c r="K153" s="214"/>
    </row>
    <row r="154" spans="1:11" s="15" customFormat="1" ht="15">
      <c r="A154" s="193">
        <v>9</v>
      </c>
      <c r="B154" s="176" t="s">
        <v>240</v>
      </c>
      <c r="C154" s="222">
        <v>1339680.07</v>
      </c>
      <c r="D154" s="222"/>
      <c r="E154" s="223">
        <v>369.13</v>
      </c>
      <c r="F154" s="11">
        <v>2020</v>
      </c>
      <c r="G154" s="193"/>
      <c r="H154" s="193"/>
      <c r="I154" s="193"/>
      <c r="J154" s="193"/>
      <c r="K154" s="214"/>
    </row>
    <row r="155" spans="1:10" s="196" customFormat="1" ht="15">
      <c r="A155" s="193">
        <v>10</v>
      </c>
      <c r="B155" s="176" t="s">
        <v>536</v>
      </c>
      <c r="C155" s="222">
        <f>44715.45+29268.29+29268.29+26016.26+26016.26+18699.19+18699.19</f>
        <v>192682.93</v>
      </c>
      <c r="D155" s="222"/>
      <c r="E155" s="193"/>
      <c r="F155" s="193"/>
      <c r="G155" s="193"/>
      <c r="H155" s="193"/>
      <c r="I155" s="193"/>
      <c r="J155" s="214"/>
    </row>
    <row r="156" spans="1:11" s="15" customFormat="1" ht="15">
      <c r="A156" s="193">
        <v>11</v>
      </c>
      <c r="B156" s="176" t="s">
        <v>21</v>
      </c>
      <c r="C156" s="222">
        <v>2075899.26</v>
      </c>
      <c r="D156" s="222"/>
      <c r="E156" s="223"/>
      <c r="F156" s="11"/>
      <c r="G156" s="193"/>
      <c r="H156" s="193"/>
      <c r="I156" s="193"/>
      <c r="J156" s="193"/>
      <c r="K156" s="214"/>
    </row>
    <row r="157" spans="2:11" s="15" customFormat="1" ht="15">
      <c r="B157" s="73"/>
      <c r="C157" s="202"/>
      <c r="D157" s="18"/>
      <c r="E157" s="18"/>
      <c r="K157" s="174"/>
    </row>
    <row r="158" spans="2:11" s="15" customFormat="1" ht="15">
      <c r="B158" s="73"/>
      <c r="C158" s="202"/>
      <c r="D158" s="18"/>
      <c r="E158" s="18"/>
      <c r="K158" s="174"/>
    </row>
    <row r="159" spans="2:11" s="15" customFormat="1" ht="15">
      <c r="B159" s="73"/>
      <c r="C159" s="202">
        <f>SUM(C1:C158)</f>
        <v>205441747.13459992</v>
      </c>
      <c r="D159" s="18"/>
      <c r="E159" s="18"/>
      <c r="K159" s="174"/>
    </row>
    <row r="160" spans="2:5" ht="15">
      <c r="B160" s="73"/>
      <c r="C160" s="92"/>
      <c r="D160" s="18"/>
      <c r="E160" s="18"/>
    </row>
    <row r="161" spans="2:5" ht="15">
      <c r="B161" s="73"/>
      <c r="C161" s="92"/>
      <c r="D161" s="18"/>
      <c r="E161" s="18"/>
    </row>
    <row r="162" spans="2:5" ht="15">
      <c r="B162" s="73"/>
      <c r="C162" s="92"/>
      <c r="D162" s="18"/>
      <c r="E162" s="122"/>
    </row>
    <row r="163" spans="2:5" ht="15">
      <c r="B163" s="73"/>
      <c r="C163" s="92"/>
      <c r="D163" s="18"/>
      <c r="E163" s="18"/>
    </row>
    <row r="164" spans="2:5" ht="15">
      <c r="B164" s="73"/>
      <c r="C164" s="92"/>
      <c r="D164" s="18"/>
      <c r="E164" s="18"/>
    </row>
    <row r="165" spans="2:5" ht="15">
      <c r="B165" s="73"/>
      <c r="C165" s="92"/>
      <c r="D165" s="18"/>
      <c r="E165" s="18"/>
    </row>
    <row r="166" spans="2:5" ht="15">
      <c r="B166" s="73"/>
      <c r="C166" s="92"/>
      <c r="D166" s="18"/>
      <c r="E166" s="18"/>
    </row>
    <row r="167" spans="2:5" ht="15">
      <c r="B167" s="73"/>
      <c r="C167" s="92"/>
      <c r="D167" s="18"/>
      <c r="E167" s="18"/>
    </row>
    <row r="168" spans="2:5" ht="15">
      <c r="B168" s="73"/>
      <c r="C168" s="92"/>
      <c r="D168" s="18"/>
      <c r="E168" s="18"/>
    </row>
    <row r="169" spans="2:5" ht="15">
      <c r="B169" s="73"/>
      <c r="C169" s="92"/>
      <c r="D169" s="18"/>
      <c r="E169" s="18"/>
    </row>
    <row r="170" spans="2:5" ht="15">
      <c r="B170" s="73"/>
      <c r="C170" s="92"/>
      <c r="D170" s="18"/>
      <c r="E170" s="18"/>
    </row>
    <row r="171" spans="2:5" ht="15">
      <c r="B171" s="73"/>
      <c r="C171" s="92"/>
      <c r="D171" s="18"/>
      <c r="E171" s="18"/>
    </row>
    <row r="172" spans="2:5" ht="15">
      <c r="B172" s="73"/>
      <c r="C172" s="92"/>
      <c r="D172" s="18"/>
      <c r="E172" s="18"/>
    </row>
    <row r="173" spans="2:5" ht="15">
      <c r="B173" s="73"/>
      <c r="C173" s="92"/>
      <c r="D173" s="18"/>
      <c r="E173" s="18"/>
    </row>
    <row r="174" spans="2:5" ht="15">
      <c r="B174" s="73"/>
      <c r="C174" s="92"/>
      <c r="D174" s="18"/>
      <c r="E174" s="18"/>
    </row>
    <row r="175" spans="2:5" ht="15">
      <c r="B175" s="73"/>
      <c r="C175" s="92"/>
      <c r="D175" s="18"/>
      <c r="E175" s="18"/>
    </row>
    <row r="176" spans="2:5" ht="15">
      <c r="B176" s="73"/>
      <c r="C176" s="92"/>
      <c r="D176" s="18"/>
      <c r="E176" s="18"/>
    </row>
    <row r="177" spans="2:5" ht="15">
      <c r="B177" s="73"/>
      <c r="C177" s="92"/>
      <c r="D177" s="18"/>
      <c r="E177" s="18"/>
    </row>
    <row r="178" spans="2:5" ht="15">
      <c r="B178" s="73"/>
      <c r="C178" s="92"/>
      <c r="D178" s="18"/>
      <c r="E178" s="18"/>
    </row>
    <row r="179" spans="2:5" ht="15">
      <c r="B179" s="73"/>
      <c r="C179" s="92"/>
      <c r="D179" s="18"/>
      <c r="E179" s="18"/>
    </row>
    <row r="180" spans="2:5" ht="15">
      <c r="B180" s="73"/>
      <c r="C180" s="92"/>
      <c r="D180" s="18"/>
      <c r="E180" s="18"/>
    </row>
    <row r="181" spans="2:5" ht="15">
      <c r="B181" s="73"/>
      <c r="C181" s="92"/>
      <c r="D181" s="18"/>
      <c r="E181" s="18"/>
    </row>
    <row r="182" spans="2:5" ht="15">
      <c r="B182" s="73"/>
      <c r="C182" s="92"/>
      <c r="D182" s="18"/>
      <c r="E182" s="18"/>
    </row>
    <row r="183" spans="2:5" ht="15">
      <c r="B183" s="73"/>
      <c r="C183" s="92"/>
      <c r="D183" s="18"/>
      <c r="E183" s="18"/>
    </row>
    <row r="184" spans="2:5" ht="15">
      <c r="B184" s="73"/>
      <c r="C184" s="92"/>
      <c r="D184" s="18"/>
      <c r="E184" s="18"/>
    </row>
    <row r="185" spans="2:5" ht="15">
      <c r="B185" s="73"/>
      <c r="C185" s="92"/>
      <c r="D185" s="18"/>
      <c r="E185" s="18"/>
    </row>
    <row r="186" spans="2:5" ht="15">
      <c r="B186" s="73"/>
      <c r="C186" s="92"/>
      <c r="D186" s="18"/>
      <c r="E186" s="18"/>
    </row>
    <row r="187" spans="2:5" ht="15">
      <c r="B187" s="73"/>
      <c r="C187" s="92"/>
      <c r="D187" s="18"/>
      <c r="E187" s="18"/>
    </row>
    <row r="188" spans="2:5" ht="15">
      <c r="B188" s="73"/>
      <c r="C188" s="92"/>
      <c r="D188" s="18"/>
      <c r="E188" s="18"/>
    </row>
    <row r="189" spans="2:5" ht="15">
      <c r="B189" s="73"/>
      <c r="C189" s="92"/>
      <c r="D189" s="18"/>
      <c r="E189" s="18"/>
    </row>
    <row r="190" spans="2:5" ht="15">
      <c r="B190" s="73"/>
      <c r="C190" s="92"/>
      <c r="D190" s="18"/>
      <c r="E190" s="18"/>
    </row>
    <row r="191" spans="2:5" ht="15">
      <c r="B191" s="73"/>
      <c r="C191" s="92"/>
      <c r="D191" s="18"/>
      <c r="E191" s="18"/>
    </row>
    <row r="192" spans="2:5" ht="15">
      <c r="B192" s="73"/>
      <c r="C192" s="92"/>
      <c r="D192" s="18"/>
      <c r="E192" s="18"/>
    </row>
    <row r="193" spans="2:5" ht="15">
      <c r="B193" s="73"/>
      <c r="C193" s="92"/>
      <c r="D193" s="18"/>
      <c r="E193" s="18"/>
    </row>
    <row r="194" spans="2:5" ht="15">
      <c r="B194" s="73"/>
      <c r="C194" s="92"/>
      <c r="D194" s="18"/>
      <c r="E194" s="18"/>
    </row>
    <row r="195" spans="2:5" ht="15">
      <c r="B195" s="73"/>
      <c r="C195" s="92"/>
      <c r="D195" s="18"/>
      <c r="E195" s="18"/>
    </row>
    <row r="196" spans="2:5" ht="15">
      <c r="B196" s="73"/>
      <c r="C196" s="92"/>
      <c r="D196" s="18"/>
      <c r="E196" s="18"/>
    </row>
    <row r="197" spans="2:5" ht="15">
      <c r="B197" s="73"/>
      <c r="C197" s="92"/>
      <c r="D197" s="18"/>
      <c r="E197" s="18"/>
    </row>
    <row r="198" spans="2:5" ht="15">
      <c r="B198" s="73"/>
      <c r="C198" s="92"/>
      <c r="D198" s="18"/>
      <c r="E198" s="18"/>
    </row>
    <row r="199" spans="2:5" ht="15">
      <c r="B199" s="73"/>
      <c r="C199" s="92"/>
      <c r="D199" s="18"/>
      <c r="E199" s="18"/>
    </row>
    <row r="200" spans="2:5" ht="15">
      <c r="B200" s="73"/>
      <c r="C200" s="92"/>
      <c r="D200" s="18"/>
      <c r="E200" s="18"/>
    </row>
    <row r="201" spans="2:5" ht="15">
      <c r="B201" s="73"/>
      <c r="C201" s="92"/>
      <c r="D201" s="18"/>
      <c r="E201" s="18"/>
    </row>
    <row r="202" spans="2:5" ht="15">
      <c r="B202" s="73"/>
      <c r="C202" s="92"/>
      <c r="D202" s="18"/>
      <c r="E202" s="18"/>
    </row>
    <row r="203" spans="2:5" ht="15">
      <c r="B203" s="73"/>
      <c r="C203" s="92"/>
      <c r="D203" s="18"/>
      <c r="E203" s="18"/>
    </row>
    <row r="204" spans="2:5" ht="15">
      <c r="B204" s="73"/>
      <c r="C204" s="92"/>
      <c r="D204" s="18"/>
      <c r="E204" s="18"/>
    </row>
    <row r="205" spans="2:5" ht="15">
      <c r="B205" s="73"/>
      <c r="C205" s="92"/>
      <c r="D205" s="18"/>
      <c r="E205" s="18"/>
    </row>
    <row r="206" spans="2:5" ht="15">
      <c r="B206" s="73"/>
      <c r="C206" s="92"/>
      <c r="D206" s="18"/>
      <c r="E206" s="18"/>
    </row>
    <row r="207" spans="2:5" ht="15">
      <c r="B207" s="73"/>
      <c r="C207" s="92"/>
      <c r="D207" s="18"/>
      <c r="E207" s="18"/>
    </row>
    <row r="208" spans="2:5" ht="15">
      <c r="B208" s="73"/>
      <c r="C208" s="92"/>
      <c r="D208" s="18"/>
      <c r="E208" s="18"/>
    </row>
    <row r="209" spans="2:5" ht="15">
      <c r="B209" s="73"/>
      <c r="C209" s="92"/>
      <c r="D209" s="18"/>
      <c r="E209" s="18"/>
    </row>
    <row r="210" spans="2:5" ht="15">
      <c r="B210" s="73"/>
      <c r="C210" s="92"/>
      <c r="D210" s="18"/>
      <c r="E210" s="18"/>
    </row>
    <row r="211" spans="2:5" ht="15">
      <c r="B211" s="73"/>
      <c r="C211" s="92"/>
      <c r="D211" s="18"/>
      <c r="E211" s="18"/>
    </row>
    <row r="212" spans="2:5" ht="15">
      <c r="B212" s="73"/>
      <c r="C212" s="92"/>
      <c r="D212" s="18"/>
      <c r="E212" s="18"/>
    </row>
    <row r="213" spans="2:5" ht="15">
      <c r="B213" s="73"/>
      <c r="C213" s="92"/>
      <c r="D213" s="18"/>
      <c r="E213" s="18"/>
    </row>
    <row r="214" spans="2:5" ht="15">
      <c r="B214" s="73"/>
      <c r="C214" s="92"/>
      <c r="D214" s="18"/>
      <c r="E214" s="18"/>
    </row>
    <row r="215" spans="2:5" ht="15">
      <c r="B215" s="73"/>
      <c r="C215" s="92"/>
      <c r="D215" s="18"/>
      <c r="E215" s="18"/>
    </row>
    <row r="216" spans="2:5" ht="15">
      <c r="B216" s="73"/>
      <c r="C216" s="92"/>
      <c r="D216" s="18"/>
      <c r="E216" s="18"/>
    </row>
    <row r="217" spans="2:5" ht="15">
      <c r="B217" s="73"/>
      <c r="C217" s="92"/>
      <c r="D217" s="18"/>
      <c r="E217" s="18"/>
    </row>
    <row r="218" spans="2:5" ht="15">
      <c r="B218" s="73"/>
      <c r="C218" s="92"/>
      <c r="D218" s="18"/>
      <c r="E218" s="18"/>
    </row>
    <row r="219" spans="2:5" ht="15">
      <c r="B219" s="73"/>
      <c r="C219" s="92"/>
      <c r="D219" s="18"/>
      <c r="E219" s="18"/>
    </row>
    <row r="220" spans="2:5" ht="15">
      <c r="B220" s="73"/>
      <c r="C220" s="92"/>
      <c r="D220" s="18"/>
      <c r="E220" s="18"/>
    </row>
    <row r="221" spans="2:5" ht="15">
      <c r="B221" s="73"/>
      <c r="C221" s="92"/>
      <c r="D221" s="18"/>
      <c r="E221" s="18"/>
    </row>
    <row r="222" spans="2:5" ht="15">
      <c r="B222" s="73"/>
      <c r="C222" s="92"/>
      <c r="D222" s="18"/>
      <c r="E222" s="18"/>
    </row>
    <row r="223" spans="2:5" ht="15">
      <c r="B223" s="73"/>
      <c r="C223" s="92"/>
      <c r="D223" s="18"/>
      <c r="E223" s="18"/>
    </row>
    <row r="224" spans="2:5" ht="15">
      <c r="B224" s="73"/>
      <c r="C224" s="92"/>
      <c r="D224" s="18"/>
      <c r="E224" s="18"/>
    </row>
    <row r="225" spans="2:5" ht="15">
      <c r="B225" s="73"/>
      <c r="C225" s="92"/>
      <c r="D225" s="18"/>
      <c r="E225" s="18"/>
    </row>
    <row r="226" spans="2:5" ht="15">
      <c r="B226" s="73"/>
      <c r="C226" s="92"/>
      <c r="D226" s="18"/>
      <c r="E226" s="18"/>
    </row>
    <row r="227" spans="2:5" ht="15">
      <c r="B227" s="73"/>
      <c r="C227" s="92"/>
      <c r="D227" s="18"/>
      <c r="E227" s="18"/>
    </row>
    <row r="228" spans="2:5" ht="15">
      <c r="B228" s="73"/>
      <c r="C228" s="92"/>
      <c r="D228" s="18"/>
      <c r="E228" s="18"/>
    </row>
    <row r="229" spans="2:5" ht="15">
      <c r="B229" s="73"/>
      <c r="C229" s="92"/>
      <c r="D229" s="18"/>
      <c r="E229" s="18"/>
    </row>
    <row r="230" spans="2:5" ht="15">
      <c r="B230" s="73"/>
      <c r="C230" s="92"/>
      <c r="D230" s="18"/>
      <c r="E230" s="18"/>
    </row>
    <row r="231" spans="2:5" ht="15">
      <c r="B231" s="73"/>
      <c r="C231" s="92"/>
      <c r="D231" s="18"/>
      <c r="E231" s="18"/>
    </row>
    <row r="232" spans="2:5" ht="15">
      <c r="B232" s="73"/>
      <c r="C232" s="92"/>
      <c r="D232" s="18"/>
      <c r="E232" s="18"/>
    </row>
    <row r="233" spans="2:5" ht="15">
      <c r="B233" s="73"/>
      <c r="C233" s="92"/>
      <c r="D233" s="18"/>
      <c r="E233" s="18"/>
    </row>
    <row r="234" spans="2:5" ht="15">
      <c r="B234" s="73"/>
      <c r="C234" s="92"/>
      <c r="D234" s="18"/>
      <c r="E234" s="18"/>
    </row>
    <row r="235" spans="2:5" ht="15">
      <c r="B235" s="73"/>
      <c r="C235" s="92"/>
      <c r="D235" s="18"/>
      <c r="E235" s="18"/>
    </row>
    <row r="236" spans="2:5" ht="15">
      <c r="B236" s="73"/>
      <c r="C236" s="92"/>
      <c r="D236" s="18"/>
      <c r="E236" s="18"/>
    </row>
    <row r="237" spans="2:5" ht="15">
      <c r="B237" s="73"/>
      <c r="C237" s="92"/>
      <c r="D237" s="18"/>
      <c r="E237" s="18"/>
    </row>
    <row r="238" spans="2:5" ht="15">
      <c r="B238" s="73"/>
      <c r="C238" s="92"/>
      <c r="D238" s="18"/>
      <c r="E238" s="18"/>
    </row>
    <row r="239" spans="2:5" ht="15">
      <c r="B239" s="73"/>
      <c r="C239" s="92"/>
      <c r="D239" s="18"/>
      <c r="E239" s="18"/>
    </row>
    <row r="240" spans="2:5" ht="15">
      <c r="B240" s="73"/>
      <c r="C240" s="92"/>
      <c r="D240" s="18"/>
      <c r="E240" s="18"/>
    </row>
    <row r="241" spans="2:5" ht="15">
      <c r="B241" s="73"/>
      <c r="C241" s="92"/>
      <c r="D241" s="18"/>
      <c r="E241" s="18"/>
    </row>
    <row r="242" spans="2:5" ht="15">
      <c r="B242" s="73"/>
      <c r="C242" s="92"/>
      <c r="D242" s="18"/>
      <c r="E242" s="18"/>
    </row>
    <row r="243" spans="2:5" ht="15">
      <c r="B243" s="73"/>
      <c r="C243" s="92"/>
      <c r="D243" s="18"/>
      <c r="E243" s="18"/>
    </row>
    <row r="244" spans="2:5" ht="15">
      <c r="B244" s="73"/>
      <c r="C244" s="92"/>
      <c r="D244" s="18"/>
      <c r="E244" s="18"/>
    </row>
    <row r="245" spans="2:5" ht="15">
      <c r="B245" s="73"/>
      <c r="C245" s="92"/>
      <c r="D245" s="18"/>
      <c r="E245" s="18"/>
    </row>
    <row r="246" spans="2:5" ht="15">
      <c r="B246" s="73"/>
      <c r="C246" s="92"/>
      <c r="D246" s="18"/>
      <c r="E246" s="18"/>
    </row>
    <row r="247" spans="2:5" ht="15">
      <c r="B247" s="73"/>
      <c r="C247" s="92"/>
      <c r="D247" s="18"/>
      <c r="E247" s="18"/>
    </row>
    <row r="248" spans="2:5" ht="15">
      <c r="B248" s="73"/>
      <c r="C248" s="92"/>
      <c r="D248" s="18"/>
      <c r="E248" s="18"/>
    </row>
    <row r="249" spans="2:5" ht="15">
      <c r="B249" s="73"/>
      <c r="C249" s="92"/>
      <c r="D249" s="18"/>
      <c r="E249" s="18"/>
    </row>
    <row r="250" spans="2:5" ht="15">
      <c r="B250" s="73"/>
      <c r="C250" s="92"/>
      <c r="D250" s="18"/>
      <c r="E250" s="18"/>
    </row>
    <row r="251" spans="2:5" ht="15">
      <c r="B251" s="73"/>
      <c r="C251" s="92"/>
      <c r="D251" s="18"/>
      <c r="E251" s="18"/>
    </row>
    <row r="252" spans="2:5" ht="15">
      <c r="B252" s="73"/>
      <c r="C252" s="92"/>
      <c r="D252" s="18"/>
      <c r="E252" s="18"/>
    </row>
    <row r="253" spans="2:5" ht="15">
      <c r="B253" s="73"/>
      <c r="C253" s="92"/>
      <c r="D253" s="18"/>
      <c r="E253" s="18"/>
    </row>
    <row r="254" spans="2:5" ht="15">
      <c r="B254" s="73"/>
      <c r="C254" s="92"/>
      <c r="D254" s="18"/>
      <c r="E254" s="18"/>
    </row>
    <row r="255" spans="2:5" ht="15">
      <c r="B255" s="73"/>
      <c r="C255" s="92"/>
      <c r="D255" s="18"/>
      <c r="E255" s="18"/>
    </row>
    <row r="256" spans="2:5" ht="15">
      <c r="B256" s="73"/>
      <c r="C256" s="92"/>
      <c r="D256" s="18"/>
      <c r="E256" s="18"/>
    </row>
    <row r="257" spans="2:5" ht="15">
      <c r="B257" s="73"/>
      <c r="C257" s="92"/>
      <c r="D257" s="18"/>
      <c r="E257" s="18"/>
    </row>
    <row r="258" spans="2:5" ht="15">
      <c r="B258" s="73"/>
      <c r="C258" s="92"/>
      <c r="D258" s="18"/>
      <c r="E258" s="18"/>
    </row>
    <row r="259" spans="2:5" ht="15">
      <c r="B259" s="73"/>
      <c r="C259" s="92"/>
      <c r="D259" s="18"/>
      <c r="E259" s="18"/>
    </row>
    <row r="260" spans="2:5" ht="15">
      <c r="B260" s="73"/>
      <c r="C260" s="92"/>
      <c r="D260" s="18"/>
      <c r="E260" s="18"/>
    </row>
    <row r="261" spans="2:5" ht="15">
      <c r="B261" s="73"/>
      <c r="C261" s="92"/>
      <c r="D261" s="18"/>
      <c r="E261" s="18"/>
    </row>
    <row r="262" spans="2:5" ht="15">
      <c r="B262" s="73"/>
      <c r="C262" s="92"/>
      <c r="D262" s="18"/>
      <c r="E262" s="18"/>
    </row>
    <row r="263" spans="2:5" ht="15">
      <c r="B263" s="73"/>
      <c r="C263" s="92"/>
      <c r="D263" s="18"/>
      <c r="E263" s="18"/>
    </row>
    <row r="264" spans="2:5" ht="15">
      <c r="B264" s="73"/>
      <c r="C264" s="92"/>
      <c r="D264" s="18"/>
      <c r="E264" s="18"/>
    </row>
    <row r="265" spans="2:5" ht="15">
      <c r="B265" s="73"/>
      <c r="C265" s="92"/>
      <c r="D265" s="18"/>
      <c r="E265" s="18"/>
    </row>
    <row r="266" spans="2:5" ht="15">
      <c r="B266" s="73"/>
      <c r="C266" s="92"/>
      <c r="D266" s="18"/>
      <c r="E266" s="18"/>
    </row>
    <row r="267" spans="2:5" ht="15">
      <c r="B267" s="73"/>
      <c r="C267" s="92"/>
      <c r="D267" s="18"/>
      <c r="E267" s="18"/>
    </row>
    <row r="268" spans="2:5" ht="15">
      <c r="B268" s="73"/>
      <c r="C268" s="92"/>
      <c r="D268" s="18"/>
      <c r="E268" s="18"/>
    </row>
    <row r="269" spans="2:5" ht="15">
      <c r="B269" s="73"/>
      <c r="C269" s="92"/>
      <c r="D269" s="18"/>
      <c r="E269" s="18"/>
    </row>
    <row r="270" spans="2:5" ht="15">
      <c r="B270" s="73"/>
      <c r="C270" s="92"/>
      <c r="D270" s="18"/>
      <c r="E270" s="18"/>
    </row>
    <row r="271" spans="2:5" ht="15">
      <c r="B271" s="73"/>
      <c r="C271" s="92"/>
      <c r="D271" s="18"/>
      <c r="E271" s="18"/>
    </row>
    <row r="272" spans="2:5" ht="15">
      <c r="B272" s="73"/>
      <c r="C272" s="92"/>
      <c r="D272" s="18"/>
      <c r="E272" s="18"/>
    </row>
    <row r="273" spans="2:5" ht="15">
      <c r="B273" s="73"/>
      <c r="C273" s="92"/>
      <c r="D273" s="18"/>
      <c r="E273" s="18"/>
    </row>
    <row r="274" spans="2:5" ht="15">
      <c r="B274" s="73"/>
      <c r="C274" s="92"/>
      <c r="D274" s="18"/>
      <c r="E274" s="18"/>
    </row>
    <row r="275" spans="2:5" ht="15">
      <c r="B275" s="73"/>
      <c r="C275" s="92"/>
      <c r="D275" s="18"/>
      <c r="E275" s="18"/>
    </row>
    <row r="276" spans="2:5" ht="15">
      <c r="B276" s="73"/>
      <c r="C276" s="92"/>
      <c r="D276" s="18"/>
      <c r="E276" s="18"/>
    </row>
    <row r="277" spans="2:5" ht="15">
      <c r="B277" s="73"/>
      <c r="C277" s="92"/>
      <c r="D277" s="18"/>
      <c r="E277" s="18"/>
    </row>
    <row r="278" spans="3:4" ht="15">
      <c r="C278" s="92"/>
      <c r="D278" s="17"/>
    </row>
    <row r="279" spans="3:4" ht="15">
      <c r="C279" s="92"/>
      <c r="D279" s="17"/>
    </row>
    <row r="280" spans="3:4" ht="15">
      <c r="C280" s="92"/>
      <c r="D280" s="17"/>
    </row>
    <row r="281" spans="3:4" ht="15">
      <c r="C281" s="92"/>
      <c r="D281" s="17"/>
    </row>
    <row r="282" spans="3:4" ht="15">
      <c r="C282" s="92"/>
      <c r="D282" s="17"/>
    </row>
    <row r="283" spans="3:4" ht="15">
      <c r="C283" s="92"/>
      <c r="D283" s="17"/>
    </row>
    <row r="284" spans="3:4" ht="15">
      <c r="C284" s="92"/>
      <c r="D284" s="17"/>
    </row>
    <row r="285" spans="3:4" ht="15">
      <c r="C285" s="92"/>
      <c r="D285" s="17"/>
    </row>
    <row r="286" spans="3:4" ht="15">
      <c r="C286" s="92"/>
      <c r="D286" s="17"/>
    </row>
    <row r="287" spans="3:4" ht="15">
      <c r="C287" s="92"/>
      <c r="D287" s="17"/>
    </row>
    <row r="288" spans="3:4" ht="15">
      <c r="C288" s="92"/>
      <c r="D288" s="17"/>
    </row>
    <row r="289" spans="3:4" ht="15">
      <c r="C289" s="92"/>
      <c r="D289" s="17"/>
    </row>
    <row r="290" spans="3:4" ht="15">
      <c r="C290" s="92"/>
      <c r="D290" s="17"/>
    </row>
    <row r="291" spans="3:4" ht="15">
      <c r="C291" s="92"/>
      <c r="D291" s="17"/>
    </row>
    <row r="292" spans="3:4" ht="15">
      <c r="C292" s="92"/>
      <c r="D292" s="17"/>
    </row>
    <row r="293" spans="3:4" ht="15">
      <c r="C293" s="92"/>
      <c r="D293" s="17"/>
    </row>
    <row r="294" spans="3:4" ht="15">
      <c r="C294" s="92"/>
      <c r="D294" s="17"/>
    </row>
    <row r="295" spans="3:4" ht="15">
      <c r="C295" s="92"/>
      <c r="D295" s="17"/>
    </row>
    <row r="296" spans="3:4" ht="15">
      <c r="C296" s="92"/>
      <c r="D296" s="17"/>
    </row>
    <row r="297" spans="3:4" ht="15">
      <c r="C297" s="92"/>
      <c r="D297" s="17"/>
    </row>
    <row r="298" spans="3:4" ht="15">
      <c r="C298" s="92"/>
      <c r="D298" s="17"/>
    </row>
    <row r="299" spans="3:4" ht="15">
      <c r="C299" s="92"/>
      <c r="D299" s="17"/>
    </row>
    <row r="300" spans="3:4" ht="15">
      <c r="C300" s="92"/>
      <c r="D300" s="17"/>
    </row>
    <row r="301" spans="3:4" ht="15">
      <c r="C301" s="92"/>
      <c r="D301" s="17"/>
    </row>
    <row r="302" spans="3:4" ht="15">
      <c r="C302" s="92"/>
      <c r="D302" s="17"/>
    </row>
    <row r="303" spans="3:4" ht="15">
      <c r="C303" s="92"/>
      <c r="D303" s="17"/>
    </row>
    <row r="304" spans="3:4" ht="15">
      <c r="C304" s="92"/>
      <c r="D304" s="17"/>
    </row>
    <row r="305" spans="3:4" ht="15">
      <c r="C305" s="92"/>
      <c r="D305" s="17"/>
    </row>
    <row r="306" spans="3:4" ht="15">
      <c r="C306" s="92"/>
      <c r="D306" s="17"/>
    </row>
    <row r="307" spans="3:4" ht="15">
      <c r="C307" s="92"/>
      <c r="D307" s="17"/>
    </row>
    <row r="308" spans="3:4" ht="15">
      <c r="C308" s="92"/>
      <c r="D308" s="17"/>
    </row>
    <row r="309" spans="3:4" ht="15">
      <c r="C309" s="92"/>
      <c r="D309" s="17"/>
    </row>
    <row r="310" spans="3:4" ht="15">
      <c r="C310" s="92"/>
      <c r="D310" s="17"/>
    </row>
    <row r="311" spans="3:4" ht="15">
      <c r="C311" s="92"/>
      <c r="D311" s="17"/>
    </row>
    <row r="312" spans="3:4" ht="15">
      <c r="C312" s="92"/>
      <c r="D312" s="17"/>
    </row>
    <row r="313" spans="3:4" ht="15">
      <c r="C313" s="92"/>
      <c r="D313" s="17"/>
    </row>
    <row r="314" spans="3:4" ht="15">
      <c r="C314" s="92"/>
      <c r="D314" s="17"/>
    </row>
    <row r="315" spans="3:4" ht="15">
      <c r="C315" s="92"/>
      <c r="D315" s="17"/>
    </row>
    <row r="316" spans="3:4" ht="15">
      <c r="C316" s="92"/>
      <c r="D316" s="17"/>
    </row>
    <row r="317" spans="3:4" ht="15">
      <c r="C317" s="92"/>
      <c r="D317" s="17"/>
    </row>
    <row r="318" spans="3:4" ht="15">
      <c r="C318" s="92"/>
      <c r="D318" s="17"/>
    </row>
    <row r="319" spans="3:4" ht="15">
      <c r="C319" s="92"/>
      <c r="D319" s="17"/>
    </row>
    <row r="320" spans="3:4" ht="15">
      <c r="C320" s="92"/>
      <c r="D320" s="17"/>
    </row>
    <row r="321" spans="3:4" ht="15">
      <c r="C321" s="92"/>
      <c r="D321" s="17"/>
    </row>
    <row r="322" spans="3:4" ht="15">
      <c r="C322" s="92"/>
      <c r="D322" s="17"/>
    </row>
    <row r="323" spans="3:4" ht="15">
      <c r="C323" s="92"/>
      <c r="D323" s="17"/>
    </row>
    <row r="324" spans="3:4" ht="15">
      <c r="C324" s="92"/>
      <c r="D324" s="17"/>
    </row>
    <row r="325" spans="3:4" ht="15">
      <c r="C325" s="92"/>
      <c r="D325" s="17"/>
    </row>
    <row r="326" spans="3:4" ht="15">
      <c r="C326" s="92"/>
      <c r="D326" s="17"/>
    </row>
    <row r="327" spans="3:4" ht="15">
      <c r="C327" s="92"/>
      <c r="D327" s="17"/>
    </row>
    <row r="328" spans="3:4" ht="15">
      <c r="C328" s="92"/>
      <c r="D328" s="17"/>
    </row>
    <row r="329" spans="3:4" ht="15">
      <c r="C329" s="92"/>
      <c r="D329" s="17"/>
    </row>
    <row r="330" spans="3:4" ht="15">
      <c r="C330" s="92"/>
      <c r="D330" s="17"/>
    </row>
    <row r="331" spans="3:4" ht="15">
      <c r="C331" s="92"/>
      <c r="D331" s="17"/>
    </row>
    <row r="332" spans="3:4" ht="15">
      <c r="C332" s="92"/>
      <c r="D332" s="17"/>
    </row>
    <row r="333" spans="3:4" ht="15">
      <c r="C333" s="92"/>
      <c r="D333" s="17"/>
    </row>
    <row r="334" spans="3:4" ht="15">
      <c r="C334" s="92"/>
      <c r="D334" s="17"/>
    </row>
    <row r="335" spans="3:4" ht="15">
      <c r="C335" s="92"/>
      <c r="D335" s="17"/>
    </row>
    <row r="336" spans="3:4" ht="15">
      <c r="C336" s="92"/>
      <c r="D336" s="17"/>
    </row>
    <row r="337" spans="3:4" ht="15">
      <c r="C337" s="92"/>
      <c r="D337" s="17"/>
    </row>
    <row r="338" spans="3:4" ht="15">
      <c r="C338" s="92"/>
      <c r="D338" s="17"/>
    </row>
    <row r="339" spans="3:4" ht="15">
      <c r="C339" s="92"/>
      <c r="D339" s="17"/>
    </row>
    <row r="340" spans="3:4" ht="15">
      <c r="C340" s="92"/>
      <c r="D340" s="17"/>
    </row>
    <row r="341" spans="3:4" ht="15">
      <c r="C341" s="92"/>
      <c r="D341" s="17"/>
    </row>
    <row r="342" spans="3:4" ht="15">
      <c r="C342" s="92"/>
      <c r="D342" s="17"/>
    </row>
    <row r="343" spans="3:4" ht="15">
      <c r="C343" s="92"/>
      <c r="D343" s="17"/>
    </row>
    <row r="344" spans="3:4" ht="15">
      <c r="C344" s="92"/>
      <c r="D344" s="17"/>
    </row>
    <row r="345" spans="3:4" ht="15">
      <c r="C345" s="92"/>
      <c r="D345" s="17"/>
    </row>
    <row r="346" spans="3:4" ht="15">
      <c r="C346" s="92"/>
      <c r="D346" s="17"/>
    </row>
    <row r="347" spans="3:4" ht="15">
      <c r="C347" s="92"/>
      <c r="D347" s="17"/>
    </row>
    <row r="348" spans="3:4" ht="15">
      <c r="C348" s="92"/>
      <c r="D348" s="17"/>
    </row>
    <row r="349" spans="3:4" ht="15">
      <c r="C349" s="92"/>
      <c r="D349" s="17"/>
    </row>
    <row r="350" spans="3:4" ht="15">
      <c r="C350" s="92"/>
      <c r="D350" s="17"/>
    </row>
    <row r="351" spans="3:4" ht="15">
      <c r="C351" s="92"/>
      <c r="D351" s="17"/>
    </row>
    <row r="352" spans="3:4" ht="15">
      <c r="C352" s="92"/>
      <c r="D352" s="17"/>
    </row>
    <row r="353" spans="3:4" ht="15">
      <c r="C353" s="92"/>
      <c r="D353" s="17"/>
    </row>
    <row r="354" spans="3:4" ht="15">
      <c r="C354" s="92"/>
      <c r="D354" s="17"/>
    </row>
    <row r="355" spans="3:4" ht="15">
      <c r="C355" s="92"/>
      <c r="D355" s="17"/>
    </row>
    <row r="356" spans="3:4" ht="15">
      <c r="C356" s="92"/>
      <c r="D356" s="17"/>
    </row>
    <row r="357" spans="3:4" ht="15">
      <c r="C357" s="92"/>
      <c r="D357" s="17"/>
    </row>
    <row r="358" spans="3:4" ht="15">
      <c r="C358" s="92"/>
      <c r="D358" s="17"/>
    </row>
    <row r="359" spans="3:4" ht="15">
      <c r="C359" s="92"/>
      <c r="D359" s="17"/>
    </row>
    <row r="360" spans="3:4" ht="15">
      <c r="C360" s="92"/>
      <c r="D360" s="17"/>
    </row>
    <row r="361" spans="3:4" ht="15">
      <c r="C361" s="92"/>
      <c r="D361" s="17"/>
    </row>
    <row r="362" spans="3:4" ht="15">
      <c r="C362" s="92"/>
      <c r="D362" s="17"/>
    </row>
    <row r="363" spans="3:4" ht="15">
      <c r="C363" s="92"/>
      <c r="D363" s="17"/>
    </row>
    <row r="364" spans="3:4" ht="15">
      <c r="C364" s="92"/>
      <c r="D364" s="17"/>
    </row>
    <row r="365" spans="3:4" ht="15">
      <c r="C365" s="92"/>
      <c r="D365" s="17"/>
    </row>
    <row r="366" spans="3:4" ht="15">
      <c r="C366" s="92"/>
      <c r="D366" s="17"/>
    </row>
    <row r="367" spans="3:4" ht="15">
      <c r="C367" s="92"/>
      <c r="D367" s="17"/>
    </row>
    <row r="368" spans="3:4" ht="15">
      <c r="C368" s="92"/>
      <c r="D368" s="17"/>
    </row>
    <row r="369" spans="3:4" ht="15">
      <c r="C369" s="92"/>
      <c r="D369" s="17"/>
    </row>
    <row r="370" spans="3:4" ht="15">
      <c r="C370" s="92"/>
      <c r="D370" s="17"/>
    </row>
    <row r="371" spans="3:4" ht="15">
      <c r="C371" s="92"/>
      <c r="D371" s="17"/>
    </row>
    <row r="372" spans="3:4" ht="15">
      <c r="C372" s="92"/>
      <c r="D372" s="17"/>
    </row>
    <row r="373" spans="3:4" ht="15">
      <c r="C373" s="92"/>
      <c r="D373" s="17"/>
    </row>
    <row r="374" spans="3:4" ht="15">
      <c r="C374" s="92"/>
      <c r="D374" s="17"/>
    </row>
    <row r="375" spans="3:4" ht="15">
      <c r="C375" s="92"/>
      <c r="D375" s="17"/>
    </row>
    <row r="376" spans="3:4" ht="15">
      <c r="C376" s="92"/>
      <c r="D376" s="17"/>
    </row>
    <row r="377" spans="3:4" ht="15">
      <c r="C377" s="92"/>
      <c r="D377" s="17"/>
    </row>
    <row r="378" spans="3:4" ht="15">
      <c r="C378" s="92"/>
      <c r="D378" s="17"/>
    </row>
    <row r="379" spans="3:4" ht="15">
      <c r="C379" s="92"/>
      <c r="D379" s="17"/>
    </row>
    <row r="380" spans="3:4" ht="15">
      <c r="C380" s="92"/>
      <c r="D380" s="17"/>
    </row>
    <row r="381" spans="3:4" ht="15">
      <c r="C381" s="92"/>
      <c r="D381" s="17"/>
    </row>
    <row r="382" spans="3:4" ht="15">
      <c r="C382" s="92"/>
      <c r="D382" s="17"/>
    </row>
    <row r="383" ht="15">
      <c r="D383" s="17"/>
    </row>
    <row r="384" ht="15">
      <c r="D384" s="17"/>
    </row>
    <row r="385" ht="15">
      <c r="D385" s="17"/>
    </row>
    <row r="386" ht="15">
      <c r="D386" s="17"/>
    </row>
    <row r="387" ht="15">
      <c r="D387" s="17"/>
    </row>
  </sheetData>
  <sheetProtection/>
  <mergeCells count="10">
    <mergeCell ref="A77:J77"/>
    <mergeCell ref="G1:J1"/>
    <mergeCell ref="G88:J88"/>
    <mergeCell ref="G120:J120"/>
    <mergeCell ref="G135:J135"/>
    <mergeCell ref="G144:J144"/>
    <mergeCell ref="G127:J127"/>
    <mergeCell ref="G93:J93"/>
    <mergeCell ref="G100:J100"/>
    <mergeCell ref="G106:J106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7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89"/>
  <sheetViews>
    <sheetView zoomScale="90" zoomScaleNormal="90" zoomScalePageLayoutView="0" workbookViewId="0" topLeftCell="A70">
      <selection activeCell="B18" sqref="B18:D18"/>
    </sheetView>
  </sheetViews>
  <sheetFormatPr defaultColWidth="9.140625" defaultRowHeight="15"/>
  <cols>
    <col min="1" max="1" width="3.28125" style="71" customWidth="1"/>
    <col min="2" max="2" width="3.8515625" style="70" bestFit="1" customWidth="1"/>
    <col min="3" max="3" width="50.140625" style="70" customWidth="1"/>
    <col min="4" max="4" width="25.421875" style="70" customWidth="1"/>
    <col min="5" max="5" width="33.00390625" style="70" bestFit="1" customWidth="1"/>
    <col min="6" max="6" width="15.8515625" style="70" customWidth="1"/>
    <col min="7" max="7" width="9.140625" style="70" customWidth="1"/>
    <col min="8" max="16384" width="9.140625" style="1" customWidth="1"/>
  </cols>
  <sheetData>
    <row r="1" spans="1:7" s="2" customFormat="1" ht="39" customHeight="1">
      <c r="A1" s="66"/>
      <c r="B1" s="3" t="s">
        <v>0</v>
      </c>
      <c r="C1" s="3" t="s">
        <v>15</v>
      </c>
      <c r="D1" s="4" t="s">
        <v>121</v>
      </c>
      <c r="E1" s="67"/>
      <c r="F1" s="67"/>
      <c r="G1" s="67"/>
    </row>
    <row r="2" spans="1:7" s="2" customFormat="1" ht="15">
      <c r="A2" s="68"/>
      <c r="B2" s="250" t="s">
        <v>81</v>
      </c>
      <c r="C2" s="250"/>
      <c r="D2" s="250"/>
      <c r="E2" s="67"/>
      <c r="F2" s="67"/>
      <c r="G2" s="67"/>
    </row>
    <row r="3" spans="1:7" s="5" customFormat="1" ht="19.5" customHeight="1">
      <c r="A3" s="68"/>
      <c r="B3" s="100" t="s">
        <v>1</v>
      </c>
      <c r="C3" s="101" t="s">
        <v>22</v>
      </c>
      <c r="D3" s="139">
        <v>743813.37</v>
      </c>
      <c r="E3" s="102"/>
      <c r="F3" s="68"/>
      <c r="G3" s="68"/>
    </row>
    <row r="4" spans="1:7" s="5" customFormat="1" ht="15">
      <c r="A4" s="68"/>
      <c r="B4" s="100" t="s">
        <v>2</v>
      </c>
      <c r="C4" s="6" t="s">
        <v>23</v>
      </c>
      <c r="D4" s="139">
        <v>507753.17</v>
      </c>
      <c r="E4" s="103"/>
      <c r="F4" s="68"/>
      <c r="G4" s="68"/>
    </row>
    <row r="5" spans="1:7" s="5" customFormat="1" ht="15">
      <c r="A5" s="68"/>
      <c r="B5" s="100" t="s">
        <v>3</v>
      </c>
      <c r="C5" s="6" t="s">
        <v>550</v>
      </c>
      <c r="D5" s="139">
        <v>6299</v>
      </c>
      <c r="E5" s="103"/>
      <c r="F5" s="68"/>
      <c r="G5" s="68"/>
    </row>
    <row r="6" spans="1:7" s="2" customFormat="1" ht="15.75" customHeight="1">
      <c r="A6" s="68"/>
      <c r="B6" s="250" t="s">
        <v>84</v>
      </c>
      <c r="C6" s="250"/>
      <c r="D6" s="250"/>
      <c r="E6" s="67"/>
      <c r="F6" s="67"/>
      <c r="G6" s="67"/>
    </row>
    <row r="7" spans="1:7" s="5" customFormat="1" ht="15">
      <c r="A7" s="68"/>
      <c r="B7" s="100" t="s">
        <v>1</v>
      </c>
      <c r="C7" s="6" t="s">
        <v>22</v>
      </c>
      <c r="D7" s="104">
        <v>35000</v>
      </c>
      <c r="E7" s="68"/>
      <c r="F7" s="68"/>
      <c r="G7" s="68"/>
    </row>
    <row r="8" spans="1:7" s="5" customFormat="1" ht="15">
      <c r="A8" s="68"/>
      <c r="B8" s="100" t="s">
        <v>2</v>
      </c>
      <c r="C8" s="6" t="s">
        <v>24</v>
      </c>
      <c r="D8" s="104">
        <v>20000</v>
      </c>
      <c r="E8" s="105"/>
      <c r="F8" s="68"/>
      <c r="G8" s="68"/>
    </row>
    <row r="9" spans="1:7" s="2" customFormat="1" ht="15">
      <c r="A9" s="68"/>
      <c r="B9" s="100" t="s">
        <v>3</v>
      </c>
      <c r="C9" s="6" t="s">
        <v>23</v>
      </c>
      <c r="D9" s="53">
        <v>70000</v>
      </c>
      <c r="E9" s="69"/>
      <c r="F9" s="67"/>
      <c r="G9" s="67"/>
    </row>
    <row r="10" spans="1:7" s="2" customFormat="1" ht="15">
      <c r="A10" s="68"/>
      <c r="B10" s="100" t="s">
        <v>4</v>
      </c>
      <c r="C10" s="6" t="s">
        <v>93</v>
      </c>
      <c r="D10" s="53">
        <v>58000</v>
      </c>
      <c r="E10" s="67"/>
      <c r="F10" s="67"/>
      <c r="G10" s="67"/>
    </row>
    <row r="11" spans="1:7" s="2" customFormat="1" ht="15">
      <c r="A11" s="68"/>
      <c r="B11" s="100" t="s">
        <v>5</v>
      </c>
      <c r="C11" s="6" t="s">
        <v>241</v>
      </c>
      <c r="D11" s="24">
        <v>8000</v>
      </c>
      <c r="E11" s="67"/>
      <c r="F11" s="67"/>
      <c r="G11" s="67"/>
    </row>
    <row r="12" spans="1:7" s="2" customFormat="1" ht="15">
      <c r="A12" s="68"/>
      <c r="B12" s="250" t="s">
        <v>92</v>
      </c>
      <c r="C12" s="250"/>
      <c r="D12" s="250"/>
      <c r="E12" s="67"/>
      <c r="F12" s="67"/>
      <c r="G12" s="67"/>
    </row>
    <row r="13" spans="1:7" s="5" customFormat="1" ht="15">
      <c r="A13" s="68"/>
      <c r="B13" s="106" t="s">
        <v>1</v>
      </c>
      <c r="C13" s="107" t="s">
        <v>22</v>
      </c>
      <c r="D13" s="108">
        <f>163570.33+11065.35+4182+9897</f>
        <v>188714.68</v>
      </c>
      <c r="E13" s="68"/>
      <c r="F13" s="68"/>
      <c r="G13" s="68"/>
    </row>
    <row r="14" spans="1:7" s="5" customFormat="1" ht="15">
      <c r="A14" s="68"/>
      <c r="B14" s="106" t="s">
        <v>2</v>
      </c>
      <c r="C14" s="107" t="s">
        <v>45</v>
      </c>
      <c r="D14" s="108">
        <v>4059</v>
      </c>
      <c r="E14" s="68"/>
      <c r="F14" s="68"/>
      <c r="G14" s="68"/>
    </row>
    <row r="15" spans="1:7" s="5" customFormat="1" ht="15">
      <c r="A15" s="68"/>
      <c r="B15" s="106" t="s">
        <v>3</v>
      </c>
      <c r="C15" s="107" t="s">
        <v>47</v>
      </c>
      <c r="D15" s="108">
        <v>3490</v>
      </c>
      <c r="E15" s="68"/>
      <c r="F15" s="68"/>
      <c r="G15" s="68"/>
    </row>
    <row r="16" spans="1:7" s="5" customFormat="1" ht="15">
      <c r="A16" s="68"/>
      <c r="B16" s="106" t="s">
        <v>4</v>
      </c>
      <c r="C16" s="107" t="s">
        <v>90</v>
      </c>
      <c r="D16" s="108">
        <f>21266.7+14300</f>
        <v>35566.7</v>
      </c>
      <c r="E16" s="68"/>
      <c r="F16" s="68"/>
      <c r="G16" s="68"/>
    </row>
    <row r="17" spans="1:7" s="5" customFormat="1" ht="15">
      <c r="A17" s="68"/>
      <c r="B17" s="106" t="s">
        <v>5</v>
      </c>
      <c r="C17" s="107" t="s">
        <v>231</v>
      </c>
      <c r="D17" s="53">
        <f>53911.4+2886</f>
        <v>56797.4</v>
      </c>
      <c r="E17" s="68"/>
      <c r="F17" s="68"/>
      <c r="G17" s="68"/>
    </row>
    <row r="18" spans="1:7" s="2" customFormat="1" ht="15">
      <c r="A18" s="68"/>
      <c r="B18" s="250" t="s">
        <v>200</v>
      </c>
      <c r="C18" s="250"/>
      <c r="D18" s="250"/>
      <c r="E18" s="67"/>
      <c r="F18" s="67"/>
      <c r="G18" s="67"/>
    </row>
    <row r="19" spans="1:7" s="5" customFormat="1" ht="15">
      <c r="A19" s="68"/>
      <c r="B19" s="100" t="s">
        <v>1</v>
      </c>
      <c r="C19" s="101" t="s">
        <v>607</v>
      </c>
      <c r="D19" s="108">
        <v>110250.93</v>
      </c>
      <c r="E19" s="68"/>
      <c r="F19" s="68"/>
      <c r="G19" s="68"/>
    </row>
    <row r="20" spans="1:7" s="5" customFormat="1" ht="15">
      <c r="A20" s="68"/>
      <c r="B20" s="100" t="s">
        <v>2</v>
      </c>
      <c r="C20" s="101" t="s">
        <v>608</v>
      </c>
      <c r="D20" s="108">
        <v>30722.61</v>
      </c>
      <c r="E20" s="68"/>
      <c r="F20" s="68"/>
      <c r="G20" s="68"/>
    </row>
    <row r="21" spans="1:7" s="5" customFormat="1" ht="15">
      <c r="A21" s="68"/>
      <c r="B21" s="100" t="s">
        <v>3</v>
      </c>
      <c r="C21" s="6" t="s">
        <v>94</v>
      </c>
      <c r="D21" s="108">
        <v>11227.44</v>
      </c>
      <c r="E21" s="68"/>
      <c r="F21" s="68"/>
      <c r="G21" s="68"/>
    </row>
    <row r="22" spans="1:7" s="5" customFormat="1" ht="15">
      <c r="A22" s="68"/>
      <c r="B22" s="100" t="s">
        <v>4</v>
      </c>
      <c r="C22" s="6" t="s">
        <v>46</v>
      </c>
      <c r="D22" s="108">
        <v>2976</v>
      </c>
      <c r="E22" s="68"/>
      <c r="F22" s="68"/>
      <c r="G22" s="68"/>
    </row>
    <row r="23" spans="1:7" s="2" customFormat="1" ht="15">
      <c r="A23" s="68"/>
      <c r="B23" s="100" t="s">
        <v>5</v>
      </c>
      <c r="C23" s="6" t="s">
        <v>229</v>
      </c>
      <c r="D23" s="76">
        <v>167116.95</v>
      </c>
      <c r="E23" s="67"/>
      <c r="F23" s="67"/>
      <c r="G23" s="67"/>
    </row>
    <row r="24" spans="1:7" s="2" customFormat="1" ht="15">
      <c r="A24" s="68"/>
      <c r="B24" s="100" t="s">
        <v>6</v>
      </c>
      <c r="C24" s="6" t="s">
        <v>230</v>
      </c>
      <c r="D24" s="74">
        <v>38225.91</v>
      </c>
      <c r="E24" s="67"/>
      <c r="F24" s="67"/>
      <c r="G24" s="67"/>
    </row>
    <row r="25" spans="1:7" s="5" customFormat="1" ht="12.75" customHeight="1">
      <c r="A25" s="68"/>
      <c r="B25" s="100" t="s">
        <v>7</v>
      </c>
      <c r="C25" s="6" t="s">
        <v>93</v>
      </c>
      <c r="D25" s="108">
        <v>31906</v>
      </c>
      <c r="E25" s="68"/>
      <c r="F25" s="68"/>
      <c r="G25" s="68"/>
    </row>
    <row r="26" spans="1:7" s="5" customFormat="1" ht="15">
      <c r="A26" s="68"/>
      <c r="B26" s="100" t="s">
        <v>8</v>
      </c>
      <c r="C26" s="6" t="s">
        <v>88</v>
      </c>
      <c r="D26" s="108">
        <v>31682.53</v>
      </c>
      <c r="E26" s="68"/>
      <c r="F26" s="68"/>
      <c r="G26" s="68"/>
    </row>
    <row r="27" spans="1:7" s="5" customFormat="1" ht="15">
      <c r="A27" s="68"/>
      <c r="B27" s="100" t="s">
        <v>9</v>
      </c>
      <c r="C27" s="101" t="s">
        <v>609</v>
      </c>
      <c r="D27" s="108">
        <v>17860</v>
      </c>
      <c r="E27" s="68"/>
      <c r="F27" s="68"/>
      <c r="G27" s="68"/>
    </row>
    <row r="28" spans="1:7" s="5" customFormat="1" ht="15">
      <c r="A28" s="68"/>
      <c r="B28" s="100" t="s">
        <v>10</v>
      </c>
      <c r="C28" s="6" t="s">
        <v>227</v>
      </c>
      <c r="D28" s="108">
        <v>112645.86</v>
      </c>
      <c r="E28" s="68"/>
      <c r="F28" s="68"/>
      <c r="G28" s="68"/>
    </row>
    <row r="29" spans="1:7" s="2" customFormat="1" ht="15">
      <c r="A29" s="68"/>
      <c r="B29" s="250" t="s">
        <v>537</v>
      </c>
      <c r="C29" s="250"/>
      <c r="D29" s="250"/>
      <c r="E29" s="67"/>
      <c r="F29" s="67"/>
      <c r="G29" s="67"/>
    </row>
    <row r="30" spans="1:7" s="5" customFormat="1" ht="15">
      <c r="A30" s="68"/>
      <c r="B30" s="100" t="s">
        <v>1</v>
      </c>
      <c r="C30" s="6" t="s">
        <v>22</v>
      </c>
      <c r="D30" s="108">
        <f>35113.42-1818-1579</f>
        <v>31716.42</v>
      </c>
      <c r="E30" s="68"/>
      <c r="F30" s="68"/>
      <c r="G30" s="68"/>
    </row>
    <row r="31" spans="1:7" s="113" customFormat="1" ht="15">
      <c r="A31" s="109"/>
      <c r="B31" s="110" t="s">
        <v>2</v>
      </c>
      <c r="C31" s="111" t="s">
        <v>319</v>
      </c>
      <c r="D31" s="76">
        <f>218425.79+20993-2140.97-1541.19-1541.19--6796</f>
        <v>240991.44</v>
      </c>
      <c r="E31" s="109"/>
      <c r="F31" s="109"/>
      <c r="G31" s="109"/>
    </row>
    <row r="32" spans="1:7" s="5" customFormat="1" ht="15">
      <c r="A32" s="68"/>
      <c r="B32" s="100" t="s">
        <v>3</v>
      </c>
      <c r="C32" s="6" t="s">
        <v>24</v>
      </c>
      <c r="D32" s="108">
        <v>44931.9</v>
      </c>
      <c r="E32" s="68"/>
      <c r="F32" s="68"/>
      <c r="G32" s="68"/>
    </row>
    <row r="33" spans="1:7" s="113" customFormat="1" ht="15">
      <c r="A33" s="109"/>
      <c r="B33" s="110" t="s">
        <v>4</v>
      </c>
      <c r="C33" s="111" t="s">
        <v>230</v>
      </c>
      <c r="D33" s="74">
        <v>14085</v>
      </c>
      <c r="E33" s="109"/>
      <c r="F33" s="109"/>
      <c r="G33" s="109"/>
    </row>
    <row r="34" spans="1:7" s="113" customFormat="1" ht="15">
      <c r="A34" s="109"/>
      <c r="B34" s="110" t="s">
        <v>5</v>
      </c>
      <c r="C34" s="111" t="s">
        <v>128</v>
      </c>
      <c r="D34" s="112">
        <v>30956</v>
      </c>
      <c r="E34" s="109"/>
      <c r="F34" s="109"/>
      <c r="G34" s="109"/>
    </row>
    <row r="35" spans="1:7" s="5" customFormat="1" ht="15">
      <c r="A35" s="68"/>
      <c r="B35" s="100" t="s">
        <v>6</v>
      </c>
      <c r="C35" s="6" t="s">
        <v>168</v>
      </c>
      <c r="D35" s="108">
        <v>11224</v>
      </c>
      <c r="E35" s="68"/>
      <c r="F35" s="68"/>
      <c r="G35" s="68"/>
    </row>
    <row r="36" spans="1:7" s="5" customFormat="1" ht="15">
      <c r="A36" s="68"/>
      <c r="B36" s="100" t="s">
        <v>7</v>
      </c>
      <c r="C36" s="6" t="s">
        <v>89</v>
      </c>
      <c r="D36" s="108">
        <f>85860.5-5400+6712</f>
        <v>87172.5</v>
      </c>
      <c r="E36" s="68"/>
      <c r="F36" s="68"/>
      <c r="G36" s="68"/>
    </row>
    <row r="37" spans="1:7" s="5" customFormat="1" ht="15">
      <c r="A37" s="68"/>
      <c r="B37" s="100" t="s">
        <v>8</v>
      </c>
      <c r="C37" s="6" t="s">
        <v>169</v>
      </c>
      <c r="D37" s="108">
        <v>15744</v>
      </c>
      <c r="E37" s="68"/>
      <c r="F37" s="68"/>
      <c r="G37" s="68"/>
    </row>
    <row r="38" spans="1:7" s="5" customFormat="1" ht="15">
      <c r="A38" s="68"/>
      <c r="B38" s="100" t="s">
        <v>9</v>
      </c>
      <c r="C38" s="6" t="s">
        <v>320</v>
      </c>
      <c r="D38" s="108">
        <v>51739.2</v>
      </c>
      <c r="E38" s="68"/>
      <c r="F38" s="68"/>
      <c r="G38" s="68"/>
    </row>
    <row r="39" spans="1:7" s="5" customFormat="1" ht="15">
      <c r="A39" s="68"/>
      <c r="B39" s="100" t="s">
        <v>10</v>
      </c>
      <c r="C39" s="6" t="s">
        <v>45</v>
      </c>
      <c r="D39" s="108">
        <v>5445.21</v>
      </c>
      <c r="E39" s="68"/>
      <c r="F39" s="68"/>
      <c r="G39" s="68"/>
    </row>
    <row r="40" spans="1:7" s="5" customFormat="1" ht="15">
      <c r="A40" s="68"/>
      <c r="B40" s="100" t="s">
        <v>11</v>
      </c>
      <c r="C40" s="6" t="s">
        <v>333</v>
      </c>
      <c r="D40" s="108">
        <v>6500</v>
      </c>
      <c r="E40" s="68"/>
      <c r="F40" s="68"/>
      <c r="G40" s="68"/>
    </row>
    <row r="41" spans="1:7" s="5" customFormat="1" ht="15">
      <c r="A41" s="68"/>
      <c r="B41" s="100">
        <v>12</v>
      </c>
      <c r="C41" s="6" t="s">
        <v>197</v>
      </c>
      <c r="D41" s="108">
        <v>17500</v>
      </c>
      <c r="E41" s="68"/>
      <c r="F41" s="68"/>
      <c r="G41" s="68"/>
    </row>
    <row r="42" spans="1:7" s="5" customFormat="1" ht="15">
      <c r="A42" s="68"/>
      <c r="B42" s="100">
        <v>13</v>
      </c>
      <c r="C42" s="6" t="s">
        <v>321</v>
      </c>
      <c r="D42" s="108">
        <v>12054</v>
      </c>
      <c r="E42" s="68"/>
      <c r="F42" s="68"/>
      <c r="G42" s="68"/>
    </row>
    <row r="43" spans="1:7" s="2" customFormat="1" ht="15">
      <c r="A43" s="7"/>
      <c r="B43" s="250" t="s">
        <v>198</v>
      </c>
      <c r="C43" s="250"/>
      <c r="D43" s="250"/>
      <c r="E43" s="67"/>
      <c r="F43" s="67"/>
      <c r="G43" s="67"/>
    </row>
    <row r="44" spans="1:7" s="113" customFormat="1" ht="15">
      <c r="A44" s="109"/>
      <c r="B44" s="110" t="s">
        <v>1</v>
      </c>
      <c r="C44" s="114" t="s">
        <v>22</v>
      </c>
      <c r="D44" s="112">
        <v>21788.2</v>
      </c>
      <c r="E44" s="109"/>
      <c r="F44" s="109"/>
      <c r="G44" s="109"/>
    </row>
    <row r="45" spans="1:7" s="113" customFormat="1" ht="15">
      <c r="A45" s="109"/>
      <c r="B45" s="110" t="s">
        <v>2</v>
      </c>
      <c r="C45" s="114" t="s">
        <v>24</v>
      </c>
      <c r="D45" s="112">
        <v>41963.25</v>
      </c>
      <c r="E45" s="109"/>
      <c r="F45" s="109"/>
      <c r="G45" s="109"/>
    </row>
    <row r="46" spans="1:7" s="113" customFormat="1" ht="15">
      <c r="A46" s="109"/>
      <c r="B46" s="110">
        <v>3</v>
      </c>
      <c r="C46" s="114" t="s">
        <v>170</v>
      </c>
      <c r="D46" s="112">
        <v>1230</v>
      </c>
      <c r="E46" s="109"/>
      <c r="F46" s="109"/>
      <c r="G46" s="109"/>
    </row>
    <row r="47" spans="1:7" s="2" customFormat="1" ht="15">
      <c r="A47" s="109"/>
      <c r="B47" s="110" t="s">
        <v>4</v>
      </c>
      <c r="C47" s="114" t="s">
        <v>233</v>
      </c>
      <c r="D47" s="75">
        <v>5845.18</v>
      </c>
      <c r="E47" s="67"/>
      <c r="F47" s="67"/>
      <c r="G47" s="67"/>
    </row>
    <row r="48" spans="1:7" s="2" customFormat="1" ht="15">
      <c r="A48" s="109"/>
      <c r="B48" s="110" t="s">
        <v>5</v>
      </c>
      <c r="C48" s="114" t="s">
        <v>238</v>
      </c>
      <c r="D48" s="75">
        <v>178190.13</v>
      </c>
      <c r="E48" s="67"/>
      <c r="F48" s="67"/>
      <c r="G48" s="67"/>
    </row>
    <row r="49" spans="1:7" s="2" customFormat="1" ht="15">
      <c r="A49" s="109"/>
      <c r="B49" s="110" t="s">
        <v>6</v>
      </c>
      <c r="C49" s="114" t="s">
        <v>234</v>
      </c>
      <c r="D49" s="75">
        <v>53450.33</v>
      </c>
      <c r="E49" s="67"/>
      <c r="F49" s="67"/>
      <c r="G49" s="67"/>
    </row>
    <row r="50" spans="1:7" s="113" customFormat="1" ht="15">
      <c r="A50" s="109"/>
      <c r="B50" s="110" t="s">
        <v>7</v>
      </c>
      <c r="C50" s="114" t="s">
        <v>202</v>
      </c>
      <c r="D50" s="112">
        <v>13284</v>
      </c>
      <c r="E50" s="109"/>
      <c r="F50" s="109"/>
      <c r="G50" s="109"/>
    </row>
    <row r="51" spans="1:7" s="113" customFormat="1" ht="15">
      <c r="A51" s="109"/>
      <c r="B51" s="110" t="s">
        <v>8</v>
      </c>
      <c r="C51" s="114" t="s">
        <v>335</v>
      </c>
      <c r="D51" s="112">
        <v>19680</v>
      </c>
      <c r="E51" s="109"/>
      <c r="F51" s="109"/>
      <c r="G51" s="109"/>
    </row>
    <row r="52" spans="1:7" s="113" customFormat="1" ht="15">
      <c r="A52" s="109"/>
      <c r="B52" s="110" t="s">
        <v>9</v>
      </c>
      <c r="C52" s="114" t="s">
        <v>203</v>
      </c>
      <c r="D52" s="112">
        <v>32000</v>
      </c>
      <c r="E52" s="109"/>
      <c r="F52" s="109"/>
      <c r="G52" s="109"/>
    </row>
    <row r="53" spans="1:7" s="113" customFormat="1" ht="15">
      <c r="A53" s="109"/>
      <c r="B53" s="110" t="s">
        <v>10</v>
      </c>
      <c r="C53" s="63" t="s">
        <v>204</v>
      </c>
      <c r="D53" s="115">
        <v>21586.5</v>
      </c>
      <c r="E53" s="109"/>
      <c r="F53" s="109"/>
      <c r="G53" s="109"/>
    </row>
    <row r="54" spans="1:7" s="113" customFormat="1" ht="15">
      <c r="A54" s="109"/>
      <c r="B54" s="110" t="s">
        <v>11</v>
      </c>
      <c r="C54" s="63" t="s">
        <v>235</v>
      </c>
      <c r="D54" s="115">
        <v>110626</v>
      </c>
      <c r="E54" s="109"/>
      <c r="F54" s="109"/>
      <c r="G54" s="109"/>
    </row>
    <row r="55" spans="1:7" s="2" customFormat="1" ht="15">
      <c r="A55" s="109"/>
      <c r="B55" s="110" t="s">
        <v>12</v>
      </c>
      <c r="C55" s="114" t="s">
        <v>236</v>
      </c>
      <c r="D55" s="51">
        <v>31220.31</v>
      </c>
      <c r="E55" s="67"/>
      <c r="F55" s="67"/>
      <c r="G55" s="67"/>
    </row>
    <row r="56" spans="1:7" s="2" customFormat="1" ht="15">
      <c r="A56" s="109"/>
      <c r="B56" s="110" t="s">
        <v>13</v>
      </c>
      <c r="C56" s="114" t="s">
        <v>237</v>
      </c>
      <c r="D56" s="52">
        <v>25468.64</v>
      </c>
      <c r="E56" s="67"/>
      <c r="F56" s="67"/>
      <c r="G56" s="67"/>
    </row>
    <row r="57" spans="1:7" s="2" customFormat="1" ht="15">
      <c r="A57" s="109"/>
      <c r="B57" s="110" t="s">
        <v>25</v>
      </c>
      <c r="C57" s="114" t="s">
        <v>334</v>
      </c>
      <c r="D57" s="75">
        <v>20518.92</v>
      </c>
      <c r="E57" s="67"/>
      <c r="F57" s="67"/>
      <c r="G57" s="67"/>
    </row>
    <row r="58" spans="1:7" s="113" customFormat="1" ht="15">
      <c r="A58" s="109"/>
      <c r="B58" s="110" t="s">
        <v>116</v>
      </c>
      <c r="C58" s="114" t="s">
        <v>315</v>
      </c>
      <c r="D58" s="112">
        <v>26600</v>
      </c>
      <c r="E58" s="109"/>
      <c r="F58" s="109"/>
      <c r="G58" s="109"/>
    </row>
    <row r="59" spans="1:7" s="113" customFormat="1" ht="15">
      <c r="A59" s="109"/>
      <c r="B59" s="110" t="s">
        <v>117</v>
      </c>
      <c r="C59" s="114" t="s">
        <v>316</v>
      </c>
      <c r="D59" s="112">
        <v>5400</v>
      </c>
      <c r="E59" s="109"/>
      <c r="F59" s="109"/>
      <c r="G59" s="109"/>
    </row>
    <row r="60" spans="1:7" s="113" customFormat="1" ht="15">
      <c r="A60" s="109"/>
      <c r="B60" s="110" t="s">
        <v>26</v>
      </c>
      <c r="C60" s="114" t="s">
        <v>317</v>
      </c>
      <c r="D60" s="112">
        <v>115931.36</v>
      </c>
      <c r="E60" s="109"/>
      <c r="F60" s="109"/>
      <c r="G60" s="109"/>
    </row>
    <row r="61" spans="1:7" s="113" customFormat="1" ht="15">
      <c r="A61" s="109"/>
      <c r="B61" s="110" t="s">
        <v>27</v>
      </c>
      <c r="C61" s="114" t="s">
        <v>539</v>
      </c>
      <c r="D61" s="112">
        <v>4626.34</v>
      </c>
      <c r="E61" s="109"/>
      <c r="F61" s="109"/>
      <c r="G61" s="109"/>
    </row>
    <row r="62" spans="1:7" s="2" customFormat="1" ht="15">
      <c r="A62" s="109"/>
      <c r="B62" s="110" t="s">
        <v>28</v>
      </c>
      <c r="C62" s="114" t="s">
        <v>318</v>
      </c>
      <c r="D62" s="75">
        <v>7149.25</v>
      </c>
      <c r="E62" s="67"/>
      <c r="F62" s="67"/>
      <c r="G62" s="67"/>
    </row>
    <row r="63" spans="1:7" s="2" customFormat="1" ht="27" customHeight="1">
      <c r="A63" s="20"/>
      <c r="B63" s="251" t="s">
        <v>546</v>
      </c>
      <c r="C63" s="251"/>
      <c r="D63" s="251"/>
      <c r="E63" s="67"/>
      <c r="F63" s="67"/>
      <c r="G63" s="67"/>
    </row>
    <row r="64" spans="1:7" s="113" customFormat="1" ht="15">
      <c r="A64" s="109"/>
      <c r="B64" s="116" t="s">
        <v>1</v>
      </c>
      <c r="C64" s="114" t="s">
        <v>22</v>
      </c>
      <c r="D64" s="112">
        <v>40222.74</v>
      </c>
      <c r="E64" s="109"/>
      <c r="F64" s="109"/>
      <c r="G64" s="109"/>
    </row>
    <row r="65" spans="1:7" s="2" customFormat="1" ht="15">
      <c r="A65" s="109"/>
      <c r="B65" s="116" t="s">
        <v>2</v>
      </c>
      <c r="C65" s="114" t="s">
        <v>229</v>
      </c>
      <c r="D65" s="75">
        <v>124332.05</v>
      </c>
      <c r="E65" s="67"/>
      <c r="F65" s="67"/>
      <c r="G65" s="67"/>
    </row>
    <row r="66" spans="1:7" s="2" customFormat="1" ht="15">
      <c r="A66" s="109"/>
      <c r="B66" s="116" t="s">
        <v>3</v>
      </c>
      <c r="C66" s="114" t="s">
        <v>230</v>
      </c>
      <c r="D66" s="74">
        <v>27918.54</v>
      </c>
      <c r="E66" s="67"/>
      <c r="F66" s="67"/>
      <c r="G66" s="67"/>
    </row>
    <row r="67" spans="1:7" s="113" customFormat="1" ht="15">
      <c r="A67" s="117"/>
      <c r="B67" s="116" t="s">
        <v>4</v>
      </c>
      <c r="C67" s="114" t="s">
        <v>24</v>
      </c>
      <c r="D67" s="112">
        <v>27841.69</v>
      </c>
      <c r="E67" s="109"/>
      <c r="F67" s="109"/>
      <c r="G67" s="109"/>
    </row>
    <row r="68" spans="1:7" s="113" customFormat="1" ht="15">
      <c r="A68" s="109"/>
      <c r="B68" s="116" t="s">
        <v>5</v>
      </c>
      <c r="C68" s="114" t="s">
        <v>100</v>
      </c>
      <c r="D68" s="112">
        <v>30654.92</v>
      </c>
      <c r="E68" s="109"/>
      <c r="F68" s="109"/>
      <c r="G68" s="109"/>
    </row>
    <row r="69" spans="1:7" s="113" customFormat="1" ht="15">
      <c r="A69" s="109"/>
      <c r="B69" s="116" t="s">
        <v>6</v>
      </c>
      <c r="C69" s="114" t="s">
        <v>171</v>
      </c>
      <c r="D69" s="112">
        <v>127240</v>
      </c>
      <c r="E69" s="109"/>
      <c r="F69" s="109"/>
      <c r="G69" s="109"/>
    </row>
    <row r="70" spans="1:7" s="113" customFormat="1" ht="15">
      <c r="A70" s="109"/>
      <c r="B70" s="116" t="s">
        <v>7</v>
      </c>
      <c r="C70" s="114" t="s">
        <v>101</v>
      </c>
      <c r="D70" s="112">
        <v>3766.78</v>
      </c>
      <c r="E70" s="109"/>
      <c r="F70" s="109"/>
      <c r="G70" s="109"/>
    </row>
    <row r="71" spans="1:7" s="113" customFormat="1" ht="15">
      <c r="A71" s="109"/>
      <c r="B71" s="116">
        <v>8</v>
      </c>
      <c r="C71" s="114" t="s">
        <v>542</v>
      </c>
      <c r="D71" s="112">
        <v>4990</v>
      </c>
      <c r="E71" s="109"/>
      <c r="F71" s="109"/>
      <c r="G71" s="109"/>
    </row>
    <row r="72" spans="1:7" s="113" customFormat="1" ht="15">
      <c r="A72" s="109"/>
      <c r="B72" s="116">
        <v>9</v>
      </c>
      <c r="C72" s="114" t="s">
        <v>543</v>
      </c>
      <c r="D72" s="112">
        <v>6750</v>
      </c>
      <c r="E72" s="109"/>
      <c r="F72" s="109"/>
      <c r="G72" s="109"/>
    </row>
    <row r="73" spans="1:7" s="113" customFormat="1" ht="15">
      <c r="A73" s="109"/>
      <c r="B73" s="116">
        <v>10</v>
      </c>
      <c r="C73" s="114" t="s">
        <v>88</v>
      </c>
      <c r="D73" s="112">
        <v>5806.76</v>
      </c>
      <c r="E73" s="109"/>
      <c r="F73" s="109"/>
      <c r="G73" s="109"/>
    </row>
    <row r="74" spans="1:7" s="2" customFormat="1" ht="15">
      <c r="A74" s="7"/>
      <c r="B74" s="250" t="s">
        <v>172</v>
      </c>
      <c r="C74" s="250"/>
      <c r="D74" s="250"/>
      <c r="E74" s="67"/>
      <c r="F74" s="67"/>
      <c r="G74" s="67"/>
    </row>
    <row r="75" spans="1:7" s="113" customFormat="1" ht="15">
      <c r="A75" s="109"/>
      <c r="B75" s="110" t="s">
        <v>1</v>
      </c>
      <c r="C75" s="111" t="s">
        <v>22</v>
      </c>
      <c r="D75" s="112">
        <v>62768.52</v>
      </c>
      <c r="E75" s="109"/>
      <c r="F75" s="109"/>
      <c r="G75" s="109"/>
    </row>
    <row r="76" spans="1:7" s="113" customFormat="1" ht="15">
      <c r="A76" s="109"/>
      <c r="B76" s="110" t="s">
        <v>2</v>
      </c>
      <c r="C76" s="111" t="s">
        <v>100</v>
      </c>
      <c r="D76" s="112">
        <v>2565</v>
      </c>
      <c r="E76" s="109"/>
      <c r="F76" s="109"/>
      <c r="G76" s="109"/>
    </row>
    <row r="77" spans="1:7" s="113" customFormat="1" ht="15">
      <c r="A77" s="109"/>
      <c r="B77" s="110" t="s">
        <v>3</v>
      </c>
      <c r="C77" s="111" t="s">
        <v>108</v>
      </c>
      <c r="D77" s="112">
        <v>3234</v>
      </c>
      <c r="E77" s="109"/>
      <c r="F77" s="109"/>
      <c r="G77" s="109"/>
    </row>
    <row r="78" spans="1:7" s="113" customFormat="1" ht="15">
      <c r="A78" s="109"/>
      <c r="B78" s="110" t="s">
        <v>4</v>
      </c>
      <c r="C78" s="111" t="s">
        <v>229</v>
      </c>
      <c r="D78" s="112">
        <v>58741.24</v>
      </c>
      <c r="E78" s="109"/>
      <c r="F78" s="109"/>
      <c r="G78" s="109"/>
    </row>
    <row r="79" spans="1:7" s="2" customFormat="1" ht="15">
      <c r="A79" s="109"/>
      <c r="B79" s="110" t="s">
        <v>5</v>
      </c>
      <c r="C79" s="111" t="s">
        <v>230</v>
      </c>
      <c r="D79" s="74">
        <v>19952.31</v>
      </c>
      <c r="E79" s="67"/>
      <c r="F79" s="67"/>
      <c r="G79" s="67"/>
    </row>
    <row r="80" spans="1:7" s="2" customFormat="1" ht="15">
      <c r="A80" s="109"/>
      <c r="B80" s="110" t="s">
        <v>6</v>
      </c>
      <c r="C80" s="111" t="s">
        <v>103</v>
      </c>
      <c r="D80" s="75">
        <v>3245</v>
      </c>
      <c r="E80" s="67"/>
      <c r="F80" s="67"/>
      <c r="G80" s="67"/>
    </row>
    <row r="81" spans="1:7" s="113" customFormat="1" ht="15">
      <c r="A81" s="109"/>
      <c r="B81" s="110" t="s">
        <v>7</v>
      </c>
      <c r="C81" s="111" t="s">
        <v>24</v>
      </c>
      <c r="D81" s="112">
        <v>20220.8</v>
      </c>
      <c r="E81" s="109"/>
      <c r="F81" s="109"/>
      <c r="G81" s="109"/>
    </row>
    <row r="82" spans="1:7" s="113" customFormat="1" ht="15">
      <c r="A82" s="109"/>
      <c r="B82" s="110" t="s">
        <v>8</v>
      </c>
      <c r="C82" s="111" t="s">
        <v>88</v>
      </c>
      <c r="D82" s="112">
        <v>1786</v>
      </c>
      <c r="E82" s="109"/>
      <c r="F82" s="109"/>
      <c r="G82" s="109"/>
    </row>
    <row r="83" spans="1:7" s="113" customFormat="1" ht="15">
      <c r="A83" s="109"/>
      <c r="B83" s="110" t="s">
        <v>9</v>
      </c>
      <c r="C83" s="111" t="s">
        <v>89</v>
      </c>
      <c r="D83" s="112">
        <v>11614.01</v>
      </c>
      <c r="E83" s="109"/>
      <c r="F83" s="109"/>
      <c r="G83" s="109"/>
    </row>
    <row r="84" spans="1:7" s="113" customFormat="1" ht="15">
      <c r="A84" s="109"/>
      <c r="B84" s="110" t="s">
        <v>10</v>
      </c>
      <c r="C84" s="111" t="s">
        <v>312</v>
      </c>
      <c r="D84" s="112">
        <v>25000</v>
      </c>
      <c r="E84" s="109"/>
      <c r="F84" s="109"/>
      <c r="G84" s="109"/>
    </row>
    <row r="85" spans="1:7" s="2" customFormat="1" ht="15">
      <c r="A85" s="20"/>
      <c r="B85" s="250" t="s">
        <v>173</v>
      </c>
      <c r="C85" s="250"/>
      <c r="D85" s="250"/>
      <c r="E85" s="67"/>
      <c r="F85" s="67"/>
      <c r="G85" s="67"/>
    </row>
    <row r="86" spans="1:7" s="113" customFormat="1" ht="15">
      <c r="A86" s="109"/>
      <c r="B86" s="110" t="s">
        <v>1</v>
      </c>
      <c r="C86" s="111" t="s">
        <v>22</v>
      </c>
      <c r="D86" s="112">
        <v>67090.73</v>
      </c>
      <c r="E86" s="109"/>
      <c r="F86" s="109"/>
      <c r="G86" s="109"/>
    </row>
    <row r="87" spans="1:7" s="113" customFormat="1" ht="15">
      <c r="A87" s="109"/>
      <c r="B87" s="110" t="s">
        <v>2</v>
      </c>
      <c r="C87" s="111" t="s">
        <v>23</v>
      </c>
      <c r="D87" s="75">
        <v>49413.79</v>
      </c>
      <c r="E87" s="109"/>
      <c r="F87" s="109"/>
      <c r="G87" s="109"/>
    </row>
    <row r="88" spans="1:7" s="2" customFormat="1" ht="15">
      <c r="A88" s="7"/>
      <c r="B88" s="8"/>
      <c r="C88" s="8"/>
      <c r="D88" s="13"/>
      <c r="E88" s="67"/>
      <c r="F88" s="67"/>
      <c r="G88" s="67"/>
    </row>
    <row r="89" ht="15">
      <c r="D89" s="142">
        <f>SUM(D1:D88)</f>
        <v>4323880.509999999</v>
      </c>
    </row>
  </sheetData>
  <sheetProtection/>
  <mergeCells count="9">
    <mergeCell ref="B2:D2"/>
    <mergeCell ref="B63:D63"/>
    <mergeCell ref="B74:D74"/>
    <mergeCell ref="B85:D85"/>
    <mergeCell ref="B6:D6"/>
    <mergeCell ref="B12:D12"/>
    <mergeCell ref="B18:D18"/>
    <mergeCell ref="B29:D29"/>
    <mergeCell ref="B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30" zoomScaleNormal="130" zoomScalePageLayoutView="0" workbookViewId="0" topLeftCell="F16">
      <selection activeCell="L8" sqref="L8"/>
    </sheetView>
  </sheetViews>
  <sheetFormatPr defaultColWidth="9.140625" defaultRowHeight="15"/>
  <cols>
    <col min="1" max="1" width="4.00390625" style="0" customWidth="1"/>
    <col min="2" max="2" width="30.140625" style="0" customWidth="1"/>
    <col min="3" max="3" width="43.57421875" style="0" customWidth="1"/>
    <col min="4" max="4" width="13.28125" style="0" customWidth="1"/>
    <col min="5" max="5" width="27.7109375" style="0" customWidth="1"/>
    <col min="6" max="6" width="35.28125" style="0" customWidth="1"/>
    <col min="7" max="7" width="11.8515625" style="0" customWidth="1"/>
    <col min="8" max="8" width="11.57421875" style="0" customWidth="1"/>
    <col min="9" max="9" width="10.28125" style="0" customWidth="1"/>
    <col min="11" max="11" width="23.140625" style="0" customWidth="1"/>
    <col min="12" max="12" width="23.7109375" style="0" customWidth="1"/>
    <col min="13" max="13" width="15.28125" style="0" customWidth="1"/>
    <col min="15" max="15" width="26.00390625" style="0" customWidth="1"/>
  </cols>
  <sheetData>
    <row r="1" spans="1:16" ht="38.25">
      <c r="A1" s="54" t="s">
        <v>359</v>
      </c>
      <c r="B1" s="55" t="s">
        <v>360</v>
      </c>
      <c r="C1" s="55" t="s">
        <v>361</v>
      </c>
      <c r="D1" s="55" t="s">
        <v>362</v>
      </c>
      <c r="E1" s="56" t="s">
        <v>363</v>
      </c>
      <c r="F1" s="56" t="s">
        <v>364</v>
      </c>
      <c r="G1" s="57" t="s">
        <v>365</v>
      </c>
      <c r="H1" s="57" t="s">
        <v>366</v>
      </c>
      <c r="I1" s="57" t="s">
        <v>367</v>
      </c>
      <c r="J1" s="57" t="s">
        <v>368</v>
      </c>
      <c r="K1" s="58" t="s">
        <v>369</v>
      </c>
      <c r="L1" s="58" t="s">
        <v>370</v>
      </c>
      <c r="M1" s="59" t="s">
        <v>371</v>
      </c>
      <c r="N1" s="60" t="s">
        <v>372</v>
      </c>
      <c r="O1" s="61" t="s">
        <v>554</v>
      </c>
      <c r="P1" s="62" t="s">
        <v>373</v>
      </c>
    </row>
    <row r="2" spans="1:16" ht="15">
      <c r="A2" s="123">
        <v>1</v>
      </c>
      <c r="B2" s="124" t="s">
        <v>374</v>
      </c>
      <c r="C2" s="124" t="s">
        <v>384</v>
      </c>
      <c r="D2" s="125" t="s">
        <v>376</v>
      </c>
      <c r="E2" s="125" t="s">
        <v>377</v>
      </c>
      <c r="F2" s="125" t="s">
        <v>378</v>
      </c>
      <c r="G2" s="126">
        <v>7698</v>
      </c>
      <c r="H2" s="126">
        <v>6805</v>
      </c>
      <c r="I2" s="126">
        <v>6</v>
      </c>
      <c r="J2" s="126">
        <v>2014</v>
      </c>
      <c r="K2" s="127" t="s">
        <v>379</v>
      </c>
      <c r="L2" s="143" t="s">
        <v>380</v>
      </c>
      <c r="M2" s="118">
        <v>426380</v>
      </c>
      <c r="N2" s="119" t="s">
        <v>381</v>
      </c>
      <c r="O2" s="138" t="s">
        <v>555</v>
      </c>
      <c r="P2" s="128"/>
    </row>
    <row r="3" spans="1:16" ht="15">
      <c r="A3" s="123">
        <v>2</v>
      </c>
      <c r="B3" s="124" t="s">
        <v>374</v>
      </c>
      <c r="C3" s="124" t="s">
        <v>405</v>
      </c>
      <c r="D3" s="125" t="s">
        <v>382</v>
      </c>
      <c r="E3" s="125" t="s">
        <v>377</v>
      </c>
      <c r="F3" s="125" t="s">
        <v>378</v>
      </c>
      <c r="G3" s="126">
        <v>6374</v>
      </c>
      <c r="H3" s="126">
        <v>4830</v>
      </c>
      <c r="I3" s="126">
        <v>6</v>
      </c>
      <c r="J3" s="126">
        <v>2013</v>
      </c>
      <c r="K3" s="127" t="s">
        <v>383</v>
      </c>
      <c r="L3" s="143" t="s">
        <v>380</v>
      </c>
      <c r="M3" s="118">
        <v>448310</v>
      </c>
      <c r="N3" s="119" t="s">
        <v>381</v>
      </c>
      <c r="O3" s="138" t="s">
        <v>555</v>
      </c>
      <c r="P3" s="128"/>
    </row>
    <row r="4" spans="1:16" ht="15">
      <c r="A4" s="123">
        <v>3</v>
      </c>
      <c r="B4" s="124" t="s">
        <v>374</v>
      </c>
      <c r="C4" s="124" t="s">
        <v>384</v>
      </c>
      <c r="D4" s="129" t="s">
        <v>385</v>
      </c>
      <c r="E4" s="125" t="s">
        <v>386</v>
      </c>
      <c r="F4" s="125" t="s">
        <v>378</v>
      </c>
      <c r="G4" s="126">
        <v>2402</v>
      </c>
      <c r="H4" s="126" t="s">
        <v>44</v>
      </c>
      <c r="I4" s="126" t="s">
        <v>387</v>
      </c>
      <c r="J4" s="126">
        <v>2005</v>
      </c>
      <c r="K4" s="127" t="s">
        <v>388</v>
      </c>
      <c r="L4" s="143" t="s">
        <v>380</v>
      </c>
      <c r="M4" s="118">
        <v>38860</v>
      </c>
      <c r="N4" s="119" t="s">
        <v>381</v>
      </c>
      <c r="O4" s="138" t="s">
        <v>555</v>
      </c>
      <c r="P4" s="128"/>
    </row>
    <row r="5" spans="1:16" ht="15">
      <c r="A5" s="123">
        <v>4</v>
      </c>
      <c r="B5" s="124" t="s">
        <v>374</v>
      </c>
      <c r="C5" s="124" t="s">
        <v>375</v>
      </c>
      <c r="D5" s="125" t="s">
        <v>389</v>
      </c>
      <c r="E5" s="125" t="s">
        <v>390</v>
      </c>
      <c r="F5" s="125" t="s">
        <v>391</v>
      </c>
      <c r="G5" s="126">
        <v>5900</v>
      </c>
      <c r="H5" s="126" t="s">
        <v>44</v>
      </c>
      <c r="I5" s="126">
        <v>50</v>
      </c>
      <c r="J5" s="126">
        <v>2006</v>
      </c>
      <c r="K5" s="127" t="s">
        <v>392</v>
      </c>
      <c r="L5" s="144" t="s">
        <v>380</v>
      </c>
      <c r="M5" s="118">
        <v>73600</v>
      </c>
      <c r="N5" s="119" t="s">
        <v>381</v>
      </c>
      <c r="O5" s="138" t="s">
        <v>555</v>
      </c>
      <c r="P5" s="128"/>
    </row>
    <row r="6" spans="1:16" ht="15">
      <c r="A6" s="123">
        <v>5</v>
      </c>
      <c r="B6" s="124" t="s">
        <v>374</v>
      </c>
      <c r="C6" s="124" t="s">
        <v>405</v>
      </c>
      <c r="D6" s="125" t="s">
        <v>393</v>
      </c>
      <c r="E6" s="125" t="s">
        <v>394</v>
      </c>
      <c r="F6" s="125" t="s">
        <v>378</v>
      </c>
      <c r="G6" s="126" t="s">
        <v>44</v>
      </c>
      <c r="H6" s="126" t="s">
        <v>44</v>
      </c>
      <c r="I6" s="126">
        <v>5</v>
      </c>
      <c r="J6" s="126">
        <v>2008</v>
      </c>
      <c r="K6" s="127" t="s">
        <v>395</v>
      </c>
      <c r="L6" s="258" t="s">
        <v>380</v>
      </c>
      <c r="M6" s="118">
        <v>94000</v>
      </c>
      <c r="N6" s="119" t="s">
        <v>381</v>
      </c>
      <c r="O6" s="138" t="s">
        <v>555</v>
      </c>
      <c r="P6" s="128"/>
    </row>
    <row r="7" spans="1:16" ht="15">
      <c r="A7" s="123">
        <v>6</v>
      </c>
      <c r="B7" s="124" t="s">
        <v>374</v>
      </c>
      <c r="C7" s="125" t="s">
        <v>396</v>
      </c>
      <c r="D7" s="125" t="s">
        <v>397</v>
      </c>
      <c r="E7" s="125" t="s">
        <v>398</v>
      </c>
      <c r="F7" s="125" t="s">
        <v>378</v>
      </c>
      <c r="G7" s="126" t="s">
        <v>399</v>
      </c>
      <c r="H7" s="126" t="s">
        <v>400</v>
      </c>
      <c r="I7" s="126" t="s">
        <v>387</v>
      </c>
      <c r="J7" s="126" t="s">
        <v>401</v>
      </c>
      <c r="K7" s="127" t="s">
        <v>402</v>
      </c>
      <c r="L7" s="144" t="s">
        <v>380</v>
      </c>
      <c r="M7" s="119">
        <v>1000000</v>
      </c>
      <c r="N7" s="119" t="s">
        <v>381</v>
      </c>
      <c r="O7" s="138" t="s">
        <v>555</v>
      </c>
      <c r="P7" s="128"/>
    </row>
    <row r="8" spans="1:16" ht="15">
      <c r="A8" s="123">
        <v>7</v>
      </c>
      <c r="B8" s="124" t="s">
        <v>374</v>
      </c>
      <c r="C8" s="125" t="s">
        <v>396</v>
      </c>
      <c r="D8" s="125" t="s">
        <v>403</v>
      </c>
      <c r="E8" s="125" t="s">
        <v>377</v>
      </c>
      <c r="F8" s="125" t="s">
        <v>378</v>
      </c>
      <c r="G8" s="126">
        <v>6374</v>
      </c>
      <c r="H8" s="126" t="s">
        <v>44</v>
      </c>
      <c r="I8" s="126">
        <v>4</v>
      </c>
      <c r="J8" s="126">
        <v>2009</v>
      </c>
      <c r="K8" s="127" t="s">
        <v>404</v>
      </c>
      <c r="L8" s="143" t="s">
        <v>380</v>
      </c>
      <c r="M8" s="118">
        <v>700000</v>
      </c>
      <c r="N8" s="119" t="s">
        <v>381</v>
      </c>
      <c r="O8" s="138" t="s">
        <v>555</v>
      </c>
      <c r="P8" s="130"/>
    </row>
    <row r="9" spans="1:16" ht="15">
      <c r="A9" s="123">
        <v>8</v>
      </c>
      <c r="B9" s="124" t="s">
        <v>374</v>
      </c>
      <c r="C9" s="124" t="s">
        <v>405</v>
      </c>
      <c r="D9" s="125" t="s">
        <v>406</v>
      </c>
      <c r="E9" s="125" t="s">
        <v>407</v>
      </c>
      <c r="F9" s="125" t="s">
        <v>408</v>
      </c>
      <c r="G9" s="126" t="s">
        <v>409</v>
      </c>
      <c r="H9" s="126" t="s">
        <v>44</v>
      </c>
      <c r="I9" s="126" t="s">
        <v>410</v>
      </c>
      <c r="J9" s="126" t="s">
        <v>411</v>
      </c>
      <c r="K9" s="127" t="s">
        <v>412</v>
      </c>
      <c r="L9" s="126" t="s">
        <v>413</v>
      </c>
      <c r="M9" s="118" t="s">
        <v>44</v>
      </c>
      <c r="N9" s="119" t="s">
        <v>44</v>
      </c>
      <c r="O9" s="138" t="s">
        <v>555</v>
      </c>
      <c r="P9" s="128"/>
    </row>
    <row r="10" spans="1:16" ht="15">
      <c r="A10" s="123">
        <v>9</v>
      </c>
      <c r="B10" s="124" t="s">
        <v>374</v>
      </c>
      <c r="C10" s="129" t="s">
        <v>396</v>
      </c>
      <c r="D10" s="125" t="s">
        <v>414</v>
      </c>
      <c r="E10" s="125" t="s">
        <v>415</v>
      </c>
      <c r="F10" s="125" t="s">
        <v>416</v>
      </c>
      <c r="G10" s="126" t="s">
        <v>44</v>
      </c>
      <c r="H10" s="126" t="s">
        <v>417</v>
      </c>
      <c r="I10" s="126" t="s">
        <v>44</v>
      </c>
      <c r="J10" s="126" t="s">
        <v>401</v>
      </c>
      <c r="K10" s="127" t="s">
        <v>418</v>
      </c>
      <c r="L10" s="126" t="s">
        <v>610</v>
      </c>
      <c r="M10" s="118">
        <v>7000</v>
      </c>
      <c r="N10" s="119" t="s">
        <v>44</v>
      </c>
      <c r="O10" s="138" t="s">
        <v>555</v>
      </c>
      <c r="P10" s="128"/>
    </row>
    <row r="11" spans="1:16" ht="15">
      <c r="A11" s="123">
        <v>10</v>
      </c>
      <c r="B11" s="124" t="s">
        <v>374</v>
      </c>
      <c r="C11" s="124" t="s">
        <v>384</v>
      </c>
      <c r="D11" s="125" t="s">
        <v>420</v>
      </c>
      <c r="E11" s="125" t="s">
        <v>415</v>
      </c>
      <c r="F11" s="125" t="s">
        <v>416</v>
      </c>
      <c r="G11" s="126" t="s">
        <v>44</v>
      </c>
      <c r="H11" s="126" t="s">
        <v>417</v>
      </c>
      <c r="I11" s="126" t="s">
        <v>44</v>
      </c>
      <c r="J11" s="126" t="s">
        <v>401</v>
      </c>
      <c r="K11" s="127" t="s">
        <v>421</v>
      </c>
      <c r="L11" s="126" t="s">
        <v>419</v>
      </c>
      <c r="M11" s="118" t="s">
        <v>44</v>
      </c>
      <c r="N11" s="119" t="s">
        <v>44</v>
      </c>
      <c r="O11" s="138" t="s">
        <v>555</v>
      </c>
      <c r="P11" s="128"/>
    </row>
    <row r="12" spans="1:16" ht="15">
      <c r="A12" s="123">
        <v>11</v>
      </c>
      <c r="B12" s="124" t="s">
        <v>374</v>
      </c>
      <c r="C12" s="129" t="s">
        <v>405</v>
      </c>
      <c r="D12" s="125" t="s">
        <v>422</v>
      </c>
      <c r="E12" s="125" t="s">
        <v>415</v>
      </c>
      <c r="F12" s="125" t="s">
        <v>416</v>
      </c>
      <c r="G12" s="126" t="s">
        <v>44</v>
      </c>
      <c r="H12" s="126" t="s">
        <v>417</v>
      </c>
      <c r="I12" s="126" t="s">
        <v>44</v>
      </c>
      <c r="J12" s="126" t="s">
        <v>401</v>
      </c>
      <c r="K12" s="127" t="s">
        <v>423</v>
      </c>
      <c r="L12" s="126" t="s">
        <v>419</v>
      </c>
      <c r="M12" s="118" t="s">
        <v>44</v>
      </c>
      <c r="N12" s="119" t="s">
        <v>44</v>
      </c>
      <c r="O12" s="138" t="s">
        <v>555</v>
      </c>
      <c r="P12" s="128"/>
    </row>
    <row r="13" spans="1:16" ht="15">
      <c r="A13" s="123">
        <v>12</v>
      </c>
      <c r="B13" s="124" t="s">
        <v>424</v>
      </c>
      <c r="C13" s="124" t="s">
        <v>424</v>
      </c>
      <c r="D13" s="125" t="s">
        <v>425</v>
      </c>
      <c r="E13" s="125" t="s">
        <v>426</v>
      </c>
      <c r="F13" s="125" t="s">
        <v>427</v>
      </c>
      <c r="G13" s="126" t="s">
        <v>44</v>
      </c>
      <c r="H13" s="126">
        <v>543</v>
      </c>
      <c r="I13" s="126" t="s">
        <v>44</v>
      </c>
      <c r="J13" s="126">
        <v>1998</v>
      </c>
      <c r="K13" s="127" t="s">
        <v>428</v>
      </c>
      <c r="L13" s="126" t="s">
        <v>419</v>
      </c>
      <c r="M13" s="118" t="s">
        <v>44</v>
      </c>
      <c r="N13" s="119" t="s">
        <v>44</v>
      </c>
      <c r="O13" s="138" t="s">
        <v>555</v>
      </c>
      <c r="P13" s="128"/>
    </row>
    <row r="14" spans="1:16" ht="15">
      <c r="A14" s="123">
        <v>13</v>
      </c>
      <c r="B14" s="124" t="s">
        <v>424</v>
      </c>
      <c r="C14" s="124" t="s">
        <v>424</v>
      </c>
      <c r="D14" s="125" t="s">
        <v>429</v>
      </c>
      <c r="E14" s="125" t="s">
        <v>430</v>
      </c>
      <c r="F14" s="125" t="s">
        <v>431</v>
      </c>
      <c r="G14" s="126" t="s">
        <v>44</v>
      </c>
      <c r="H14" s="126">
        <v>6000</v>
      </c>
      <c r="I14" s="126" t="s">
        <v>44</v>
      </c>
      <c r="J14" s="126">
        <v>2010</v>
      </c>
      <c r="K14" s="127" t="s">
        <v>432</v>
      </c>
      <c r="L14" s="126" t="s">
        <v>419</v>
      </c>
      <c r="M14" s="118" t="s">
        <v>44</v>
      </c>
      <c r="N14" s="119" t="s">
        <v>44</v>
      </c>
      <c r="O14" s="138" t="s">
        <v>555</v>
      </c>
      <c r="P14" s="128"/>
    </row>
    <row r="15" spans="1:16" ht="15">
      <c r="A15" s="123">
        <v>14</v>
      </c>
      <c r="B15" s="124" t="s">
        <v>424</v>
      </c>
      <c r="C15" s="124" t="s">
        <v>424</v>
      </c>
      <c r="D15" s="125" t="s">
        <v>433</v>
      </c>
      <c r="E15" s="125" t="s">
        <v>434</v>
      </c>
      <c r="F15" s="125" t="s">
        <v>435</v>
      </c>
      <c r="G15" s="126">
        <v>4580</v>
      </c>
      <c r="H15" s="126">
        <v>6000</v>
      </c>
      <c r="I15" s="126">
        <v>3</v>
      </c>
      <c r="J15" s="126">
        <v>2008</v>
      </c>
      <c r="K15" s="127" t="s">
        <v>436</v>
      </c>
      <c r="L15" s="126" t="s">
        <v>380</v>
      </c>
      <c r="M15" s="118">
        <v>52800</v>
      </c>
      <c r="N15" s="119" t="s">
        <v>332</v>
      </c>
      <c r="O15" s="138" t="s">
        <v>555</v>
      </c>
      <c r="P15" s="128"/>
    </row>
    <row r="16" spans="1:16" ht="15">
      <c r="A16" s="123">
        <v>15</v>
      </c>
      <c r="B16" s="124" t="s">
        <v>424</v>
      </c>
      <c r="C16" s="124" t="s">
        <v>424</v>
      </c>
      <c r="D16" s="125" t="s">
        <v>437</v>
      </c>
      <c r="E16" s="125" t="s">
        <v>438</v>
      </c>
      <c r="F16" s="125" t="s">
        <v>439</v>
      </c>
      <c r="G16" s="126">
        <v>2299</v>
      </c>
      <c r="H16" s="126">
        <v>1261</v>
      </c>
      <c r="I16" s="126">
        <v>3</v>
      </c>
      <c r="J16" s="126">
        <v>2011</v>
      </c>
      <c r="K16" s="127" t="s">
        <v>440</v>
      </c>
      <c r="L16" s="126" t="s">
        <v>380</v>
      </c>
      <c r="M16" s="118">
        <v>17930</v>
      </c>
      <c r="N16" s="119" t="s">
        <v>332</v>
      </c>
      <c r="O16" s="138" t="s">
        <v>555</v>
      </c>
      <c r="P16" s="128"/>
    </row>
    <row r="17" spans="1:16" ht="15">
      <c r="A17" s="123">
        <v>16</v>
      </c>
      <c r="B17" s="124" t="s">
        <v>424</v>
      </c>
      <c r="C17" s="124" t="s">
        <v>424</v>
      </c>
      <c r="D17" s="125" t="s">
        <v>441</v>
      </c>
      <c r="E17" s="125" t="s">
        <v>442</v>
      </c>
      <c r="F17" s="125" t="s">
        <v>443</v>
      </c>
      <c r="G17" s="126">
        <v>4485</v>
      </c>
      <c r="H17" s="126" t="s">
        <v>44</v>
      </c>
      <c r="I17" s="126">
        <v>1</v>
      </c>
      <c r="J17" s="126">
        <v>2010</v>
      </c>
      <c r="K17" s="127" t="s">
        <v>444</v>
      </c>
      <c r="L17" s="126" t="s">
        <v>413</v>
      </c>
      <c r="M17" s="118" t="s">
        <v>44</v>
      </c>
      <c r="N17" s="119" t="s">
        <v>44</v>
      </c>
      <c r="O17" s="138" t="s">
        <v>555</v>
      </c>
      <c r="P17" s="128"/>
    </row>
    <row r="18" spans="1:16" ht="15">
      <c r="A18" s="123">
        <v>17</v>
      </c>
      <c r="B18" s="124" t="s">
        <v>424</v>
      </c>
      <c r="C18" s="124" t="s">
        <v>424</v>
      </c>
      <c r="D18" s="125" t="s">
        <v>445</v>
      </c>
      <c r="E18" s="125" t="s">
        <v>446</v>
      </c>
      <c r="F18" s="125" t="s">
        <v>447</v>
      </c>
      <c r="G18" s="126">
        <v>4485</v>
      </c>
      <c r="H18" s="126" t="s">
        <v>44</v>
      </c>
      <c r="I18" s="126">
        <v>1</v>
      </c>
      <c r="J18" s="126">
        <v>2010</v>
      </c>
      <c r="K18" s="127" t="s">
        <v>448</v>
      </c>
      <c r="L18" s="126" t="s">
        <v>380</v>
      </c>
      <c r="M18" s="118">
        <v>48380</v>
      </c>
      <c r="N18" s="119" t="s">
        <v>332</v>
      </c>
      <c r="O18" s="138" t="s">
        <v>555</v>
      </c>
      <c r="P18" s="128"/>
    </row>
    <row r="19" spans="1:16" ht="15">
      <c r="A19" s="123">
        <v>18</v>
      </c>
      <c r="B19" s="124" t="s">
        <v>424</v>
      </c>
      <c r="C19" s="124" t="s">
        <v>424</v>
      </c>
      <c r="D19" s="125" t="s">
        <v>449</v>
      </c>
      <c r="E19" s="125" t="s">
        <v>450</v>
      </c>
      <c r="F19" s="125" t="s">
        <v>435</v>
      </c>
      <c r="G19" s="126">
        <v>1995</v>
      </c>
      <c r="H19" s="126">
        <v>1235</v>
      </c>
      <c r="I19" s="126">
        <v>3</v>
      </c>
      <c r="J19" s="126">
        <v>2009</v>
      </c>
      <c r="K19" s="127" t="s">
        <v>451</v>
      </c>
      <c r="L19" s="126" t="s">
        <v>380</v>
      </c>
      <c r="M19" s="118">
        <v>12280</v>
      </c>
      <c r="N19" s="119" t="s">
        <v>332</v>
      </c>
      <c r="O19" s="138" t="s">
        <v>555</v>
      </c>
      <c r="P19" s="128"/>
    </row>
    <row r="20" spans="1:16" ht="15">
      <c r="A20" s="123">
        <v>19</v>
      </c>
      <c r="B20" s="124" t="s">
        <v>424</v>
      </c>
      <c r="C20" s="124" t="s">
        <v>424</v>
      </c>
      <c r="D20" s="125" t="s">
        <v>452</v>
      </c>
      <c r="E20" s="125" t="s">
        <v>453</v>
      </c>
      <c r="F20" s="125" t="s">
        <v>435</v>
      </c>
      <c r="G20" s="126">
        <v>2299</v>
      </c>
      <c r="H20" s="126">
        <v>800</v>
      </c>
      <c r="I20" s="126">
        <v>7</v>
      </c>
      <c r="J20" s="126">
        <v>2012</v>
      </c>
      <c r="K20" s="127" t="s">
        <v>454</v>
      </c>
      <c r="L20" s="126" t="s">
        <v>380</v>
      </c>
      <c r="M20" s="118">
        <v>25040</v>
      </c>
      <c r="N20" s="119" t="s">
        <v>332</v>
      </c>
      <c r="O20" s="138" t="s">
        <v>555</v>
      </c>
      <c r="P20" s="128"/>
    </row>
    <row r="21" spans="1:16" ht="15">
      <c r="A21" s="123">
        <v>20</v>
      </c>
      <c r="B21" s="124" t="s">
        <v>424</v>
      </c>
      <c r="C21" s="124" t="s">
        <v>424</v>
      </c>
      <c r="D21" s="125" t="s">
        <v>455</v>
      </c>
      <c r="E21" s="125" t="s">
        <v>456</v>
      </c>
      <c r="F21" s="125" t="s">
        <v>457</v>
      </c>
      <c r="G21" s="126" t="s">
        <v>44</v>
      </c>
      <c r="H21" s="126">
        <v>6000</v>
      </c>
      <c r="I21" s="126" t="s">
        <v>44</v>
      </c>
      <c r="J21" s="126">
        <v>1990</v>
      </c>
      <c r="K21" s="127" t="s">
        <v>458</v>
      </c>
      <c r="L21" s="126" t="s">
        <v>419</v>
      </c>
      <c r="M21" s="118" t="s">
        <v>44</v>
      </c>
      <c r="N21" s="119" t="s">
        <v>44</v>
      </c>
      <c r="O21" s="138" t="s">
        <v>555</v>
      </c>
      <c r="P21" s="128"/>
    </row>
    <row r="22" spans="1:16" ht="15">
      <c r="A22" s="123">
        <v>21</v>
      </c>
      <c r="B22" s="124" t="s">
        <v>424</v>
      </c>
      <c r="C22" s="124" t="s">
        <v>424</v>
      </c>
      <c r="D22" s="125" t="s">
        <v>459</v>
      </c>
      <c r="E22" s="125" t="s">
        <v>460</v>
      </c>
      <c r="F22" s="125" t="s">
        <v>435</v>
      </c>
      <c r="G22" s="126">
        <v>1956</v>
      </c>
      <c r="H22" s="126">
        <v>800</v>
      </c>
      <c r="I22" s="126">
        <v>5</v>
      </c>
      <c r="J22" s="126">
        <v>2014</v>
      </c>
      <c r="K22" s="127" t="s">
        <v>461</v>
      </c>
      <c r="L22" s="126" t="s">
        <v>380</v>
      </c>
      <c r="M22" s="118">
        <v>22250</v>
      </c>
      <c r="N22" s="119" t="s">
        <v>332</v>
      </c>
      <c r="O22" s="138" t="s">
        <v>555</v>
      </c>
      <c r="P22" s="128"/>
    </row>
    <row r="23" spans="1:16" ht="15">
      <c r="A23" s="123">
        <v>22</v>
      </c>
      <c r="B23" s="124" t="s">
        <v>424</v>
      </c>
      <c r="C23" s="124" t="s">
        <v>424</v>
      </c>
      <c r="D23" s="129" t="s">
        <v>462</v>
      </c>
      <c r="E23" s="129" t="s">
        <v>463</v>
      </c>
      <c r="F23" s="129" t="s">
        <v>464</v>
      </c>
      <c r="G23" s="131" t="s">
        <v>44</v>
      </c>
      <c r="H23" s="131" t="s">
        <v>465</v>
      </c>
      <c r="I23" s="131" t="s">
        <v>44</v>
      </c>
      <c r="J23" s="131" t="s">
        <v>466</v>
      </c>
      <c r="K23" s="132" t="s">
        <v>467</v>
      </c>
      <c r="L23" s="131" t="s">
        <v>419</v>
      </c>
      <c r="M23" s="120" t="s">
        <v>44</v>
      </c>
      <c r="N23" s="121" t="s">
        <v>44</v>
      </c>
      <c r="O23" s="138" t="s">
        <v>555</v>
      </c>
      <c r="P23" s="133"/>
    </row>
    <row r="24" spans="1:16" ht="15">
      <c r="A24" s="123">
        <v>23</v>
      </c>
      <c r="B24" s="124" t="s">
        <v>424</v>
      </c>
      <c r="C24" s="124" t="s">
        <v>424</v>
      </c>
      <c r="D24" s="125" t="s">
        <v>468</v>
      </c>
      <c r="E24" s="125" t="s">
        <v>469</v>
      </c>
      <c r="F24" s="125" t="s">
        <v>431</v>
      </c>
      <c r="G24" s="126" t="s">
        <v>44</v>
      </c>
      <c r="H24" s="126" t="s">
        <v>470</v>
      </c>
      <c r="I24" s="126" t="s">
        <v>44</v>
      </c>
      <c r="J24" s="126" t="s">
        <v>471</v>
      </c>
      <c r="K24" s="127" t="s">
        <v>472</v>
      </c>
      <c r="L24" s="126" t="s">
        <v>419</v>
      </c>
      <c r="M24" s="118" t="s">
        <v>44</v>
      </c>
      <c r="N24" s="119" t="s">
        <v>44</v>
      </c>
      <c r="O24" s="138" t="s">
        <v>555</v>
      </c>
      <c r="P24" s="128"/>
    </row>
    <row r="25" spans="1:16" ht="15">
      <c r="A25" s="123">
        <v>24</v>
      </c>
      <c r="B25" s="124" t="s">
        <v>424</v>
      </c>
      <c r="C25" s="134" t="s">
        <v>424</v>
      </c>
      <c r="D25" s="125" t="s">
        <v>473</v>
      </c>
      <c r="E25" s="125" t="s">
        <v>474</v>
      </c>
      <c r="F25" s="125" t="s">
        <v>464</v>
      </c>
      <c r="G25" s="126" t="s">
        <v>44</v>
      </c>
      <c r="H25" s="126" t="s">
        <v>475</v>
      </c>
      <c r="I25" s="126" t="s">
        <v>44</v>
      </c>
      <c r="J25" s="126" t="s">
        <v>471</v>
      </c>
      <c r="K25" s="127" t="s">
        <v>476</v>
      </c>
      <c r="L25" s="126" t="s">
        <v>419</v>
      </c>
      <c r="M25" s="118" t="s">
        <v>44</v>
      </c>
      <c r="N25" s="119" t="s">
        <v>44</v>
      </c>
      <c r="O25" s="138" t="s">
        <v>555</v>
      </c>
      <c r="P25" s="128"/>
    </row>
    <row r="26" spans="1:16" ht="15">
      <c r="A26" s="123">
        <v>25</v>
      </c>
      <c r="B26" s="124" t="s">
        <v>424</v>
      </c>
      <c r="C26" s="124" t="s">
        <v>424</v>
      </c>
      <c r="D26" s="125" t="s">
        <v>477</v>
      </c>
      <c r="E26" s="125" t="s">
        <v>478</v>
      </c>
      <c r="F26" s="125" t="s">
        <v>416</v>
      </c>
      <c r="G26" s="126" t="s">
        <v>44</v>
      </c>
      <c r="H26" s="126" t="s">
        <v>479</v>
      </c>
      <c r="I26" s="126" t="s">
        <v>44</v>
      </c>
      <c r="J26" s="126" t="s">
        <v>471</v>
      </c>
      <c r="K26" s="127" t="s">
        <v>480</v>
      </c>
      <c r="L26" s="126" t="s">
        <v>419</v>
      </c>
      <c r="M26" s="118" t="s">
        <v>44</v>
      </c>
      <c r="N26" s="119" t="s">
        <v>44</v>
      </c>
      <c r="O26" s="138" t="s">
        <v>555</v>
      </c>
      <c r="P26" s="135"/>
    </row>
    <row r="27" spans="1:16" ht="15">
      <c r="A27" s="123">
        <v>26</v>
      </c>
      <c r="B27" s="124" t="s">
        <v>424</v>
      </c>
      <c r="C27" s="124" t="s">
        <v>424</v>
      </c>
      <c r="D27" s="125" t="s">
        <v>481</v>
      </c>
      <c r="E27" s="125" t="s">
        <v>482</v>
      </c>
      <c r="F27" s="125" t="s">
        <v>483</v>
      </c>
      <c r="G27" s="126" t="s">
        <v>484</v>
      </c>
      <c r="H27" s="126" t="s">
        <v>485</v>
      </c>
      <c r="I27" s="126" t="s">
        <v>486</v>
      </c>
      <c r="J27" s="126" t="s">
        <v>466</v>
      </c>
      <c r="K27" s="127" t="s">
        <v>487</v>
      </c>
      <c r="L27" s="126" t="s">
        <v>380</v>
      </c>
      <c r="M27" s="118">
        <v>53670</v>
      </c>
      <c r="N27" s="119" t="s">
        <v>332</v>
      </c>
      <c r="O27" s="138" t="s">
        <v>555</v>
      </c>
      <c r="P27" s="136"/>
    </row>
    <row r="28" spans="1:16" ht="15">
      <c r="A28" s="123">
        <v>27</v>
      </c>
      <c r="B28" s="124" t="s">
        <v>488</v>
      </c>
      <c r="C28" s="124" t="s">
        <v>489</v>
      </c>
      <c r="D28" s="129" t="s">
        <v>490</v>
      </c>
      <c r="E28" s="129" t="s">
        <v>491</v>
      </c>
      <c r="F28" s="129" t="s">
        <v>416</v>
      </c>
      <c r="G28" s="131" t="s">
        <v>44</v>
      </c>
      <c r="H28" s="131" t="s">
        <v>492</v>
      </c>
      <c r="I28" s="131" t="s">
        <v>44</v>
      </c>
      <c r="J28" s="131" t="s">
        <v>493</v>
      </c>
      <c r="K28" s="132" t="s">
        <v>494</v>
      </c>
      <c r="L28" s="131" t="s">
        <v>419</v>
      </c>
      <c r="M28" s="120" t="s">
        <v>495</v>
      </c>
      <c r="N28" s="121" t="s">
        <v>495</v>
      </c>
      <c r="O28" s="138" t="s">
        <v>555</v>
      </c>
      <c r="P28" s="133"/>
    </row>
    <row r="29" spans="1:16" ht="15">
      <c r="A29" s="123">
        <v>28</v>
      </c>
      <c r="B29" s="124" t="s">
        <v>424</v>
      </c>
      <c r="C29" s="124" t="s">
        <v>424</v>
      </c>
      <c r="D29" s="129" t="s">
        <v>496</v>
      </c>
      <c r="E29" s="129" t="s">
        <v>438</v>
      </c>
      <c r="F29" s="129" t="s">
        <v>483</v>
      </c>
      <c r="G29" s="131" t="s">
        <v>484</v>
      </c>
      <c r="H29" s="131" t="s">
        <v>497</v>
      </c>
      <c r="I29" s="131" t="s">
        <v>486</v>
      </c>
      <c r="J29" s="131" t="s">
        <v>471</v>
      </c>
      <c r="K29" s="132" t="s">
        <v>498</v>
      </c>
      <c r="L29" s="131" t="s">
        <v>380</v>
      </c>
      <c r="M29" s="120">
        <v>66160</v>
      </c>
      <c r="N29" s="121" t="s">
        <v>332</v>
      </c>
      <c r="O29" s="138" t="s">
        <v>555</v>
      </c>
      <c r="P29" s="133"/>
    </row>
    <row r="30" spans="1:16" ht="15">
      <c r="A30" s="123">
        <v>29</v>
      </c>
      <c r="B30" s="124" t="s">
        <v>424</v>
      </c>
      <c r="C30" s="124" t="s">
        <v>424</v>
      </c>
      <c r="D30" s="129" t="s">
        <v>499</v>
      </c>
      <c r="E30" s="129" t="s">
        <v>438</v>
      </c>
      <c r="F30" s="129" t="s">
        <v>483</v>
      </c>
      <c r="G30" s="131" t="s">
        <v>484</v>
      </c>
      <c r="H30" s="131" t="s">
        <v>500</v>
      </c>
      <c r="I30" s="131" t="s">
        <v>501</v>
      </c>
      <c r="J30" s="131" t="s">
        <v>471</v>
      </c>
      <c r="K30" s="132" t="s">
        <v>502</v>
      </c>
      <c r="L30" s="131" t="s">
        <v>380</v>
      </c>
      <c r="M30" s="120">
        <v>71290</v>
      </c>
      <c r="N30" s="121" t="s">
        <v>332</v>
      </c>
      <c r="O30" s="138" t="s">
        <v>555</v>
      </c>
      <c r="P30" s="133"/>
    </row>
    <row r="31" spans="1:16" ht="15">
      <c r="A31" s="123">
        <v>30</v>
      </c>
      <c r="B31" s="124" t="s">
        <v>424</v>
      </c>
      <c r="C31" s="124" t="s">
        <v>424</v>
      </c>
      <c r="D31" s="125" t="s">
        <v>503</v>
      </c>
      <c r="E31" s="125" t="s">
        <v>504</v>
      </c>
      <c r="F31" s="125" t="s">
        <v>505</v>
      </c>
      <c r="G31" s="126"/>
      <c r="H31" s="126" t="s">
        <v>506</v>
      </c>
      <c r="I31" s="126"/>
      <c r="J31" s="126" t="s">
        <v>493</v>
      </c>
      <c r="K31" s="127" t="s">
        <v>507</v>
      </c>
      <c r="L31" s="126" t="s">
        <v>419</v>
      </c>
      <c r="M31" s="118"/>
      <c r="N31" s="121"/>
      <c r="O31" s="138" t="s">
        <v>555</v>
      </c>
      <c r="P31" s="128"/>
    </row>
    <row r="32" spans="1:16" ht="15">
      <c r="A32" s="123">
        <v>31</v>
      </c>
      <c r="B32" s="124" t="s">
        <v>424</v>
      </c>
      <c r="C32" s="124" t="s">
        <v>508</v>
      </c>
      <c r="D32" s="125" t="s">
        <v>509</v>
      </c>
      <c r="E32" s="125" t="s">
        <v>510</v>
      </c>
      <c r="F32" s="125" t="s">
        <v>511</v>
      </c>
      <c r="G32" s="126">
        <v>12419</v>
      </c>
      <c r="H32" s="126" t="s">
        <v>44</v>
      </c>
      <c r="I32" s="126">
        <v>3</v>
      </c>
      <c r="J32" s="126">
        <v>2019</v>
      </c>
      <c r="K32" s="127" t="s">
        <v>512</v>
      </c>
      <c r="L32" s="126" t="s">
        <v>380</v>
      </c>
      <c r="M32" s="118">
        <v>1376240</v>
      </c>
      <c r="N32" s="119" t="s">
        <v>513</v>
      </c>
      <c r="O32" s="137" t="s">
        <v>552</v>
      </c>
      <c r="P32" s="128"/>
    </row>
    <row r="33" spans="1:16" ht="15">
      <c r="A33" s="123">
        <v>32</v>
      </c>
      <c r="B33" s="124" t="s">
        <v>424</v>
      </c>
      <c r="C33" s="124" t="s">
        <v>514</v>
      </c>
      <c r="D33" s="125" t="s">
        <v>515</v>
      </c>
      <c r="E33" s="125" t="s">
        <v>516</v>
      </c>
      <c r="F33" s="125" t="s">
        <v>483</v>
      </c>
      <c r="G33" s="126">
        <v>1499</v>
      </c>
      <c r="H33" s="126">
        <v>738</v>
      </c>
      <c r="I33" s="126">
        <v>5</v>
      </c>
      <c r="J33" s="126">
        <v>2020</v>
      </c>
      <c r="K33" s="127" t="s">
        <v>517</v>
      </c>
      <c r="L33" s="143" t="s">
        <v>380</v>
      </c>
      <c r="M33" s="118">
        <v>53510</v>
      </c>
      <c r="N33" s="119" t="s">
        <v>513</v>
      </c>
      <c r="O33" s="137" t="s">
        <v>553</v>
      </c>
      <c r="P33" s="128"/>
    </row>
    <row r="34" spans="1:16" ht="15">
      <c r="A34" s="123">
        <v>33</v>
      </c>
      <c r="B34" s="124" t="s">
        <v>424</v>
      </c>
      <c r="C34" s="124" t="s">
        <v>518</v>
      </c>
      <c r="D34" s="129" t="s">
        <v>519</v>
      </c>
      <c r="E34" s="129" t="s">
        <v>520</v>
      </c>
      <c r="F34" s="129" t="s">
        <v>447</v>
      </c>
      <c r="G34" s="131">
        <v>6728</v>
      </c>
      <c r="H34" s="131" t="s">
        <v>44</v>
      </c>
      <c r="I34" s="131">
        <v>2</v>
      </c>
      <c r="J34" s="131">
        <v>2016</v>
      </c>
      <c r="K34" s="132" t="s">
        <v>521</v>
      </c>
      <c r="L34" s="145" t="s">
        <v>380</v>
      </c>
      <c r="M34" s="120">
        <v>174080</v>
      </c>
      <c r="N34" s="121" t="s">
        <v>513</v>
      </c>
      <c r="O34" s="138" t="s">
        <v>555</v>
      </c>
      <c r="P34" s="133"/>
    </row>
    <row r="35" spans="1:16" s="21" customFormat="1" ht="15">
      <c r="A35" s="230">
        <v>34</v>
      </c>
      <c r="B35" s="231" t="s">
        <v>374</v>
      </c>
      <c r="C35" s="231" t="s">
        <v>405</v>
      </c>
      <c r="D35" s="232"/>
      <c r="E35" s="232" t="s">
        <v>538</v>
      </c>
      <c r="F35" s="232"/>
      <c r="G35" s="143"/>
      <c r="H35" s="143"/>
      <c r="I35" s="143"/>
      <c r="J35" s="143"/>
      <c r="K35" s="233"/>
      <c r="L35" s="236" t="s">
        <v>380</v>
      </c>
      <c r="M35" s="118"/>
      <c r="N35" s="119"/>
      <c r="O35" s="234"/>
      <c r="P35" s="235"/>
    </row>
    <row r="36" ht="15">
      <c r="I36" s="141"/>
    </row>
    <row r="37" ht="15">
      <c r="M37" s="140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.8515625" style="0" customWidth="1"/>
    <col min="2" max="2" width="13.7109375" style="0" customWidth="1"/>
    <col min="3" max="3" width="36.8515625" style="0" customWidth="1"/>
    <col min="4" max="15" width="14.140625" style="0" customWidth="1"/>
  </cols>
  <sheetData>
    <row r="2" ht="15">
      <c r="C2" s="146" t="s">
        <v>556</v>
      </c>
    </row>
    <row r="4" spans="2:15" ht="21.75" customHeight="1">
      <c r="B4" s="147"/>
      <c r="C4" s="148"/>
      <c r="D4" s="252">
        <v>2019</v>
      </c>
      <c r="E4" s="256"/>
      <c r="F4" s="257">
        <v>2020</v>
      </c>
      <c r="G4" s="253"/>
      <c r="H4" s="252">
        <v>2021</v>
      </c>
      <c r="I4" s="256"/>
      <c r="J4" s="257">
        <v>2022</v>
      </c>
      <c r="K4" s="253"/>
      <c r="L4" s="252">
        <v>2023</v>
      </c>
      <c r="M4" s="253"/>
      <c r="N4" s="253" t="s">
        <v>557</v>
      </c>
      <c r="O4" s="254"/>
    </row>
    <row r="5" spans="2:15" ht="21.75" customHeight="1">
      <c r="B5" s="147"/>
      <c r="C5" s="148"/>
      <c r="D5" s="149" t="s">
        <v>558</v>
      </c>
      <c r="E5" s="150" t="s">
        <v>559</v>
      </c>
      <c r="F5" s="151" t="s">
        <v>558</v>
      </c>
      <c r="G5" s="152" t="s">
        <v>559</v>
      </c>
      <c r="H5" s="149" t="s">
        <v>558</v>
      </c>
      <c r="I5" s="150" t="s">
        <v>559</v>
      </c>
      <c r="J5" s="151" t="s">
        <v>558</v>
      </c>
      <c r="K5" s="152" t="s">
        <v>559</v>
      </c>
      <c r="L5" s="149" t="s">
        <v>558</v>
      </c>
      <c r="M5" s="152" t="s">
        <v>559</v>
      </c>
      <c r="N5" s="149" t="s">
        <v>558</v>
      </c>
      <c r="O5" s="150" t="s">
        <v>560</v>
      </c>
    </row>
    <row r="6" spans="2:15" ht="30">
      <c r="B6" s="255" t="s">
        <v>561</v>
      </c>
      <c r="C6" s="153" t="s">
        <v>562</v>
      </c>
      <c r="D6" s="154">
        <v>18</v>
      </c>
      <c r="E6" s="155">
        <v>26709.4</v>
      </c>
      <c r="F6" s="156">
        <v>29</v>
      </c>
      <c r="G6" s="157">
        <v>49193.41</v>
      </c>
      <c r="H6" s="158">
        <v>13</v>
      </c>
      <c r="I6" s="159">
        <v>21849.75</v>
      </c>
      <c r="J6" s="156">
        <v>18</v>
      </c>
      <c r="K6" s="157">
        <v>144283.29</v>
      </c>
      <c r="L6" s="158">
        <v>7</v>
      </c>
      <c r="M6" s="159">
        <v>5683</v>
      </c>
      <c r="N6" s="158" t="s">
        <v>44</v>
      </c>
      <c r="O6" s="159" t="s">
        <v>44</v>
      </c>
    </row>
    <row r="7" spans="2:15" ht="21.75" customHeight="1">
      <c r="B7" s="255"/>
      <c r="C7" s="160" t="s">
        <v>563</v>
      </c>
      <c r="D7" s="158" t="s">
        <v>44</v>
      </c>
      <c r="E7" s="159" t="s">
        <v>44</v>
      </c>
      <c r="F7" s="158" t="s">
        <v>44</v>
      </c>
      <c r="G7" s="159" t="s">
        <v>44</v>
      </c>
      <c r="H7" s="158" t="s">
        <v>44</v>
      </c>
      <c r="I7" s="159" t="s">
        <v>44</v>
      </c>
      <c r="J7" s="158" t="s">
        <v>44</v>
      </c>
      <c r="K7" s="159" t="s">
        <v>44</v>
      </c>
      <c r="L7" s="158" t="s">
        <v>44</v>
      </c>
      <c r="M7" s="159" t="s">
        <v>44</v>
      </c>
      <c r="N7" s="158" t="s">
        <v>44</v>
      </c>
      <c r="O7" s="159" t="s">
        <v>44</v>
      </c>
    </row>
    <row r="8" spans="2:15" ht="30">
      <c r="B8" s="255"/>
      <c r="C8" s="160" t="s">
        <v>564</v>
      </c>
      <c r="D8" s="158">
        <v>5</v>
      </c>
      <c r="E8" s="159">
        <v>7984.18</v>
      </c>
      <c r="F8" s="156">
        <v>3</v>
      </c>
      <c r="G8" s="157">
        <v>3882.73</v>
      </c>
      <c r="H8" s="158">
        <v>2</v>
      </c>
      <c r="I8" s="159">
        <v>3009.9</v>
      </c>
      <c r="J8" s="156">
        <v>1</v>
      </c>
      <c r="K8" s="157">
        <v>260.5</v>
      </c>
      <c r="L8" s="158" t="s">
        <v>44</v>
      </c>
      <c r="M8" s="159" t="s">
        <v>44</v>
      </c>
      <c r="N8" s="161" t="s">
        <v>565</v>
      </c>
      <c r="O8" s="159">
        <v>20579.13</v>
      </c>
    </row>
    <row r="9" spans="2:15" ht="21.75" customHeight="1">
      <c r="B9" s="255"/>
      <c r="C9" s="160" t="s">
        <v>566</v>
      </c>
      <c r="D9" s="158" t="s">
        <v>44</v>
      </c>
      <c r="E9" s="159" t="s">
        <v>44</v>
      </c>
      <c r="F9" s="158" t="s">
        <v>44</v>
      </c>
      <c r="G9" s="159" t="s">
        <v>44</v>
      </c>
      <c r="H9" s="158" t="s">
        <v>44</v>
      </c>
      <c r="I9" s="159" t="s">
        <v>44</v>
      </c>
      <c r="J9" s="158" t="s">
        <v>44</v>
      </c>
      <c r="K9" s="159" t="s">
        <v>44</v>
      </c>
      <c r="L9" s="158" t="s">
        <v>44</v>
      </c>
      <c r="M9" s="159" t="s">
        <v>44</v>
      </c>
      <c r="N9" s="158" t="s">
        <v>44</v>
      </c>
      <c r="O9" s="159" t="s">
        <v>44</v>
      </c>
    </row>
    <row r="10" spans="2:15" ht="21.75" customHeight="1">
      <c r="B10" s="162"/>
      <c r="C10" s="163"/>
      <c r="D10" s="164"/>
      <c r="E10" s="165"/>
      <c r="F10" s="166"/>
      <c r="G10" s="167"/>
      <c r="H10" s="164"/>
      <c r="I10" s="165"/>
      <c r="J10" s="166"/>
      <c r="K10" s="167"/>
      <c r="L10" s="164"/>
      <c r="M10" s="165"/>
      <c r="N10" s="168"/>
      <c r="O10" s="165"/>
    </row>
    <row r="11" spans="2:15" ht="21.75" customHeight="1">
      <c r="B11" s="255" t="s">
        <v>567</v>
      </c>
      <c r="C11" s="160" t="s">
        <v>568</v>
      </c>
      <c r="D11" s="158" t="s">
        <v>44</v>
      </c>
      <c r="E11" s="159" t="s">
        <v>44</v>
      </c>
      <c r="F11" s="156" t="s">
        <v>44</v>
      </c>
      <c r="G11" s="157" t="s">
        <v>44</v>
      </c>
      <c r="H11" s="158">
        <v>1</v>
      </c>
      <c r="I11" s="159">
        <v>2164.5</v>
      </c>
      <c r="J11" s="156">
        <v>1</v>
      </c>
      <c r="K11" s="157">
        <v>2574</v>
      </c>
      <c r="L11" s="158">
        <v>1</v>
      </c>
      <c r="M11" s="159">
        <v>2077.22</v>
      </c>
      <c r="N11" s="158" t="s">
        <v>44</v>
      </c>
      <c r="O11" s="159" t="s">
        <v>44</v>
      </c>
    </row>
    <row r="12" spans="2:15" ht="30">
      <c r="B12" s="255"/>
      <c r="C12" s="160" t="s">
        <v>569</v>
      </c>
      <c r="D12" s="158" t="s">
        <v>44</v>
      </c>
      <c r="E12" s="159" t="s">
        <v>44</v>
      </c>
      <c r="F12" s="156" t="s">
        <v>44</v>
      </c>
      <c r="G12" s="159" t="s">
        <v>44</v>
      </c>
      <c r="H12" s="158" t="s">
        <v>44</v>
      </c>
      <c r="I12" s="159" t="s">
        <v>44</v>
      </c>
      <c r="J12" s="158" t="s">
        <v>44</v>
      </c>
      <c r="K12" s="159" t="s">
        <v>44</v>
      </c>
      <c r="L12" s="158" t="s">
        <v>44</v>
      </c>
      <c r="M12" s="159" t="s">
        <v>44</v>
      </c>
      <c r="N12" s="158" t="s">
        <v>44</v>
      </c>
      <c r="O12" s="159" t="s">
        <v>44</v>
      </c>
    </row>
    <row r="13" spans="2:15" ht="21.75" customHeight="1">
      <c r="B13" s="255"/>
      <c r="C13" s="160" t="s">
        <v>570</v>
      </c>
      <c r="D13" s="158" t="s">
        <v>44</v>
      </c>
      <c r="E13" s="159" t="s">
        <v>44</v>
      </c>
      <c r="F13" s="156">
        <v>4</v>
      </c>
      <c r="G13" s="157">
        <v>11535.78</v>
      </c>
      <c r="H13" s="158">
        <v>1</v>
      </c>
      <c r="I13" s="159">
        <v>336</v>
      </c>
      <c r="J13" s="158" t="s">
        <v>44</v>
      </c>
      <c r="K13" s="159" t="s">
        <v>44</v>
      </c>
      <c r="L13" s="158">
        <v>1</v>
      </c>
      <c r="M13" s="159">
        <v>609.76</v>
      </c>
      <c r="N13" s="158" t="s">
        <v>44</v>
      </c>
      <c r="O13" s="159" t="s">
        <v>44</v>
      </c>
    </row>
    <row r="14" spans="2:15" ht="21.75" customHeight="1">
      <c r="B14" s="162"/>
      <c r="C14" s="163"/>
      <c r="D14" s="164"/>
      <c r="E14" s="165"/>
      <c r="F14" s="166"/>
      <c r="G14" s="167"/>
      <c r="H14" s="164"/>
      <c r="I14" s="165"/>
      <c r="J14" s="166"/>
      <c r="K14" s="167"/>
      <c r="L14" s="164"/>
      <c r="M14" s="165"/>
      <c r="N14" s="168"/>
      <c r="O14" s="165"/>
    </row>
    <row r="15" spans="2:15" ht="30">
      <c r="B15" s="169" t="s">
        <v>571</v>
      </c>
      <c r="C15" s="160" t="s">
        <v>572</v>
      </c>
      <c r="D15" s="158" t="s">
        <v>44</v>
      </c>
      <c r="E15" s="159" t="s">
        <v>44</v>
      </c>
      <c r="F15" s="156" t="s">
        <v>44</v>
      </c>
      <c r="G15" s="157" t="s">
        <v>44</v>
      </c>
      <c r="H15" s="158">
        <v>4</v>
      </c>
      <c r="I15" s="159">
        <v>14729.15</v>
      </c>
      <c r="J15" s="156" t="s">
        <v>44</v>
      </c>
      <c r="K15" s="157" t="s">
        <v>44</v>
      </c>
      <c r="L15" s="158">
        <v>2</v>
      </c>
      <c r="M15" s="159">
        <v>1633</v>
      </c>
      <c r="N15" s="158" t="s">
        <v>44</v>
      </c>
      <c r="O15" s="159" t="s">
        <v>44</v>
      </c>
    </row>
    <row r="16" ht="21.75" customHeight="1"/>
    <row r="17" ht="21.75" customHeight="1"/>
    <row r="18" ht="21.75" customHeight="1">
      <c r="H18" s="170"/>
    </row>
    <row r="19" ht="21.75" customHeight="1">
      <c r="H19" s="170"/>
    </row>
  </sheetData>
  <sheetProtection/>
  <mergeCells count="8">
    <mergeCell ref="L4:M4"/>
    <mergeCell ref="N4:O4"/>
    <mergeCell ref="B6:B9"/>
    <mergeCell ref="B11:B1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Małgorzata Tusz</cp:lastModifiedBy>
  <cp:lastPrinted>2023-08-21T06:02:44Z</cp:lastPrinted>
  <dcterms:created xsi:type="dcterms:W3CDTF">2012-01-13T14:07:06Z</dcterms:created>
  <dcterms:modified xsi:type="dcterms:W3CDTF">2023-09-18T08:29:37Z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