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ój dysk\Dysk_Chmura\A_Sprawdzone\Piaski\Zamówienia\2023_kredyt\"/>
    </mc:Choice>
  </mc:AlternateContent>
  <xr:revisionPtr revIDLastSave="0" documentId="8_{8051579B-5BF2-4AB9-9D6A-B1629FC17CC9}" xr6:coauthVersionLast="47" xr6:coauthVersionMax="47" xr10:uidLastSave="{00000000-0000-0000-0000-000000000000}"/>
  <bookViews>
    <workbookView xWindow="-120" yWindow="-120" windowWidth="29040" windowHeight="15720" tabRatio="762"/>
  </bookViews>
  <sheets>
    <sheet name="kredyt_6,988,641,00" sheetId="63" r:id="rId1"/>
    <sheet name="Raport zgodności" sheetId="38" r:id="rId2"/>
  </sheets>
  <definedNames>
    <definedName name="aass" localSheetId="0">#N/A</definedName>
    <definedName name="aass">#N/A</definedName>
    <definedName name="cccccc" localSheetId="0">#N/A</definedName>
    <definedName name="cccccc">#N/A</definedName>
    <definedName name="eeee" localSheetId="0">#N/A</definedName>
    <definedName name="eeee">#N/A</definedName>
    <definedName name="ffffffff" localSheetId="0">#N/A</definedName>
    <definedName name="ffffffff">#N/A</definedName>
    <definedName name="iioio" localSheetId="0">#N/A</definedName>
    <definedName name="iioio">#N/A</definedName>
    <definedName name="ioioi" localSheetId="0">#N/A</definedName>
    <definedName name="ioioi">#N/A</definedName>
    <definedName name="ioiopp" localSheetId="0">#N/A</definedName>
    <definedName name="ioiopp">#N/A</definedName>
    <definedName name="mm">#N/A</definedName>
    <definedName name="mmmmmm" localSheetId="0">#N/A</definedName>
    <definedName name="mmmmmm">#N/A</definedName>
    <definedName name="nnnbvc" localSheetId="0">#N/A</definedName>
    <definedName name="nnnbvc">#N/A</definedName>
    <definedName name="nnnn" localSheetId="0">#N/A</definedName>
    <definedName name="nnnn">#N/A</definedName>
    <definedName name="nnnnnn" localSheetId="0">#N/A</definedName>
    <definedName name="nnnnnn">#N/A</definedName>
    <definedName name="_xlnm.Print_Area" localSheetId="0">#N/A</definedName>
    <definedName name="oooo" localSheetId="0">#N/A</definedName>
    <definedName name="oooo">#N/A</definedName>
    <definedName name="prod" localSheetId="0">#N/A</definedName>
    <definedName name="prod">#N/A</definedName>
    <definedName name="rrttr" localSheetId="0">#N/A</definedName>
    <definedName name="rrttr">#N/A</definedName>
    <definedName name="rtrtyu" localSheetId="0">#N/A</definedName>
    <definedName name="rtrtyu">#N/A</definedName>
    <definedName name="tttt" localSheetId="0">#N/A</definedName>
    <definedName name="tttt">#N/A</definedName>
    <definedName name="tttttttt" localSheetId="0">#N/A</definedName>
    <definedName name="tttttttt">#N/A</definedName>
    <definedName name="wer" localSheetId="0">#N/A</definedName>
    <definedName name="wer">#N/A</definedName>
    <definedName name="wewer" localSheetId="0">#N/A</definedName>
    <definedName name="wewer">#N/A</definedName>
    <definedName name="wwww" localSheetId="0">#N/A</definedName>
    <definedName name="wwww">#N/A</definedName>
    <definedName name="xxx" localSheetId="0">#N/A</definedName>
    <definedName name="xxx">#N/A</definedName>
    <definedName name="xxxfff" localSheetId="0">#N/A</definedName>
    <definedName name="xxxfff">#N/A</definedName>
    <definedName name="xxxx" localSheetId="0">#N/A</definedName>
    <definedName name="xxxx">#N/A</definedName>
    <definedName name="zzz" localSheetId="0">#N/A</definedName>
    <definedName name="zzz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Single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63" l="1"/>
  <c r="A8" i="63"/>
  <c r="A9" i="63"/>
  <c r="A10" i="63"/>
  <c r="A11" i="63"/>
  <c r="A12" i="63"/>
  <c r="A13" i="63"/>
  <c r="A14" i="63"/>
  <c r="A15" i="63"/>
  <c r="A16" i="63"/>
  <c r="A17" i="63"/>
  <c r="A18" i="63"/>
  <c r="A19" i="63"/>
  <c r="A20" i="63"/>
  <c r="A21" i="63"/>
  <c r="A22" i="63"/>
  <c r="A23" i="63"/>
  <c r="A24" i="63"/>
  <c r="A25" i="63"/>
  <c r="A26" i="63"/>
  <c r="A27" i="63"/>
  <c r="A28" i="63"/>
  <c r="A29" i="63"/>
  <c r="A30" i="63"/>
  <c r="A31" i="63"/>
  <c r="A32" i="63"/>
  <c r="A33" i="63"/>
  <c r="A34" i="63"/>
  <c r="A35" i="63"/>
  <c r="A36" i="63"/>
  <c r="A37" i="63"/>
  <c r="A38" i="63"/>
  <c r="A39" i="63"/>
  <c r="A40" i="63"/>
  <c r="A41" i="63"/>
  <c r="A42" i="63"/>
  <c r="A43" i="63"/>
  <c r="A44" i="63"/>
  <c r="A45" i="63"/>
  <c r="A46" i="63"/>
  <c r="A47" i="63"/>
  <c r="A48" i="63"/>
  <c r="A49" i="63"/>
  <c r="A50" i="63"/>
  <c r="A51" i="63"/>
  <c r="A52" i="63"/>
  <c r="A53" i="63"/>
  <c r="A54" i="63"/>
  <c r="A55" i="63"/>
  <c r="A56" i="63"/>
  <c r="A57" i="63"/>
  <c r="A58" i="63"/>
  <c r="A59" i="63"/>
  <c r="A60" i="63"/>
  <c r="A61" i="63"/>
  <c r="A62" i="63"/>
  <c r="A63" i="63"/>
  <c r="A64" i="63"/>
  <c r="A65" i="63"/>
  <c r="A66" i="63"/>
  <c r="A67" i="63"/>
  <c r="A68" i="63"/>
  <c r="A69" i="63"/>
  <c r="E7" i="63"/>
  <c r="D7" i="63"/>
  <c r="G7" i="63"/>
  <c r="C8" i="63"/>
  <c r="G8" i="63"/>
  <c r="H8" i="63"/>
  <c r="H10" i="63"/>
  <c r="F70" i="63"/>
  <c r="H64" i="63"/>
  <c r="H52" i="63"/>
  <c r="H39" i="63"/>
  <c r="H26" i="63"/>
  <c r="H17" i="63"/>
  <c r="H70" i="63"/>
  <c r="G9" i="63"/>
  <c r="C10" i="63"/>
  <c r="E9" i="63"/>
  <c r="D9" i="63"/>
  <c r="E8" i="63"/>
  <c r="D8" i="63"/>
  <c r="D70" i="63"/>
  <c r="G10" i="63"/>
  <c r="C11" i="63"/>
  <c r="E10" i="63"/>
  <c r="E70" i="63"/>
  <c r="D10" i="63"/>
  <c r="H15" i="63"/>
  <c r="G11" i="63"/>
  <c r="C12" i="63"/>
  <c r="E11" i="63"/>
  <c r="D11" i="63"/>
  <c r="E12" i="63"/>
  <c r="D12" i="63"/>
  <c r="G12" i="63"/>
  <c r="C13" i="63"/>
  <c r="G13" i="63"/>
  <c r="C14" i="63"/>
  <c r="E13" i="63"/>
  <c r="D13" i="63"/>
  <c r="E14" i="63"/>
  <c r="D14" i="63"/>
  <c r="G14" i="63"/>
  <c r="C15" i="63"/>
  <c r="G15" i="63"/>
  <c r="C16" i="63"/>
  <c r="E15" i="63"/>
  <c r="D15" i="63"/>
  <c r="E16" i="63"/>
  <c r="D16" i="63"/>
  <c r="G16" i="63"/>
  <c r="C17" i="63"/>
  <c r="G17" i="63"/>
  <c r="C18" i="63"/>
  <c r="E17" i="63"/>
  <c r="D17" i="63"/>
  <c r="E18" i="63"/>
  <c r="D18" i="63"/>
  <c r="G18" i="63"/>
  <c r="C19" i="63"/>
  <c r="E19" i="63"/>
  <c r="D19" i="63"/>
  <c r="G19" i="63"/>
  <c r="C20" i="63"/>
  <c r="E20" i="63"/>
  <c r="D20" i="63"/>
  <c r="G20" i="63"/>
  <c r="C21" i="63"/>
  <c r="E21" i="63"/>
  <c r="D21" i="63"/>
  <c r="G21" i="63"/>
  <c r="C22" i="63"/>
  <c r="E22" i="63"/>
  <c r="G22" i="63"/>
  <c r="C23" i="63"/>
  <c r="G23" i="63"/>
  <c r="C24" i="63"/>
  <c r="E23" i="63"/>
  <c r="D23" i="63"/>
  <c r="D22" i="63"/>
  <c r="H24" i="63"/>
  <c r="G24" i="63"/>
  <c r="C25" i="63"/>
  <c r="E24" i="63"/>
  <c r="D24" i="63"/>
  <c r="G25" i="63"/>
  <c r="C26" i="63"/>
  <c r="E25" i="63"/>
  <c r="D25" i="63"/>
  <c r="G26" i="63"/>
  <c r="C27" i="63"/>
  <c r="E26" i="63"/>
  <c r="D26" i="63"/>
  <c r="E27" i="63"/>
  <c r="D27" i="63"/>
  <c r="G27" i="63"/>
  <c r="C28" i="63"/>
  <c r="G28" i="63"/>
  <c r="C29" i="63"/>
  <c r="E28" i="63"/>
  <c r="D28" i="63"/>
  <c r="E29" i="63"/>
  <c r="D29" i="63"/>
  <c r="G29" i="63"/>
  <c r="C30" i="63"/>
  <c r="G30" i="63"/>
  <c r="C31" i="63"/>
  <c r="E30" i="63"/>
  <c r="D30" i="63"/>
  <c r="E31" i="63"/>
  <c r="D31" i="63"/>
  <c r="G31" i="63"/>
  <c r="C32" i="63"/>
  <c r="G32" i="63"/>
  <c r="C33" i="63"/>
  <c r="E32" i="63"/>
  <c r="D32" i="63"/>
  <c r="G33" i="63"/>
  <c r="C34" i="63"/>
  <c r="E33" i="63"/>
  <c r="D33" i="63"/>
  <c r="G34" i="63"/>
  <c r="C35" i="63"/>
  <c r="E34" i="63"/>
  <c r="D34" i="63"/>
  <c r="H36" i="63"/>
  <c r="G35" i="63"/>
  <c r="C36" i="63"/>
  <c r="E35" i="63"/>
  <c r="D35" i="63"/>
  <c r="G36" i="63"/>
  <c r="C37" i="63"/>
  <c r="E36" i="63"/>
  <c r="D36" i="63"/>
  <c r="G37" i="63"/>
  <c r="C38" i="63"/>
  <c r="E37" i="63"/>
  <c r="D37" i="63"/>
  <c r="E38" i="63"/>
  <c r="D38" i="63"/>
  <c r="G38" i="63"/>
  <c r="C39" i="63"/>
  <c r="E39" i="63"/>
  <c r="D39" i="63"/>
  <c r="G39" i="63"/>
  <c r="C40" i="63"/>
  <c r="G40" i="63"/>
  <c r="C41" i="63"/>
  <c r="E40" i="63"/>
  <c r="D40" i="63"/>
  <c r="E41" i="63"/>
  <c r="D41" i="63"/>
  <c r="G41" i="63"/>
  <c r="C42" i="63"/>
  <c r="E42" i="63"/>
  <c r="D42" i="63"/>
  <c r="G42" i="63"/>
  <c r="C43" i="63"/>
  <c r="G43" i="63"/>
  <c r="C44" i="63"/>
  <c r="E43" i="63"/>
  <c r="D43" i="63"/>
  <c r="E44" i="63"/>
  <c r="D44" i="63"/>
  <c r="G44" i="63"/>
  <c r="C45" i="63"/>
  <c r="G45" i="63"/>
  <c r="C46" i="63"/>
  <c r="E45" i="63"/>
  <c r="D45" i="63"/>
  <c r="E46" i="63"/>
  <c r="G46" i="63"/>
  <c r="C47" i="63"/>
  <c r="E47" i="63"/>
  <c r="D47" i="63"/>
  <c r="G47" i="63"/>
  <c r="C48" i="63"/>
  <c r="D46" i="63"/>
  <c r="H50" i="63"/>
  <c r="E48" i="63"/>
  <c r="D48" i="63"/>
  <c r="G48" i="63"/>
  <c r="C49" i="63"/>
  <c r="G49" i="63"/>
  <c r="C50" i="63"/>
  <c r="E49" i="63"/>
  <c r="D49" i="63"/>
  <c r="G50" i="63"/>
  <c r="C51" i="63"/>
  <c r="E50" i="63"/>
  <c r="D50" i="63"/>
  <c r="G51" i="63"/>
  <c r="C52" i="63"/>
  <c r="E51" i="63"/>
  <c r="D51" i="63"/>
  <c r="E52" i="63"/>
  <c r="D52" i="63"/>
  <c r="G52" i="63"/>
  <c r="C53" i="63"/>
  <c r="G53" i="63"/>
  <c r="C54" i="63"/>
  <c r="E53" i="63"/>
  <c r="D53" i="63"/>
  <c r="E54" i="63"/>
  <c r="D54" i="63"/>
  <c r="G54" i="63"/>
  <c r="C55" i="63"/>
  <c r="E55" i="63"/>
  <c r="D55" i="63"/>
  <c r="G55" i="63"/>
  <c r="C56" i="63"/>
  <c r="E56" i="63"/>
  <c r="D56" i="63"/>
  <c r="G56" i="63"/>
  <c r="C57" i="63"/>
  <c r="G57" i="63"/>
  <c r="C58" i="63"/>
  <c r="E57" i="63"/>
  <c r="D57" i="63"/>
  <c r="G58" i="63"/>
  <c r="C59" i="63"/>
  <c r="E58" i="63"/>
  <c r="G59" i="63"/>
  <c r="C60" i="63"/>
  <c r="E59" i="63"/>
  <c r="D59" i="63"/>
  <c r="D58" i="63"/>
  <c r="H62" i="63"/>
  <c r="G60" i="63"/>
  <c r="C61" i="63"/>
  <c r="E60" i="63"/>
  <c r="D60" i="63"/>
  <c r="G61" i="63"/>
  <c r="C62" i="63"/>
  <c r="E61" i="63"/>
  <c r="D61" i="63"/>
  <c r="E62" i="63"/>
  <c r="D62" i="63"/>
  <c r="G62" i="63"/>
  <c r="C63" i="63"/>
  <c r="G63" i="63"/>
  <c r="C64" i="63"/>
  <c r="E63" i="63"/>
  <c r="D63" i="63"/>
  <c r="E64" i="63"/>
  <c r="D64" i="63"/>
  <c r="G64" i="63"/>
  <c r="C65" i="63"/>
  <c r="E65" i="63"/>
  <c r="D65" i="63"/>
  <c r="G65" i="63"/>
  <c r="C66" i="63"/>
  <c r="E66" i="63"/>
  <c r="D66" i="63"/>
  <c r="G66" i="63"/>
  <c r="C67" i="63"/>
  <c r="G67" i="63"/>
  <c r="C68" i="63"/>
  <c r="E67" i="63"/>
  <c r="D67" i="63"/>
  <c r="G68" i="63"/>
  <c r="C69" i="63"/>
  <c r="E68" i="63"/>
  <c r="D68" i="63"/>
  <c r="E69" i="63"/>
  <c r="D69" i="63"/>
  <c r="G69" i="63"/>
</calcChain>
</file>

<file path=xl/sharedStrings.xml><?xml version="1.0" encoding="utf-8"?>
<sst xmlns="http://schemas.openxmlformats.org/spreadsheetml/2006/main" count="29" uniqueCount="19">
  <si>
    <t xml:space="preserve"> </t>
  </si>
  <si>
    <t>L.p.</t>
  </si>
  <si>
    <t>Saldo kredytu</t>
  </si>
  <si>
    <t>Płatność kredytu</t>
  </si>
  <si>
    <t>Oprocentowanie</t>
  </si>
  <si>
    <t>Rata</t>
  </si>
  <si>
    <t xml:space="preserve">Saldo na koniec </t>
  </si>
  <si>
    <t>Razem</t>
  </si>
  <si>
    <t>odsetki</t>
  </si>
  <si>
    <t>raty</t>
  </si>
  <si>
    <t>Uruchom na: 2009-01-12 10:36</t>
  </si>
  <si>
    <t>Następujące funkcje w tym skoroszycie nie są obsługiwane przez wcześniejsze wersje programu Excel. Funkcje te mogą zostać utracone lub ograniczone w przypadku zapisania tego skoroszytu we wcześniejszym formacie pliku.</t>
  </si>
  <si>
    <t>Nieznaczna utrata wierności danych</t>
  </si>
  <si>
    <t>Liczba wystąpień</t>
  </si>
  <si>
    <t>Niektóre komórki lub style w tym skoroszycie zawierają formatowanie, które nie jest obsługiwane w wybranym formacie pliku. Te formaty zostaną przekonwertowane na najbardziej podobne dostępne formaty.</t>
  </si>
  <si>
    <t>Data</t>
  </si>
  <si>
    <t>Spłaty rat kapitału</t>
  </si>
  <si>
    <t>Załącznik nr 6 do SWZ</t>
  </si>
  <si>
    <t>symulacja kredytu na rok 2023  6 988 641  do planu zamowien na miesiace.xls — raport zgodności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</si>
</sst>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209" formatCode="#,##0.00\ _z_ł"/>
  </numFmts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70C0"/>
      <name val="Arial CE"/>
      <charset val="238"/>
    </font>
    <font>
      <b/>
      <sz val="10"/>
      <color rgb="FF00B050"/>
      <name val="Arial CE"/>
      <charset val="238"/>
    </font>
    <font>
      <sz val="10"/>
      <color rgb="FF00B050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209" fontId="0" fillId="0" borderId="0" xfId="0" applyNumberFormat="1"/>
    <xf numFmtId="0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" fillId="0" borderId="0" xfId="0" applyFont="1"/>
    <xf numFmtId="209" fontId="4" fillId="0" borderId="0" xfId="0" applyNumberFormat="1" applyFont="1"/>
    <xf numFmtId="0" fontId="5" fillId="0" borderId="0" xfId="0" applyFont="1"/>
    <xf numFmtId="0" fontId="6" fillId="0" borderId="0" xfId="0" applyFont="1"/>
    <xf numFmtId="209" fontId="6" fillId="0" borderId="0" xfId="0" applyNumberFormat="1" applyFont="1"/>
    <xf numFmtId="0" fontId="7" fillId="0" borderId="0" xfId="0" applyFont="1"/>
    <xf numFmtId="0" fontId="8" fillId="0" borderId="0" xfId="0" applyFont="1"/>
    <xf numFmtId="209" fontId="8" fillId="0" borderId="0" xfId="0" applyNumberFormat="1" applyFont="1"/>
    <xf numFmtId="0" fontId="0" fillId="0" borderId="4" xfId="0" applyFont="1" applyBorder="1" applyAlignment="1">
      <alignment horizontal="center"/>
    </xf>
    <xf numFmtId="14" fontId="0" fillId="0" borderId="4" xfId="0" applyNumberFormat="1" applyFont="1" applyBorder="1" applyAlignment="1">
      <alignment horizontal="center"/>
    </xf>
    <xf numFmtId="209" fontId="0" fillId="0" borderId="4" xfId="1" applyNumberFormat="1" applyFont="1" applyBorder="1"/>
    <xf numFmtId="209" fontId="0" fillId="0" borderId="4" xfId="0" applyNumberFormat="1" applyFont="1" applyBorder="1"/>
    <xf numFmtId="4" fontId="0" fillId="0" borderId="0" xfId="0" applyNumberFormat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tabSelected="1" topLeftCell="A13" workbookViewId="0"/>
  </sheetViews>
  <sheetFormatPr defaultColWidth="8.7109375" defaultRowHeight="12.75" x14ac:dyDescent="0.2"/>
  <cols>
    <col min="1" max="1" width="5.7109375" customWidth="1"/>
    <col min="2" max="2" width="14.28515625" customWidth="1"/>
    <col min="3" max="3" width="17.140625" customWidth="1"/>
    <col min="4" max="4" width="14.42578125" hidden="1" customWidth="1"/>
    <col min="5" max="5" width="15.42578125" hidden="1" customWidth="1"/>
    <col min="6" max="7" width="14.7109375" customWidth="1"/>
    <col min="8" max="8" width="22.7109375" hidden="1" customWidth="1"/>
    <col min="9" max="9" width="19.7109375" customWidth="1"/>
    <col min="10" max="10" width="18" customWidth="1"/>
  </cols>
  <sheetData>
    <row r="1" spans="1:10" x14ac:dyDescent="0.2">
      <c r="F1" s="27" t="s">
        <v>17</v>
      </c>
      <c r="G1" s="27"/>
    </row>
    <row r="3" spans="1:10" x14ac:dyDescent="0.2">
      <c r="A3" s="26" t="s">
        <v>16</v>
      </c>
      <c r="B3" s="26"/>
      <c r="C3" s="26"/>
      <c r="D3" s="26"/>
      <c r="E3" s="26"/>
      <c r="F3" s="26"/>
      <c r="G3" s="26"/>
    </row>
    <row r="4" spans="1:10" x14ac:dyDescent="0.2">
      <c r="A4" s="26"/>
      <c r="B4" s="26"/>
      <c r="C4" s="26"/>
      <c r="D4" s="26"/>
      <c r="E4" s="26"/>
      <c r="F4" s="26"/>
      <c r="G4" s="26"/>
    </row>
    <row r="6" spans="1:10" ht="14.25" customHeight="1" x14ac:dyDescent="0.2">
      <c r="A6" s="21" t="s">
        <v>1</v>
      </c>
      <c r="B6" s="21" t="s">
        <v>15</v>
      </c>
      <c r="C6" s="21" t="s">
        <v>2</v>
      </c>
      <c r="D6" s="21" t="s">
        <v>3</v>
      </c>
      <c r="E6" s="21" t="s">
        <v>4</v>
      </c>
      <c r="F6" s="21" t="s">
        <v>5</v>
      </c>
      <c r="G6" s="21" t="s">
        <v>6</v>
      </c>
    </row>
    <row r="7" spans="1:10" x14ac:dyDescent="0.2">
      <c r="A7" s="21">
        <f>1</f>
        <v>1</v>
      </c>
      <c r="B7" s="22">
        <v>45230</v>
      </c>
      <c r="C7" s="23">
        <v>0</v>
      </c>
      <c r="D7" s="24" t="e">
        <f t="shared" ref="D7:D50" si="0">F7+E7</f>
        <v>#REF!</v>
      </c>
      <c r="E7" s="24" t="e">
        <f>#REF!*C7*31</f>
        <v>#REF!</v>
      </c>
      <c r="F7" s="24">
        <v>0</v>
      </c>
      <c r="G7" s="23">
        <f t="shared" ref="G7:G65" si="1">SUM($C7-$F7)</f>
        <v>0</v>
      </c>
      <c r="H7" s="15">
        <v>2023</v>
      </c>
    </row>
    <row r="8" spans="1:10" x14ac:dyDescent="0.2">
      <c r="A8" s="21">
        <f>1+A7</f>
        <v>2</v>
      </c>
      <c r="B8" s="22">
        <v>45260</v>
      </c>
      <c r="C8" s="23">
        <f>G7</f>
        <v>0</v>
      </c>
      <c r="D8" s="24" t="e">
        <f t="shared" si="0"/>
        <v>#REF!</v>
      </c>
      <c r="E8" s="24" t="e">
        <f>#REF!*C8*30</f>
        <v>#REF!</v>
      </c>
      <c r="F8" s="24">
        <v>0</v>
      </c>
      <c r="G8" s="23">
        <f t="shared" si="1"/>
        <v>0</v>
      </c>
      <c r="H8" s="17" t="e">
        <f>SUM(E7:E9)</f>
        <v>#REF!</v>
      </c>
    </row>
    <row r="9" spans="1:10" x14ac:dyDescent="0.2">
      <c r="A9" s="21">
        <f>1+A8</f>
        <v>3</v>
      </c>
      <c r="B9" s="22">
        <v>45291</v>
      </c>
      <c r="C9" s="23">
        <v>6988641</v>
      </c>
      <c r="D9" s="24" t="e">
        <f t="shared" si="0"/>
        <v>#REF!</v>
      </c>
      <c r="E9" s="24" t="e">
        <f>#REF!*C9*31</f>
        <v>#REF!</v>
      </c>
      <c r="F9" s="24">
        <v>0</v>
      </c>
      <c r="G9" s="23">
        <f t="shared" si="1"/>
        <v>6988641</v>
      </c>
      <c r="H9" s="16" t="s">
        <v>9</v>
      </c>
    </row>
    <row r="10" spans="1:10" x14ac:dyDescent="0.2">
      <c r="A10" s="21">
        <f t="shared" ref="A10:A69" si="2">1+A9</f>
        <v>4</v>
      </c>
      <c r="B10" s="22">
        <v>45322</v>
      </c>
      <c r="C10" s="23">
        <f t="shared" ref="C10:C65" si="3">G9</f>
        <v>6988641</v>
      </c>
      <c r="D10" s="24" t="e">
        <f t="shared" si="0"/>
        <v>#REF!</v>
      </c>
      <c r="E10" s="24" t="e">
        <f>#REF!*C10*31</f>
        <v>#REF!</v>
      </c>
      <c r="F10" s="24">
        <v>0</v>
      </c>
      <c r="G10" s="23">
        <f t="shared" si="1"/>
        <v>6988641</v>
      </c>
      <c r="H10" s="17">
        <f>SUM(F7:F9)</f>
        <v>0</v>
      </c>
    </row>
    <row r="11" spans="1:10" x14ac:dyDescent="0.2">
      <c r="A11" s="21">
        <f t="shared" si="2"/>
        <v>5</v>
      </c>
      <c r="B11" s="22">
        <v>45351</v>
      </c>
      <c r="C11" s="23">
        <f t="shared" si="3"/>
        <v>6988641</v>
      </c>
      <c r="D11" s="24" t="e">
        <f t="shared" si="0"/>
        <v>#REF!</v>
      </c>
      <c r="E11" s="24" t="e">
        <f>#REF!*C11*29</f>
        <v>#REF!</v>
      </c>
      <c r="F11" s="24">
        <v>0</v>
      </c>
      <c r="G11" s="23">
        <f t="shared" si="1"/>
        <v>6988641</v>
      </c>
    </row>
    <row r="12" spans="1:10" x14ac:dyDescent="0.2">
      <c r="A12" s="21">
        <f t="shared" si="2"/>
        <v>6</v>
      </c>
      <c r="B12" s="22">
        <v>45382</v>
      </c>
      <c r="C12" s="23">
        <f>G11</f>
        <v>6988641</v>
      </c>
      <c r="D12" s="24" t="e">
        <f t="shared" si="0"/>
        <v>#REF!</v>
      </c>
      <c r="E12" s="24" t="e">
        <f>#REF!*C12*31</f>
        <v>#REF!</v>
      </c>
      <c r="F12" s="24">
        <v>0</v>
      </c>
      <c r="G12" s="23">
        <f t="shared" si="1"/>
        <v>6988641</v>
      </c>
    </row>
    <row r="13" spans="1:10" x14ac:dyDescent="0.2">
      <c r="A13" s="21">
        <f t="shared" si="2"/>
        <v>7</v>
      </c>
      <c r="B13" s="22">
        <v>45412</v>
      </c>
      <c r="C13" s="23">
        <f t="shared" si="3"/>
        <v>6988641</v>
      </c>
      <c r="D13" s="24" t="e">
        <f t="shared" si="0"/>
        <v>#REF!</v>
      </c>
      <c r="E13" s="24" t="e">
        <f>#REF!*C13*30</f>
        <v>#REF!</v>
      </c>
      <c r="F13" s="24">
        <v>350000</v>
      </c>
      <c r="G13" s="23">
        <f t="shared" si="1"/>
        <v>6638641</v>
      </c>
      <c r="H13" s="15">
        <v>2024</v>
      </c>
    </row>
    <row r="14" spans="1:10" x14ac:dyDescent="0.2">
      <c r="A14" s="21">
        <f t="shared" si="2"/>
        <v>8</v>
      </c>
      <c r="B14" s="22">
        <v>45443</v>
      </c>
      <c r="C14" s="23">
        <f t="shared" si="3"/>
        <v>6638641</v>
      </c>
      <c r="D14" s="24" t="e">
        <f t="shared" si="0"/>
        <v>#REF!</v>
      </c>
      <c r="E14" s="24" t="e">
        <f>#REF!*C14*31</f>
        <v>#REF!</v>
      </c>
      <c r="F14" s="24">
        <v>0</v>
      </c>
      <c r="G14" s="23">
        <f t="shared" si="1"/>
        <v>6638641</v>
      </c>
      <c r="H14" s="16" t="s">
        <v>8</v>
      </c>
    </row>
    <row r="15" spans="1:10" x14ac:dyDescent="0.2">
      <c r="A15" s="21">
        <f t="shared" si="2"/>
        <v>9</v>
      </c>
      <c r="B15" s="22">
        <v>45473</v>
      </c>
      <c r="C15" s="23">
        <f t="shared" si="3"/>
        <v>6638641</v>
      </c>
      <c r="D15" s="24" t="e">
        <f t="shared" si="0"/>
        <v>#REF!</v>
      </c>
      <c r="E15" s="24" t="e">
        <f>#REF!*C15*30</f>
        <v>#REF!</v>
      </c>
      <c r="F15" s="24">
        <v>0</v>
      </c>
      <c r="G15" s="23">
        <f t="shared" si="1"/>
        <v>6638641</v>
      </c>
      <c r="H15" s="17" t="e">
        <f>SUM(E10:E21)</f>
        <v>#REF!</v>
      </c>
    </row>
    <row r="16" spans="1:10" x14ac:dyDescent="0.2">
      <c r="A16" s="21">
        <f t="shared" si="2"/>
        <v>10</v>
      </c>
      <c r="B16" s="22">
        <v>45504</v>
      </c>
      <c r="C16" s="23">
        <f t="shared" si="3"/>
        <v>6638641</v>
      </c>
      <c r="D16" s="24" t="e">
        <f t="shared" si="0"/>
        <v>#REF!</v>
      </c>
      <c r="E16" s="24" t="e">
        <f>#REF!*C16*31</f>
        <v>#REF!</v>
      </c>
      <c r="F16" s="24">
        <v>400000</v>
      </c>
      <c r="G16" s="23">
        <f t="shared" si="1"/>
        <v>6238641</v>
      </c>
      <c r="H16" s="16" t="s">
        <v>9</v>
      </c>
      <c r="I16" s="25"/>
      <c r="J16" s="1"/>
    </row>
    <row r="17" spans="1:9" x14ac:dyDescent="0.2">
      <c r="A17" s="21">
        <f t="shared" si="2"/>
        <v>11</v>
      </c>
      <c r="B17" s="22">
        <v>45535</v>
      </c>
      <c r="C17" s="23">
        <f t="shared" si="3"/>
        <v>6238641</v>
      </c>
      <c r="D17" s="24" t="e">
        <f t="shared" si="0"/>
        <v>#REF!</v>
      </c>
      <c r="E17" s="24" t="e">
        <f>#REF!*C17*31</f>
        <v>#REF!</v>
      </c>
      <c r="F17" s="24">
        <v>0</v>
      </c>
      <c r="G17" s="23">
        <f t="shared" si="1"/>
        <v>6238641</v>
      </c>
      <c r="H17" s="17">
        <f>SUM(F10:F21)</f>
        <v>1300000</v>
      </c>
      <c r="I17" s="25"/>
    </row>
    <row r="18" spans="1:9" x14ac:dyDescent="0.2">
      <c r="A18" s="21">
        <f t="shared" si="2"/>
        <v>12</v>
      </c>
      <c r="B18" s="22">
        <v>45565</v>
      </c>
      <c r="C18" s="23">
        <f t="shared" si="3"/>
        <v>6238641</v>
      </c>
      <c r="D18" s="24" t="e">
        <f t="shared" si="0"/>
        <v>#REF!</v>
      </c>
      <c r="E18" s="24" t="e">
        <f>#REF!*C18*30</f>
        <v>#REF!</v>
      </c>
      <c r="F18" s="24">
        <v>0</v>
      </c>
      <c r="G18" s="23">
        <f t="shared" si="1"/>
        <v>6238641</v>
      </c>
      <c r="H18" s="16"/>
    </row>
    <row r="19" spans="1:9" x14ac:dyDescent="0.2">
      <c r="A19" s="21">
        <f t="shared" si="2"/>
        <v>13</v>
      </c>
      <c r="B19" s="22">
        <v>45596</v>
      </c>
      <c r="C19" s="23">
        <f t="shared" si="3"/>
        <v>6238641</v>
      </c>
      <c r="D19" s="24" t="e">
        <f t="shared" si="0"/>
        <v>#REF!</v>
      </c>
      <c r="E19" s="24" t="e">
        <f>#REF!*C19*31</f>
        <v>#REF!</v>
      </c>
      <c r="F19" s="24">
        <v>0</v>
      </c>
      <c r="G19" s="23">
        <f t="shared" si="1"/>
        <v>6238641</v>
      </c>
    </row>
    <row r="20" spans="1:9" x14ac:dyDescent="0.2">
      <c r="A20" s="21">
        <f t="shared" si="2"/>
        <v>14</v>
      </c>
      <c r="B20" s="22">
        <v>45626</v>
      </c>
      <c r="C20" s="23">
        <f t="shared" si="3"/>
        <v>6238641</v>
      </c>
      <c r="D20" s="24" t="e">
        <f t="shared" si="0"/>
        <v>#REF!</v>
      </c>
      <c r="E20" s="24" t="e">
        <f>#REF!*C20*30</f>
        <v>#REF!</v>
      </c>
      <c r="F20" s="24">
        <v>550000</v>
      </c>
      <c r="G20" s="23">
        <f t="shared" si="1"/>
        <v>5688641</v>
      </c>
    </row>
    <row r="21" spans="1:9" x14ac:dyDescent="0.2">
      <c r="A21" s="21">
        <f t="shared" si="2"/>
        <v>15</v>
      </c>
      <c r="B21" s="22">
        <v>45657</v>
      </c>
      <c r="C21" s="23">
        <f t="shared" si="3"/>
        <v>5688641</v>
      </c>
      <c r="D21" s="24" t="e">
        <f t="shared" si="0"/>
        <v>#REF!</v>
      </c>
      <c r="E21" s="24" t="e">
        <f>#REF!*C21*31</f>
        <v>#REF!</v>
      </c>
      <c r="F21" s="24">
        <v>0</v>
      </c>
      <c r="G21" s="23">
        <f t="shared" si="1"/>
        <v>5688641</v>
      </c>
      <c r="H21" s="18">
        <v>2025</v>
      </c>
      <c r="I21" s="25"/>
    </row>
    <row r="22" spans="1:9" x14ac:dyDescent="0.2">
      <c r="A22" s="21">
        <f t="shared" si="2"/>
        <v>16</v>
      </c>
      <c r="B22" s="22">
        <v>45688</v>
      </c>
      <c r="C22" s="23">
        <f t="shared" si="3"/>
        <v>5688641</v>
      </c>
      <c r="D22" s="24" t="e">
        <f t="shared" si="0"/>
        <v>#REF!</v>
      </c>
      <c r="E22" s="24" t="e">
        <f>#REF!*C22*31</f>
        <v>#REF!</v>
      </c>
      <c r="F22" s="24">
        <v>0</v>
      </c>
      <c r="G22" s="23">
        <f t="shared" si="1"/>
        <v>5688641</v>
      </c>
      <c r="H22" s="19" t="s">
        <v>8</v>
      </c>
    </row>
    <row r="23" spans="1:9" x14ac:dyDescent="0.2">
      <c r="A23" s="21">
        <f t="shared" si="2"/>
        <v>17</v>
      </c>
      <c r="B23" s="22">
        <v>45716</v>
      </c>
      <c r="C23" s="23">
        <f t="shared" si="3"/>
        <v>5688641</v>
      </c>
      <c r="D23" s="24" t="e">
        <f t="shared" si="0"/>
        <v>#REF!</v>
      </c>
      <c r="E23" s="24" t="e">
        <f>#REF!*C23*28</f>
        <v>#REF!</v>
      </c>
      <c r="F23" s="24">
        <v>0</v>
      </c>
      <c r="G23" s="23">
        <f t="shared" si="1"/>
        <v>5688641</v>
      </c>
      <c r="H23" s="19"/>
    </row>
    <row r="24" spans="1:9" x14ac:dyDescent="0.2">
      <c r="A24" s="21">
        <f t="shared" si="2"/>
        <v>18</v>
      </c>
      <c r="B24" s="22">
        <v>45747</v>
      </c>
      <c r="C24" s="23">
        <f t="shared" si="3"/>
        <v>5688641</v>
      </c>
      <c r="D24" s="24" t="e">
        <f t="shared" si="0"/>
        <v>#REF!</v>
      </c>
      <c r="E24" s="24" t="e">
        <f>#REF!*C24*31</f>
        <v>#REF!</v>
      </c>
      <c r="F24" s="24">
        <v>0</v>
      </c>
      <c r="G24" s="23">
        <f t="shared" si="1"/>
        <v>5688641</v>
      </c>
      <c r="H24" s="20" t="e">
        <f>SUM(E22:E33)</f>
        <v>#REF!</v>
      </c>
    </row>
    <row r="25" spans="1:9" x14ac:dyDescent="0.2">
      <c r="A25" s="21">
        <f t="shared" si="2"/>
        <v>19</v>
      </c>
      <c r="B25" s="22">
        <v>45777</v>
      </c>
      <c r="C25" s="23">
        <f t="shared" si="3"/>
        <v>5688641</v>
      </c>
      <c r="D25" s="24" t="e">
        <f t="shared" si="0"/>
        <v>#REF!</v>
      </c>
      <c r="E25" s="24" t="e">
        <f>#REF!*C25*30</f>
        <v>#REF!</v>
      </c>
      <c r="F25" s="24">
        <v>570000</v>
      </c>
      <c r="G25" s="23">
        <f t="shared" si="1"/>
        <v>5118641</v>
      </c>
      <c r="H25" s="20" t="s">
        <v>9</v>
      </c>
    </row>
    <row r="26" spans="1:9" x14ac:dyDescent="0.2">
      <c r="A26" s="21">
        <f t="shared" si="2"/>
        <v>20</v>
      </c>
      <c r="B26" s="22">
        <v>45808</v>
      </c>
      <c r="C26" s="23">
        <f t="shared" si="3"/>
        <v>5118641</v>
      </c>
      <c r="D26" s="24" t="e">
        <f t="shared" si="0"/>
        <v>#REF!</v>
      </c>
      <c r="E26" s="24" t="e">
        <f>#REF!*C26*31</f>
        <v>#REF!</v>
      </c>
      <c r="F26" s="24">
        <v>0</v>
      </c>
      <c r="G26" s="23">
        <f t="shared" si="1"/>
        <v>5118641</v>
      </c>
      <c r="H26" s="20">
        <f>SUM(F22:F33)</f>
        <v>1700000</v>
      </c>
    </row>
    <row r="27" spans="1:9" x14ac:dyDescent="0.2">
      <c r="A27" s="21">
        <f t="shared" si="2"/>
        <v>21</v>
      </c>
      <c r="B27" s="22">
        <v>45838</v>
      </c>
      <c r="C27" s="23">
        <f t="shared" si="3"/>
        <v>5118641</v>
      </c>
      <c r="D27" s="24" t="e">
        <f t="shared" si="0"/>
        <v>#REF!</v>
      </c>
      <c r="E27" s="24" t="e">
        <f>#REF!*C27*30</f>
        <v>#REF!</v>
      </c>
      <c r="F27" s="24">
        <v>0</v>
      </c>
      <c r="G27" s="23">
        <f t="shared" si="1"/>
        <v>5118641</v>
      </c>
      <c r="H27" s="20"/>
      <c r="I27" t="s">
        <v>0</v>
      </c>
    </row>
    <row r="28" spans="1:9" x14ac:dyDescent="0.2">
      <c r="A28" s="21">
        <f t="shared" si="2"/>
        <v>22</v>
      </c>
      <c r="B28" s="22">
        <v>45869</v>
      </c>
      <c r="C28" s="23">
        <f t="shared" si="3"/>
        <v>5118641</v>
      </c>
      <c r="D28" s="24" t="e">
        <f t="shared" si="0"/>
        <v>#REF!</v>
      </c>
      <c r="E28" s="24" t="e">
        <f>#REF!*C28*31</f>
        <v>#REF!</v>
      </c>
      <c r="F28" s="24">
        <v>570000</v>
      </c>
      <c r="G28" s="23">
        <f t="shared" si="1"/>
        <v>4548641</v>
      </c>
      <c r="H28" s="1"/>
      <c r="I28" s="25"/>
    </row>
    <row r="29" spans="1:9" x14ac:dyDescent="0.2">
      <c r="A29" s="21">
        <f t="shared" si="2"/>
        <v>23</v>
      </c>
      <c r="B29" s="22">
        <v>45900</v>
      </c>
      <c r="C29" s="23">
        <f>G28</f>
        <v>4548641</v>
      </c>
      <c r="D29" s="24" t="e">
        <f t="shared" si="0"/>
        <v>#REF!</v>
      </c>
      <c r="E29" s="24" t="e">
        <f>#REF!*C29*31</f>
        <v>#REF!</v>
      </c>
      <c r="F29" s="24">
        <v>0</v>
      </c>
      <c r="G29" s="23">
        <f t="shared" si="1"/>
        <v>4548641</v>
      </c>
      <c r="H29" s="1"/>
    </row>
    <row r="30" spans="1:9" x14ac:dyDescent="0.2">
      <c r="A30" s="21">
        <f t="shared" si="2"/>
        <v>24</v>
      </c>
      <c r="B30" s="22">
        <v>45930</v>
      </c>
      <c r="C30" s="23">
        <f t="shared" si="3"/>
        <v>4548641</v>
      </c>
      <c r="D30" s="24" t="e">
        <f t="shared" si="0"/>
        <v>#REF!</v>
      </c>
      <c r="E30" s="24" t="e">
        <f>#REF!*C30*30</f>
        <v>#REF!</v>
      </c>
      <c r="F30" s="24">
        <v>0</v>
      </c>
      <c r="G30" s="23">
        <f t="shared" si="1"/>
        <v>4548641</v>
      </c>
      <c r="H30" s="1"/>
    </row>
    <row r="31" spans="1:9" x14ac:dyDescent="0.2">
      <c r="A31" s="21">
        <f t="shared" si="2"/>
        <v>25</v>
      </c>
      <c r="B31" s="22">
        <v>45961</v>
      </c>
      <c r="C31" s="23">
        <f t="shared" si="3"/>
        <v>4548641</v>
      </c>
      <c r="D31" s="24" t="e">
        <f t="shared" si="0"/>
        <v>#REF!</v>
      </c>
      <c r="E31" s="24" t="e">
        <f>#REF!*C31*31</f>
        <v>#REF!</v>
      </c>
      <c r="F31" s="24">
        <v>0</v>
      </c>
      <c r="G31" s="23">
        <f t="shared" si="1"/>
        <v>4548641</v>
      </c>
      <c r="H31" s="1"/>
    </row>
    <row r="32" spans="1:9" x14ac:dyDescent="0.2">
      <c r="A32" s="21">
        <f t="shared" si="2"/>
        <v>26</v>
      </c>
      <c r="B32" s="22">
        <v>45991</v>
      </c>
      <c r="C32" s="23">
        <f t="shared" si="3"/>
        <v>4548641</v>
      </c>
      <c r="D32" s="24" t="e">
        <f t="shared" si="0"/>
        <v>#REF!</v>
      </c>
      <c r="E32" s="24" t="e">
        <f>#REF!*C32*30</f>
        <v>#REF!</v>
      </c>
      <c r="F32" s="24">
        <v>560000</v>
      </c>
      <c r="G32" s="23">
        <f t="shared" si="1"/>
        <v>3988641</v>
      </c>
      <c r="H32" s="1"/>
    </row>
    <row r="33" spans="1:9" x14ac:dyDescent="0.2">
      <c r="A33" s="21">
        <f t="shared" si="2"/>
        <v>27</v>
      </c>
      <c r="B33" s="22">
        <v>46022</v>
      </c>
      <c r="C33" s="23">
        <f t="shared" si="3"/>
        <v>3988641</v>
      </c>
      <c r="D33" s="24" t="e">
        <f t="shared" si="0"/>
        <v>#REF!</v>
      </c>
      <c r="E33" s="24" t="e">
        <f>#REF!*C33*31</f>
        <v>#REF!</v>
      </c>
      <c r="F33" s="24">
        <v>0</v>
      </c>
      <c r="G33" s="23">
        <f t="shared" si="1"/>
        <v>3988641</v>
      </c>
      <c r="H33" s="1"/>
    </row>
    <row r="34" spans="1:9" x14ac:dyDescent="0.2">
      <c r="A34" s="21">
        <f t="shared" si="2"/>
        <v>28</v>
      </c>
      <c r="B34" s="22">
        <v>46053</v>
      </c>
      <c r="C34" s="23">
        <f t="shared" si="3"/>
        <v>3988641</v>
      </c>
      <c r="D34" s="24" t="e">
        <f t="shared" si="0"/>
        <v>#REF!</v>
      </c>
      <c r="E34" s="24" t="e">
        <f>#REF!*C34*31</f>
        <v>#REF!</v>
      </c>
      <c r="F34" s="24">
        <v>0</v>
      </c>
      <c r="G34" s="23">
        <f t="shared" si="1"/>
        <v>3988641</v>
      </c>
      <c r="H34" s="15">
        <v>2026</v>
      </c>
    </row>
    <row r="35" spans="1:9" x14ac:dyDescent="0.2">
      <c r="A35" s="21">
        <f t="shared" si="2"/>
        <v>29</v>
      </c>
      <c r="B35" s="22">
        <v>46081</v>
      </c>
      <c r="C35" s="23">
        <f t="shared" si="3"/>
        <v>3988641</v>
      </c>
      <c r="D35" s="24" t="e">
        <f t="shared" si="0"/>
        <v>#REF!</v>
      </c>
      <c r="E35" s="24" t="e">
        <f>#REF!*C35*28</f>
        <v>#REF!</v>
      </c>
      <c r="F35" s="24">
        <v>0</v>
      </c>
      <c r="G35" s="23">
        <f t="shared" si="1"/>
        <v>3988641</v>
      </c>
      <c r="H35" s="16" t="s">
        <v>8</v>
      </c>
    </row>
    <row r="36" spans="1:9" x14ac:dyDescent="0.2">
      <c r="A36" s="21">
        <f t="shared" si="2"/>
        <v>30</v>
      </c>
      <c r="B36" s="22">
        <v>46112</v>
      </c>
      <c r="C36" s="23">
        <f t="shared" si="3"/>
        <v>3988641</v>
      </c>
      <c r="D36" s="24" t="e">
        <f t="shared" si="0"/>
        <v>#REF!</v>
      </c>
      <c r="E36" s="24" t="e">
        <f>#REF!*C36*31</f>
        <v>#REF!</v>
      </c>
      <c r="F36" s="24">
        <v>0</v>
      </c>
      <c r="G36" s="23">
        <f t="shared" si="1"/>
        <v>3988641</v>
      </c>
      <c r="H36" s="17" t="e">
        <f>SUM(E34:E45)</f>
        <v>#REF!</v>
      </c>
    </row>
    <row r="37" spans="1:9" x14ac:dyDescent="0.2">
      <c r="A37" s="21">
        <f t="shared" si="2"/>
        <v>31</v>
      </c>
      <c r="B37" s="22">
        <v>46142</v>
      </c>
      <c r="C37" s="23">
        <f t="shared" si="3"/>
        <v>3988641</v>
      </c>
      <c r="D37" s="24" t="e">
        <f t="shared" si="0"/>
        <v>#REF!</v>
      </c>
      <c r="E37" s="24" t="e">
        <f>#REF!*C37*30</f>
        <v>#REF!</v>
      </c>
      <c r="F37" s="24">
        <v>400000</v>
      </c>
      <c r="G37" s="23">
        <f t="shared" si="1"/>
        <v>3588641</v>
      </c>
      <c r="H37" s="16"/>
    </row>
    <row r="38" spans="1:9" x14ac:dyDescent="0.2">
      <c r="A38" s="21">
        <f t="shared" si="2"/>
        <v>32</v>
      </c>
      <c r="B38" s="22">
        <v>46173</v>
      </c>
      <c r="C38" s="23">
        <f t="shared" si="3"/>
        <v>3588641</v>
      </c>
      <c r="D38" s="24" t="e">
        <f t="shared" si="0"/>
        <v>#REF!</v>
      </c>
      <c r="E38" s="24" t="e">
        <f>#REF!*C38*31</f>
        <v>#REF!</v>
      </c>
      <c r="F38" s="24">
        <v>0</v>
      </c>
      <c r="G38" s="23">
        <f t="shared" si="1"/>
        <v>3588641</v>
      </c>
      <c r="H38" s="16" t="s">
        <v>9</v>
      </c>
    </row>
    <row r="39" spans="1:9" x14ac:dyDescent="0.2">
      <c r="A39" s="21">
        <f t="shared" si="2"/>
        <v>33</v>
      </c>
      <c r="B39" s="22">
        <v>46203</v>
      </c>
      <c r="C39" s="23">
        <f t="shared" si="3"/>
        <v>3588641</v>
      </c>
      <c r="D39" s="24" t="e">
        <f t="shared" si="0"/>
        <v>#REF!</v>
      </c>
      <c r="E39" s="24" t="e">
        <f>#REF!*C39*30</f>
        <v>#REF!</v>
      </c>
      <c r="F39" s="24">
        <v>0</v>
      </c>
      <c r="G39" s="23">
        <f t="shared" si="1"/>
        <v>3588641</v>
      </c>
      <c r="H39" s="17">
        <f>SUM(F34:F45)</f>
        <v>1288641</v>
      </c>
      <c r="I39" s="25"/>
    </row>
    <row r="40" spans="1:9" x14ac:dyDescent="0.2">
      <c r="A40" s="21">
        <f t="shared" si="2"/>
        <v>34</v>
      </c>
      <c r="B40" s="22">
        <v>46234</v>
      </c>
      <c r="C40" s="23">
        <f>G39</f>
        <v>3588641</v>
      </c>
      <c r="D40" s="24" t="e">
        <f t="shared" si="0"/>
        <v>#REF!</v>
      </c>
      <c r="E40" s="24" t="e">
        <f>#REF!*C40*31</f>
        <v>#REF!</v>
      </c>
      <c r="F40" s="24">
        <v>400000</v>
      </c>
      <c r="G40" s="23">
        <f t="shared" si="1"/>
        <v>3188641</v>
      </c>
      <c r="H40" s="16"/>
    </row>
    <row r="41" spans="1:9" x14ac:dyDescent="0.2">
      <c r="A41" s="21">
        <f t="shared" si="2"/>
        <v>35</v>
      </c>
      <c r="B41" s="22">
        <v>46265</v>
      </c>
      <c r="C41" s="23">
        <f t="shared" si="3"/>
        <v>3188641</v>
      </c>
      <c r="D41" s="24" t="e">
        <f t="shared" si="0"/>
        <v>#REF!</v>
      </c>
      <c r="E41" s="24" t="e">
        <f>#REF!*C41*31</f>
        <v>#REF!</v>
      </c>
      <c r="F41" s="24">
        <v>0</v>
      </c>
      <c r="G41" s="23">
        <f t="shared" si="1"/>
        <v>3188641</v>
      </c>
      <c r="H41" s="13"/>
      <c r="I41" s="25"/>
    </row>
    <row r="42" spans="1:9" x14ac:dyDescent="0.2">
      <c r="A42" s="21">
        <f t="shared" si="2"/>
        <v>36</v>
      </c>
      <c r="B42" s="22">
        <v>46295</v>
      </c>
      <c r="C42" s="23">
        <f t="shared" si="3"/>
        <v>3188641</v>
      </c>
      <c r="D42" s="24" t="e">
        <f t="shared" si="0"/>
        <v>#REF!</v>
      </c>
      <c r="E42" s="24" t="e">
        <f>#REF!*C42*30</f>
        <v>#REF!</v>
      </c>
      <c r="F42" s="24">
        <v>0</v>
      </c>
      <c r="G42" s="23">
        <f t="shared" si="1"/>
        <v>3188641</v>
      </c>
      <c r="H42" s="13"/>
    </row>
    <row r="43" spans="1:9" x14ac:dyDescent="0.2">
      <c r="A43" s="21">
        <f t="shared" si="2"/>
        <v>37</v>
      </c>
      <c r="B43" s="22">
        <v>46326</v>
      </c>
      <c r="C43" s="23">
        <f t="shared" si="3"/>
        <v>3188641</v>
      </c>
      <c r="D43" s="24" t="e">
        <f t="shared" si="0"/>
        <v>#REF!</v>
      </c>
      <c r="E43" s="24" t="e">
        <f>#REF!*C43*31</f>
        <v>#REF!</v>
      </c>
      <c r="F43" s="24">
        <v>0</v>
      </c>
      <c r="G43" s="23">
        <f t="shared" si="1"/>
        <v>3188641</v>
      </c>
      <c r="H43" s="13"/>
    </row>
    <row r="44" spans="1:9" x14ac:dyDescent="0.2">
      <c r="A44" s="21">
        <f t="shared" si="2"/>
        <v>38</v>
      </c>
      <c r="B44" s="22">
        <v>46356</v>
      </c>
      <c r="C44" s="23">
        <f t="shared" si="3"/>
        <v>3188641</v>
      </c>
      <c r="D44" s="24" t="e">
        <f t="shared" si="0"/>
        <v>#REF!</v>
      </c>
      <c r="E44" s="24" t="e">
        <f>#REF!*C44*30</f>
        <v>#REF!</v>
      </c>
      <c r="F44" s="24">
        <v>488641</v>
      </c>
      <c r="G44" s="23">
        <f t="shared" si="1"/>
        <v>2700000</v>
      </c>
      <c r="H44" s="13"/>
    </row>
    <row r="45" spans="1:9" x14ac:dyDescent="0.2">
      <c r="A45" s="21">
        <f t="shared" si="2"/>
        <v>39</v>
      </c>
      <c r="B45" s="22">
        <v>46387</v>
      </c>
      <c r="C45" s="23">
        <f t="shared" si="3"/>
        <v>2700000</v>
      </c>
      <c r="D45" s="24" t="e">
        <f t="shared" si="0"/>
        <v>#REF!</v>
      </c>
      <c r="E45" s="24" t="e">
        <f>#REF!*C45*31</f>
        <v>#REF!</v>
      </c>
      <c r="F45" s="24">
        <v>0</v>
      </c>
      <c r="G45" s="23">
        <f t="shared" si="1"/>
        <v>2700000</v>
      </c>
      <c r="H45" s="13"/>
    </row>
    <row r="46" spans="1:9" x14ac:dyDescent="0.2">
      <c r="A46" s="21">
        <f t="shared" si="2"/>
        <v>40</v>
      </c>
      <c r="B46" s="22">
        <v>46418</v>
      </c>
      <c r="C46" s="23">
        <f t="shared" si="3"/>
        <v>2700000</v>
      </c>
      <c r="D46" s="24" t="e">
        <f t="shared" si="0"/>
        <v>#REF!</v>
      </c>
      <c r="E46" s="24" t="e">
        <f>#REF!*C46*31</f>
        <v>#REF!</v>
      </c>
      <c r="F46" s="24">
        <v>0</v>
      </c>
      <c r="G46" s="23">
        <f t="shared" si="1"/>
        <v>2700000</v>
      </c>
      <c r="H46" s="13"/>
    </row>
    <row r="47" spans="1:9" x14ac:dyDescent="0.2">
      <c r="A47" s="21">
        <f t="shared" si="2"/>
        <v>41</v>
      </c>
      <c r="B47" s="22">
        <v>46446</v>
      </c>
      <c r="C47" s="23">
        <f t="shared" si="3"/>
        <v>2700000</v>
      </c>
      <c r="D47" s="24" t="e">
        <f t="shared" si="0"/>
        <v>#REF!</v>
      </c>
      <c r="E47" s="24" t="e">
        <f>#REF!*C47*28</f>
        <v>#REF!</v>
      </c>
      <c r="F47" s="24">
        <v>0</v>
      </c>
      <c r="G47" s="23">
        <f t="shared" si="1"/>
        <v>2700000</v>
      </c>
      <c r="H47" s="19"/>
    </row>
    <row r="48" spans="1:9" x14ac:dyDescent="0.2">
      <c r="A48" s="21">
        <f t="shared" si="2"/>
        <v>42</v>
      </c>
      <c r="B48" s="22">
        <v>46477</v>
      </c>
      <c r="C48" s="23">
        <f t="shared" si="3"/>
        <v>2700000</v>
      </c>
      <c r="D48" s="24" t="e">
        <f t="shared" si="0"/>
        <v>#REF!</v>
      </c>
      <c r="E48" s="24" t="e">
        <f>#REF!*C48*31</f>
        <v>#REF!</v>
      </c>
      <c r="F48" s="24">
        <v>0</v>
      </c>
      <c r="G48" s="23">
        <f t="shared" si="1"/>
        <v>2700000</v>
      </c>
      <c r="H48" s="18">
        <v>2027</v>
      </c>
    </row>
    <row r="49" spans="1:10" x14ac:dyDescent="0.2">
      <c r="A49" s="21">
        <f t="shared" si="2"/>
        <v>43</v>
      </c>
      <c r="B49" s="22">
        <v>46507</v>
      </c>
      <c r="C49" s="23">
        <f t="shared" si="3"/>
        <v>2700000</v>
      </c>
      <c r="D49" s="24" t="e">
        <f t="shared" si="0"/>
        <v>#REF!</v>
      </c>
      <c r="E49" s="24" t="e">
        <f>#REF!*C49*30</f>
        <v>#REF!</v>
      </c>
      <c r="F49" s="24">
        <v>570000</v>
      </c>
      <c r="G49" s="23">
        <f t="shared" si="1"/>
        <v>2130000</v>
      </c>
      <c r="H49" s="19" t="s">
        <v>8</v>
      </c>
    </row>
    <row r="50" spans="1:10" x14ac:dyDescent="0.2">
      <c r="A50" s="21">
        <f t="shared" si="2"/>
        <v>44</v>
      </c>
      <c r="B50" s="22">
        <v>46538</v>
      </c>
      <c r="C50" s="23">
        <f t="shared" si="3"/>
        <v>2130000</v>
      </c>
      <c r="D50" s="24" t="e">
        <f t="shared" si="0"/>
        <v>#REF!</v>
      </c>
      <c r="E50" s="24" t="e">
        <f>#REF!*C50*31</f>
        <v>#REF!</v>
      </c>
      <c r="F50" s="24">
        <v>0</v>
      </c>
      <c r="G50" s="23">
        <f t="shared" si="1"/>
        <v>2130000</v>
      </c>
      <c r="H50" s="20" t="e">
        <f>SUM(E46:E57)</f>
        <v>#REF!</v>
      </c>
      <c r="I50" s="25"/>
    </row>
    <row r="51" spans="1:10" x14ac:dyDescent="0.2">
      <c r="A51" s="21">
        <f t="shared" si="2"/>
        <v>45</v>
      </c>
      <c r="B51" s="22">
        <v>46568</v>
      </c>
      <c r="C51" s="23">
        <f t="shared" si="3"/>
        <v>2130000</v>
      </c>
      <c r="D51" s="24" t="e">
        <f>F51+E51</f>
        <v>#REF!</v>
      </c>
      <c r="E51" s="24" t="e">
        <f>#REF!*C51*30</f>
        <v>#REF!</v>
      </c>
      <c r="F51" s="24">
        <v>0</v>
      </c>
      <c r="G51" s="23">
        <f t="shared" si="1"/>
        <v>2130000</v>
      </c>
      <c r="H51" s="20" t="s">
        <v>9</v>
      </c>
    </row>
    <row r="52" spans="1:10" x14ac:dyDescent="0.2">
      <c r="A52" s="21">
        <f t="shared" si="2"/>
        <v>46</v>
      </c>
      <c r="B52" s="22">
        <v>46599</v>
      </c>
      <c r="C52" s="23">
        <f t="shared" si="3"/>
        <v>2130000</v>
      </c>
      <c r="D52" s="24" t="e">
        <f>F52+E52</f>
        <v>#REF!</v>
      </c>
      <c r="E52" s="24" t="e">
        <f>#REF!*C52*31</f>
        <v>#REF!</v>
      </c>
      <c r="F52" s="24">
        <v>0</v>
      </c>
      <c r="G52" s="23">
        <f t="shared" si="1"/>
        <v>2130000</v>
      </c>
      <c r="H52" s="20">
        <f>SUM(F46:F57)</f>
        <v>1700000</v>
      </c>
      <c r="J52" s="25"/>
    </row>
    <row r="53" spans="1:10" x14ac:dyDescent="0.2">
      <c r="A53" s="21">
        <f t="shared" si="2"/>
        <v>47</v>
      </c>
      <c r="B53" s="22">
        <v>46630</v>
      </c>
      <c r="C53" s="23">
        <f>G52</f>
        <v>2130000</v>
      </c>
      <c r="D53" s="24" t="e">
        <f t="shared" ref="D53:D61" si="4">F53+E53</f>
        <v>#REF!</v>
      </c>
      <c r="E53" s="24" t="e">
        <f>#REF!*C53*31</f>
        <v>#REF!</v>
      </c>
      <c r="F53" s="24">
        <v>570000</v>
      </c>
      <c r="G53" s="23">
        <f>SUM($C53-$F53)</f>
        <v>1560000</v>
      </c>
      <c r="H53" s="1"/>
    </row>
    <row r="54" spans="1:10" x14ac:dyDescent="0.2">
      <c r="A54" s="21">
        <f t="shared" si="2"/>
        <v>48</v>
      </c>
      <c r="B54" s="22">
        <v>46660</v>
      </c>
      <c r="C54" s="23">
        <f>G53</f>
        <v>1560000</v>
      </c>
      <c r="D54" s="24" t="e">
        <f t="shared" si="4"/>
        <v>#REF!</v>
      </c>
      <c r="E54" s="24" t="e">
        <f>#REF!*C54*30</f>
        <v>#REF!</v>
      </c>
      <c r="F54" s="24">
        <v>0</v>
      </c>
      <c r="G54" s="23">
        <f t="shared" si="1"/>
        <v>1560000</v>
      </c>
      <c r="H54" s="1"/>
    </row>
    <row r="55" spans="1:10" x14ac:dyDescent="0.2">
      <c r="A55" s="21">
        <f t="shared" si="2"/>
        <v>49</v>
      </c>
      <c r="B55" s="22">
        <v>46691</v>
      </c>
      <c r="C55" s="23">
        <f>G54</f>
        <v>1560000</v>
      </c>
      <c r="D55" s="24" t="e">
        <f t="shared" si="4"/>
        <v>#REF!</v>
      </c>
      <c r="E55" s="24" t="e">
        <f>#REF!*C55*31</f>
        <v>#REF!</v>
      </c>
      <c r="F55" s="24">
        <v>0</v>
      </c>
      <c r="G55" s="23">
        <f t="shared" si="1"/>
        <v>1560000</v>
      </c>
      <c r="H55" s="1"/>
    </row>
    <row r="56" spans="1:10" x14ac:dyDescent="0.2">
      <c r="A56" s="21">
        <f t="shared" si="2"/>
        <v>50</v>
      </c>
      <c r="B56" s="22">
        <v>46721</v>
      </c>
      <c r="C56" s="23">
        <f t="shared" si="3"/>
        <v>1560000</v>
      </c>
      <c r="D56" s="24" t="e">
        <f t="shared" si="4"/>
        <v>#REF!</v>
      </c>
      <c r="E56" s="24" t="e">
        <f>#REF!*C56*30</f>
        <v>#REF!</v>
      </c>
      <c r="F56" s="24">
        <v>560000</v>
      </c>
      <c r="G56" s="23">
        <f t="shared" si="1"/>
        <v>1000000</v>
      </c>
      <c r="H56" s="1"/>
    </row>
    <row r="57" spans="1:10" x14ac:dyDescent="0.2">
      <c r="A57" s="21">
        <f t="shared" si="2"/>
        <v>51</v>
      </c>
      <c r="B57" s="22">
        <v>46752</v>
      </c>
      <c r="C57" s="23">
        <f t="shared" si="3"/>
        <v>1000000</v>
      </c>
      <c r="D57" s="24" t="e">
        <f t="shared" si="4"/>
        <v>#REF!</v>
      </c>
      <c r="E57" s="24" t="e">
        <f>#REF!*C57*31</f>
        <v>#REF!</v>
      </c>
      <c r="F57" s="24">
        <v>0</v>
      </c>
      <c r="G57" s="23">
        <f t="shared" si="1"/>
        <v>1000000</v>
      </c>
      <c r="H57" s="1"/>
    </row>
    <row r="58" spans="1:10" x14ac:dyDescent="0.2">
      <c r="A58" s="21">
        <f t="shared" si="2"/>
        <v>52</v>
      </c>
      <c r="B58" s="22">
        <v>46783</v>
      </c>
      <c r="C58" s="23">
        <f t="shared" si="3"/>
        <v>1000000</v>
      </c>
      <c r="D58" s="24" t="e">
        <f t="shared" si="4"/>
        <v>#REF!</v>
      </c>
      <c r="E58" s="24" t="e">
        <f>#REF!*C58*31</f>
        <v>#REF!</v>
      </c>
      <c r="F58" s="24">
        <v>0</v>
      </c>
      <c r="G58" s="23">
        <f t="shared" si="1"/>
        <v>1000000</v>
      </c>
      <c r="H58" s="1"/>
    </row>
    <row r="59" spans="1:10" x14ac:dyDescent="0.2">
      <c r="A59" s="21">
        <f t="shared" si="2"/>
        <v>53</v>
      </c>
      <c r="B59" s="22">
        <v>46812</v>
      </c>
      <c r="C59" s="23">
        <f t="shared" si="3"/>
        <v>1000000</v>
      </c>
      <c r="D59" s="24" t="e">
        <f t="shared" si="4"/>
        <v>#REF!</v>
      </c>
      <c r="E59" s="24" t="e">
        <f>#REF!*C59*29</f>
        <v>#REF!</v>
      </c>
      <c r="F59" s="24">
        <v>0</v>
      </c>
      <c r="G59" s="23">
        <f t="shared" si="1"/>
        <v>1000000</v>
      </c>
      <c r="H59" s="1"/>
    </row>
    <row r="60" spans="1:10" x14ac:dyDescent="0.2">
      <c r="A60" s="21">
        <f t="shared" si="2"/>
        <v>54</v>
      </c>
      <c r="B60" s="22">
        <v>46843</v>
      </c>
      <c r="C60" s="23">
        <f t="shared" si="3"/>
        <v>1000000</v>
      </c>
      <c r="D60" s="24" t="e">
        <f t="shared" si="4"/>
        <v>#REF!</v>
      </c>
      <c r="E60" s="24" t="e">
        <f>#REF!*C60*31</f>
        <v>#REF!</v>
      </c>
      <c r="F60" s="24">
        <v>0</v>
      </c>
      <c r="G60" s="23">
        <f t="shared" si="1"/>
        <v>1000000</v>
      </c>
      <c r="H60" s="15">
        <v>2028</v>
      </c>
    </row>
    <row r="61" spans="1:10" x14ac:dyDescent="0.2">
      <c r="A61" s="21">
        <f t="shared" si="2"/>
        <v>55</v>
      </c>
      <c r="B61" s="22">
        <v>46873</v>
      </c>
      <c r="C61" s="23">
        <f t="shared" si="3"/>
        <v>1000000</v>
      </c>
      <c r="D61" s="24" t="e">
        <f t="shared" si="4"/>
        <v>#REF!</v>
      </c>
      <c r="E61" s="24" t="e">
        <f>#REF!*C61*30</f>
        <v>#REF!</v>
      </c>
      <c r="F61" s="24">
        <v>350000</v>
      </c>
      <c r="G61" s="23">
        <f t="shared" si="1"/>
        <v>650000</v>
      </c>
      <c r="H61" s="16" t="s">
        <v>8</v>
      </c>
    </row>
    <row r="62" spans="1:10" x14ac:dyDescent="0.2">
      <c r="A62" s="21">
        <f t="shared" si="2"/>
        <v>56</v>
      </c>
      <c r="B62" s="22">
        <v>46904</v>
      </c>
      <c r="C62" s="23">
        <f t="shared" si="3"/>
        <v>650000</v>
      </c>
      <c r="D62" s="24" t="e">
        <f>F62+E62</f>
        <v>#REF!</v>
      </c>
      <c r="E62" s="24" t="e">
        <f>#REF!*C62*31</f>
        <v>#REF!</v>
      </c>
      <c r="F62" s="24">
        <v>0</v>
      </c>
      <c r="G62" s="23">
        <f t="shared" si="1"/>
        <v>650000</v>
      </c>
      <c r="H62" s="17" t="e">
        <f>SUM(E58:E69)</f>
        <v>#REF!</v>
      </c>
    </row>
    <row r="63" spans="1:10" x14ac:dyDescent="0.2">
      <c r="A63" s="21">
        <f t="shared" si="2"/>
        <v>57</v>
      </c>
      <c r="B63" s="22">
        <v>46934</v>
      </c>
      <c r="C63" s="23">
        <f t="shared" si="3"/>
        <v>650000</v>
      </c>
      <c r="D63" s="24" t="e">
        <f t="shared" ref="D63:D69" si="5">F63+E63</f>
        <v>#REF!</v>
      </c>
      <c r="E63" s="24" t="e">
        <f>#REF!*C63*30</f>
        <v>#REF!</v>
      </c>
      <c r="F63" s="24">
        <v>0</v>
      </c>
      <c r="G63" s="23">
        <f>SUM($C63-$F63)</f>
        <v>650000</v>
      </c>
      <c r="H63" s="17" t="s">
        <v>9</v>
      </c>
      <c r="I63" s="25"/>
    </row>
    <row r="64" spans="1:10" x14ac:dyDescent="0.2">
      <c r="A64" s="21">
        <f t="shared" si="2"/>
        <v>58</v>
      </c>
      <c r="B64" s="22">
        <v>46965</v>
      </c>
      <c r="C64" s="23">
        <f t="shared" si="3"/>
        <v>650000</v>
      </c>
      <c r="D64" s="24" t="e">
        <f t="shared" si="5"/>
        <v>#REF!</v>
      </c>
      <c r="E64" s="24" t="e">
        <f>#REF!*C64*31</f>
        <v>#REF!</v>
      </c>
      <c r="F64" s="24">
        <v>350000</v>
      </c>
      <c r="G64" s="23">
        <f t="shared" si="1"/>
        <v>300000</v>
      </c>
      <c r="H64" s="17">
        <f>SUM(F58:F69)</f>
        <v>1000000</v>
      </c>
    </row>
    <row r="65" spans="1:9" x14ac:dyDescent="0.2">
      <c r="A65" s="21">
        <f t="shared" si="2"/>
        <v>59</v>
      </c>
      <c r="B65" s="22">
        <v>46996</v>
      </c>
      <c r="C65" s="23">
        <f t="shared" si="3"/>
        <v>300000</v>
      </c>
      <c r="D65" s="24" t="e">
        <f t="shared" si="5"/>
        <v>#REF!</v>
      </c>
      <c r="E65" s="24" t="e">
        <f>#REF!*C65*31</f>
        <v>#REF!</v>
      </c>
      <c r="F65" s="24">
        <v>0</v>
      </c>
      <c r="G65" s="23">
        <f t="shared" si="1"/>
        <v>300000</v>
      </c>
      <c r="H65" s="1"/>
    </row>
    <row r="66" spans="1:9" x14ac:dyDescent="0.2">
      <c r="A66" s="21">
        <f t="shared" si="2"/>
        <v>60</v>
      </c>
      <c r="B66" s="22">
        <v>47026</v>
      </c>
      <c r="C66" s="23">
        <f>G65</f>
        <v>300000</v>
      </c>
      <c r="D66" s="24" t="e">
        <f t="shared" si="5"/>
        <v>#REF!</v>
      </c>
      <c r="E66" s="24" t="e">
        <f>#REF!*C66*30</f>
        <v>#REF!</v>
      </c>
      <c r="F66" s="24">
        <v>0</v>
      </c>
      <c r="G66" s="23">
        <f>SUM($C66-$F66)</f>
        <v>300000</v>
      </c>
      <c r="H66" s="1"/>
    </row>
    <row r="67" spans="1:9" x14ac:dyDescent="0.2">
      <c r="A67" s="21">
        <f t="shared" si="2"/>
        <v>61</v>
      </c>
      <c r="B67" s="22">
        <v>47057</v>
      </c>
      <c r="C67" s="23">
        <f>G66</f>
        <v>300000</v>
      </c>
      <c r="D67" s="24" t="e">
        <f t="shared" si="5"/>
        <v>#REF!</v>
      </c>
      <c r="E67" s="24" t="e">
        <f>#REF!*C67*31</f>
        <v>#REF!</v>
      </c>
      <c r="F67" s="24">
        <v>0</v>
      </c>
      <c r="G67" s="23">
        <f>SUM($C67-$F67)</f>
        <v>300000</v>
      </c>
      <c r="H67" s="1"/>
    </row>
    <row r="68" spans="1:9" x14ac:dyDescent="0.2">
      <c r="A68" s="21">
        <f t="shared" si="2"/>
        <v>62</v>
      </c>
      <c r="B68" s="22">
        <v>47087</v>
      </c>
      <c r="C68" s="23">
        <f>G67</f>
        <v>300000</v>
      </c>
      <c r="D68" s="24" t="e">
        <f t="shared" si="5"/>
        <v>#REF!</v>
      </c>
      <c r="E68" s="24" t="e">
        <f>#REF!*C68*30</f>
        <v>#REF!</v>
      </c>
      <c r="F68" s="24">
        <v>300000</v>
      </c>
      <c r="G68" s="23">
        <f>SUM($C68-$F68)</f>
        <v>0</v>
      </c>
      <c r="H68" s="1"/>
    </row>
    <row r="69" spans="1:9" x14ac:dyDescent="0.2">
      <c r="A69" s="21">
        <f t="shared" si="2"/>
        <v>63</v>
      </c>
      <c r="B69" s="22">
        <v>47118</v>
      </c>
      <c r="C69" s="23">
        <f>G68</f>
        <v>0</v>
      </c>
      <c r="D69" s="24" t="e">
        <f t="shared" si="5"/>
        <v>#REF!</v>
      </c>
      <c r="E69" s="24" t="e">
        <f>#REF!*C69*31</f>
        <v>#REF!</v>
      </c>
      <c r="F69" s="24">
        <v>0</v>
      </c>
      <c r="G69" s="23">
        <f>SUM($C69-$F69)</f>
        <v>0</v>
      </c>
      <c r="H69" s="1"/>
    </row>
    <row r="70" spans="1:9" x14ac:dyDescent="0.2">
      <c r="A70" s="21" t="s">
        <v>7</v>
      </c>
      <c r="B70" s="22"/>
      <c r="C70" s="23" t="s">
        <v>0</v>
      </c>
      <c r="D70" s="24" t="e">
        <f>SUM(D7:D69)</f>
        <v>#REF!</v>
      </c>
      <c r="E70" s="24" t="e">
        <f>SUM(E7:E69)</f>
        <v>#REF!</v>
      </c>
      <c r="F70" s="24">
        <f>SUM(F7:F69)</f>
        <v>6988641</v>
      </c>
      <c r="G70" s="24">
        <v>0</v>
      </c>
      <c r="H70" s="14" t="e">
        <f>SUM(H39,H26,H17,H52,H64,#REF!,#REF!+#REF!)</f>
        <v>#REF!</v>
      </c>
      <c r="I70" s="1"/>
    </row>
  </sheetData>
  <mergeCells count="2">
    <mergeCell ref="A3:G4"/>
    <mergeCell ref="F1:G1"/>
  </mergeCells>
  <pageMargins left="0.19685039370078741" right="0.35433070866141736" top="3.937007874015748E-2" bottom="0.15748031496062992" header="7.874015748031496E-2" footer="0.15748031496062992"/>
  <pageSetup paperSize="9" fitToHeight="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showGridLines="0" workbookViewId="0">
      <selection activeCell="B25" sqref="B25"/>
    </sheetView>
  </sheetViews>
  <sheetFormatPr defaultColWidth="8.7109375" defaultRowHeight="12.75" x14ac:dyDescent="0.2"/>
  <cols>
    <col min="1" max="1" width="1.140625" customWidth="1"/>
    <col min="2" max="2" width="64.42578125" customWidth="1"/>
    <col min="3" max="3" width="1.42578125" customWidth="1"/>
    <col min="4" max="4" width="5.42578125" customWidth="1"/>
    <col min="5" max="5" width="16" customWidth="1"/>
  </cols>
  <sheetData>
    <row r="1" spans="2:5" ht="25.5" x14ac:dyDescent="0.2">
      <c r="B1" s="2" t="s">
        <v>18</v>
      </c>
      <c r="C1" s="3"/>
      <c r="D1" s="8"/>
      <c r="E1" s="8"/>
    </row>
    <row r="2" spans="2:5" x14ac:dyDescent="0.2">
      <c r="B2" s="2" t="s">
        <v>10</v>
      </c>
      <c r="C2" s="3"/>
      <c r="D2" s="8"/>
      <c r="E2" s="8"/>
    </row>
    <row r="3" spans="2:5" x14ac:dyDescent="0.2">
      <c r="B3" s="4"/>
      <c r="C3" s="4"/>
      <c r="D3" s="9"/>
      <c r="E3" s="9"/>
    </row>
    <row r="4" spans="2:5" ht="51" x14ac:dyDescent="0.2">
      <c r="B4" s="5" t="s">
        <v>11</v>
      </c>
      <c r="C4" s="4"/>
      <c r="D4" s="9"/>
      <c r="E4" s="9"/>
    </row>
    <row r="5" spans="2:5" x14ac:dyDescent="0.2">
      <c r="B5" s="4"/>
      <c r="C5" s="4"/>
      <c r="D5" s="9"/>
      <c r="E5" s="9"/>
    </row>
    <row r="6" spans="2:5" ht="25.5" x14ac:dyDescent="0.2">
      <c r="B6" s="2" t="s">
        <v>12</v>
      </c>
      <c r="C6" s="3"/>
      <c r="D6" s="8"/>
      <c r="E6" s="10" t="s">
        <v>13</v>
      </c>
    </row>
    <row r="7" spans="2:5" ht="13.5" thickBot="1" x14ac:dyDescent="0.25">
      <c r="B7" s="4"/>
      <c r="C7" s="4"/>
      <c r="D7" s="9"/>
      <c r="E7" s="9"/>
    </row>
    <row r="8" spans="2:5" ht="39" thickBot="1" x14ac:dyDescent="0.25">
      <c r="B8" s="6" t="s">
        <v>14</v>
      </c>
      <c r="C8" s="7"/>
      <c r="D8" s="11"/>
      <c r="E8" s="12">
        <v>22</v>
      </c>
    </row>
    <row r="9" spans="2:5" x14ac:dyDescent="0.2">
      <c r="B9" s="4"/>
      <c r="C9" s="4"/>
      <c r="D9" s="9"/>
      <c r="E9" s="9"/>
    </row>
    <row r="10" spans="2:5" x14ac:dyDescent="0.2">
      <c r="B10" s="4"/>
      <c r="C10" s="4"/>
      <c r="D10" s="9"/>
      <c r="E10" s="9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kredyt_6,988,641,00</vt:lpstr>
      <vt:lpstr>Raport zgodności</vt:lpstr>
    </vt:vector>
  </TitlesOfParts>
  <Company>Centrala WBK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Kancelaria Radcy Prawnego Mieczysław Klupczyński</dc:creator>
  <cp:lastModifiedBy>Mieczysław Klupczyński</cp:lastModifiedBy>
  <cp:lastPrinted>2023-05-16T07:13:46Z</cp:lastPrinted>
  <dcterms:created xsi:type="dcterms:W3CDTF">2001-02-08T14:49:09Z</dcterms:created>
  <dcterms:modified xsi:type="dcterms:W3CDTF">2023-10-29T09:21:57Z</dcterms:modified>
</cp:coreProperties>
</file>