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nicka\Documents\Przetargi 2022\Endo 2022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L35" i="1"/>
  <c r="I35" i="1"/>
  <c r="N35" i="1"/>
  <c r="M35" i="1"/>
  <c r="K35" i="1"/>
  <c r="J35" i="1"/>
  <c r="H35" i="1"/>
  <c r="G35" i="1"/>
  <c r="F35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C35" i="1" l="1"/>
  <c r="D3" i="1"/>
  <c r="E3" i="1" s="1"/>
  <c r="D33" i="1"/>
  <c r="D32" i="1"/>
  <c r="E32" i="1" s="1"/>
  <c r="D31" i="1"/>
  <c r="D30" i="1"/>
  <c r="D29" i="1"/>
  <c r="D28" i="1"/>
  <c r="D27" i="1"/>
  <c r="D26" i="1"/>
  <c r="D25" i="1"/>
  <c r="D24" i="1"/>
  <c r="D23" i="1"/>
  <c r="E23" i="1" s="1"/>
  <c r="D22" i="1"/>
  <c r="E22" i="1" s="1"/>
  <c r="D21" i="1"/>
  <c r="D20" i="1"/>
  <c r="D19" i="1"/>
  <c r="D18" i="1"/>
  <c r="E18" i="1" s="1"/>
  <c r="D17" i="1"/>
  <c r="D16" i="1"/>
  <c r="D15" i="1"/>
  <c r="E15" i="1" s="1"/>
  <c r="D14" i="1"/>
  <c r="E14" i="1" s="1"/>
  <c r="D13" i="1"/>
  <c r="E13" i="1" s="1"/>
  <c r="D12" i="1"/>
  <c r="E12" i="1" s="1"/>
  <c r="D11" i="1"/>
  <c r="D10" i="1"/>
  <c r="D9" i="1"/>
  <c r="D8" i="1"/>
  <c r="D7" i="1"/>
  <c r="E7" i="1" s="1"/>
  <c r="D6" i="1"/>
  <c r="D5" i="1"/>
  <c r="D4" i="1"/>
  <c r="E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D34" i="1" l="1"/>
  <c r="D35" i="1" s="1"/>
  <c r="E8" i="1"/>
  <c r="E25" i="1"/>
  <c r="E31" i="1"/>
  <c r="E11" i="1"/>
  <c r="E19" i="1"/>
  <c r="E27" i="1"/>
  <c r="E29" i="1"/>
  <c r="E6" i="1"/>
  <c r="E9" i="1"/>
  <c r="E24" i="1"/>
  <c r="E17" i="1"/>
  <c r="E21" i="1"/>
  <c r="E28" i="1"/>
  <c r="E16" i="1"/>
  <c r="E20" i="1"/>
  <c r="E26" i="1"/>
  <c r="E33" i="1"/>
  <c r="E5" i="1"/>
  <c r="E10" i="1"/>
  <c r="E30" i="1"/>
  <c r="E34" i="1" l="1"/>
  <c r="E35" i="1" s="1"/>
</calcChain>
</file>

<file path=xl/sharedStrings.xml><?xml version="1.0" encoding="utf-8"?>
<sst xmlns="http://schemas.openxmlformats.org/spreadsheetml/2006/main" count="58" uniqueCount="57">
  <si>
    <t>nr części</t>
  </si>
  <si>
    <t>krótki opis</t>
  </si>
  <si>
    <t>wartość brutto [zł]</t>
  </si>
  <si>
    <t>wartość szacunkowa netto [zł]</t>
  </si>
  <si>
    <t>wartość szacunkowa [euro]</t>
  </si>
  <si>
    <t>RAZEM</t>
  </si>
  <si>
    <t>endoprotezy stawu biodrowego i kolanowego</t>
  </si>
  <si>
    <t>endoprotezy rewizyjne stawu biodrowego i kolanowego</t>
  </si>
  <si>
    <t>endoprotezy bezcementowe stawu biodrowego, artykulacja metal/polietylen</t>
  </si>
  <si>
    <t>system osteosyntezy małych kości</t>
  </si>
  <si>
    <t>kotwice</t>
  </si>
  <si>
    <t>system do rekonstrukcji ACL z użyciem techniki ST oraz więzadła właściwego rzepki</t>
  </si>
  <si>
    <t>system do szycia łąkotki</t>
  </si>
  <si>
    <t>zintegrowany zestaw do szycia łąkotek</t>
  </si>
  <si>
    <t>zestaw implantów do rekonstrukcji więzadła krzyżowego przedniego</t>
  </si>
  <si>
    <t>kotwice niewchłanialne tytanowe</t>
  </si>
  <si>
    <t>gwoździe tytanowe</t>
  </si>
  <si>
    <t>kotwice do rekonstrukcji stożka rotatorów</t>
  </si>
  <si>
    <t>kotwice biowchłanialne</t>
  </si>
  <si>
    <t>akcesoria do urządzenia VAPR</t>
  </si>
  <si>
    <t>akcesoria do pompy artroskopowej</t>
  </si>
  <si>
    <t>ostrza do shavera</t>
  </si>
  <si>
    <t>klipsowinice wraz z klipsami tytanowymi</t>
  </si>
  <si>
    <t>płytki I</t>
  </si>
  <si>
    <t xml:space="preserve">płytki i śruby kostne </t>
  </si>
  <si>
    <t>płytki II</t>
  </si>
  <si>
    <t>płytki, wkręty i gwoździe</t>
  </si>
  <si>
    <t>wkręty kaniulowane</t>
  </si>
  <si>
    <t>kaniule artroskopowe</t>
  </si>
  <si>
    <t>płytki i śruby</t>
  </si>
  <si>
    <t>staplery chirurgiczne liniowe</t>
  </si>
  <si>
    <t>staplery chirurgiczne okrężne</t>
  </si>
  <si>
    <t>komponent udowy</t>
  </si>
  <si>
    <t>implanty do rekonstrukcji rotatora CUFF:</t>
  </si>
  <si>
    <t>gwóźdź śródszpikowy</t>
  </si>
  <si>
    <t>implant do rekonstrukcji zerwanego wiązadła kruczo-obojczykowego</t>
  </si>
  <si>
    <t>cement kostny</t>
  </si>
  <si>
    <t>Aesculap Chifa</t>
  </si>
  <si>
    <t>STRYKER</t>
  </si>
  <si>
    <t>BERYL</t>
  </si>
  <si>
    <t>MEDGAL</t>
  </si>
  <si>
    <t>J&amp;J</t>
  </si>
  <si>
    <t>HOFER</t>
  </si>
  <si>
    <t>SURG-TECH</t>
  </si>
  <si>
    <t>ARNO-MED.</t>
  </si>
  <si>
    <t>NEOMED</t>
  </si>
  <si>
    <t>HERAEUS</t>
  </si>
  <si>
    <t>Aesculap Chifa Sp. z o.o., ul. Tysiąclecia 14, 64-300 Nowy Tomyśl, REGON 630002936</t>
  </si>
  <si>
    <t>Stryker Polska Sp. z o.o., ul. Poleczki 35, 02-822 Warszawa,  REGON 011207155</t>
  </si>
  <si>
    <t>Arno-Med. Sp.z o.o. ul. Kolejowa 24, 55-081 Mietków, REGON 932047490.</t>
  </si>
  <si>
    <t>Johnson &amp; Johnson Poland. Sp. z o.o., ul. Iłżecka 24, 02-135 Warszawa, REGON: 006934330</t>
  </si>
  <si>
    <t>MEDGAL Sp. z o.o., ul. Niewodnicka 26A, 16-001 Ksieżyno,  REGON 200737591</t>
  </si>
  <si>
    <t>HOFER GmbH &amp; CoKG Sp.K. Oddział w Polsce, ul. Radkowska 9, 57-402 Nowa Ruda, REGON: 521307169</t>
  </si>
  <si>
    <t>Beryl Med Poland Sp. z o.o., ul. Łopuszańska36/bud.14C, 02-220 Warszawa, REGON 017397116</t>
  </si>
  <si>
    <t>Heraeus Medical Polska Sp. z o.o., 
 ul. Bonifraterksa 17, 00-203 Warszawa, REGON 140591863</t>
  </si>
  <si>
    <t>SURG-TECH LEKI I KUCHARSKI sp .j., ul. Szafirowa 1, 62-020 Jasin, REGON 300801676</t>
  </si>
  <si>
    <t>Neomed Barbara Stańczyk Kajki 18, 05-501 Piaseczno, REGON 011937818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</si>
</sst>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 shrinkToFit="1"/>
    </xf>
    <xf numFmtId="4" fontId="2" fillId="0" borderId="4" xfId="0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4" fontId="6" fillId="0" borderId="1" xfId="1" applyNumberFormat="1" applyFont="1" applyBorder="1"/>
    <xf numFmtId="4" fontId="7" fillId="0" borderId="1" xfId="0" applyNumberFormat="1" applyFont="1" applyFill="1" applyBorder="1" applyAlignment="1">
      <alignment vertical="center" shrinkToFit="1"/>
    </xf>
    <xf numFmtId="4" fontId="7" fillId="2" borderId="1" xfId="0" applyNumberFormat="1" applyFont="1" applyFill="1" applyBorder="1" applyAlignment="1">
      <alignment vertical="center" shrinkToFit="1"/>
    </xf>
    <xf numFmtId="4" fontId="7" fillId="0" borderId="1" xfId="0" quotePrefix="1" applyNumberFormat="1" applyFont="1" applyFill="1" applyBorder="1" applyAlignment="1">
      <alignment vertical="center" shrinkToFit="1"/>
    </xf>
    <xf numFmtId="4" fontId="7" fillId="0" borderId="4" xfId="0" applyNumberFormat="1" applyFont="1" applyFill="1" applyBorder="1" applyAlignment="1">
      <alignment vertical="center" shrinkToFit="1"/>
    </xf>
    <xf numFmtId="0" fontId="1" fillId="0" borderId="0" xfId="0" applyFont="1"/>
    <xf numFmtId="4" fontId="7" fillId="0" borderId="7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" fontId="9" fillId="0" borderId="0" xfId="0" applyNumberFormat="1" applyFont="1"/>
    <xf numFmtId="4" fontId="10" fillId="0" borderId="8" xfId="0" applyNumberFormat="1" applyFont="1" applyBorder="1" applyAlignment="1">
      <alignment vertical="center" shrinkToFit="1"/>
    </xf>
    <xf numFmtId="4" fontId="10" fillId="3" borderId="8" xfId="0" applyNumberFormat="1" applyFont="1" applyFill="1" applyBorder="1" applyAlignment="1">
      <alignment vertical="center" shrinkToFit="1"/>
    </xf>
    <xf numFmtId="4" fontId="11" fillId="0" borderId="8" xfId="0" applyNumberFormat="1" applyFont="1" applyBorder="1" applyAlignment="1">
      <alignment vertical="center" shrinkToFit="1"/>
    </xf>
    <xf numFmtId="4" fontId="12" fillId="0" borderId="0" xfId="0" applyNumberFormat="1" applyFont="1"/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12" workbookViewId="0">
      <selection activeCell="C49" sqref="C49"/>
    </sheetView>
  </sheetViews>
  <sheetFormatPr defaultRowHeight="15" x14ac:dyDescent="0.25"/>
  <cols>
    <col min="2" max="2" width="72.85546875" customWidth="1"/>
    <col min="3" max="3" width="18.42578125" style="12" customWidth="1"/>
    <col min="4" max="4" width="10.140625" customWidth="1"/>
    <col min="5" max="5" width="12.140625" customWidth="1"/>
    <col min="7" max="7" width="9.7109375" bestFit="1" customWidth="1"/>
  </cols>
  <sheetData>
    <row r="1" spans="1:15" ht="15" customHeight="1" x14ac:dyDescent="0.25">
      <c r="A1" s="18" t="s">
        <v>0</v>
      </c>
      <c r="B1" s="18" t="s">
        <v>1</v>
      </c>
      <c r="C1" s="19" t="s">
        <v>2</v>
      </c>
      <c r="D1" s="18" t="s">
        <v>3</v>
      </c>
      <c r="E1" s="15" t="s">
        <v>4</v>
      </c>
    </row>
    <row r="2" spans="1:15" ht="26.25" customHeight="1" thickBot="1" x14ac:dyDescent="0.3">
      <c r="A2" s="18"/>
      <c r="B2" s="18"/>
      <c r="C2" s="19"/>
      <c r="D2" s="18"/>
      <c r="E2" s="16"/>
      <c r="F2" s="22" t="s">
        <v>37</v>
      </c>
      <c r="G2" s="23" t="s">
        <v>38</v>
      </c>
      <c r="H2" s="23" t="s">
        <v>39</v>
      </c>
      <c r="I2" s="22" t="s">
        <v>44</v>
      </c>
      <c r="J2" s="23" t="s">
        <v>40</v>
      </c>
      <c r="K2" s="23" t="s">
        <v>41</v>
      </c>
      <c r="L2" s="23" t="s">
        <v>42</v>
      </c>
      <c r="M2" s="23" t="s">
        <v>46</v>
      </c>
      <c r="N2" s="22" t="s">
        <v>43</v>
      </c>
      <c r="O2" s="24" t="s">
        <v>45</v>
      </c>
    </row>
    <row r="3" spans="1:15" ht="20.25" customHeight="1" thickBot="1" x14ac:dyDescent="0.3">
      <c r="A3" s="1">
        <v>1</v>
      </c>
      <c r="B3" s="6" t="s">
        <v>6</v>
      </c>
      <c r="C3" s="7">
        <v>1546992</v>
      </c>
      <c r="D3" s="2">
        <f t="shared" ref="D3:D34" si="0">ROUND(C3/1.08,2)</f>
        <v>1432400</v>
      </c>
      <c r="E3" s="2">
        <f>ROUND(D3/4.4536,2)</f>
        <v>321627.45</v>
      </c>
      <c r="F3" s="26"/>
      <c r="G3" s="26">
        <v>1579392</v>
      </c>
      <c r="H3" s="26"/>
      <c r="I3" s="26"/>
      <c r="J3" s="26"/>
      <c r="K3" s="26"/>
      <c r="L3" s="26"/>
      <c r="M3" s="26"/>
      <c r="N3" s="26"/>
      <c r="O3" s="26"/>
    </row>
    <row r="4" spans="1:15" ht="17.25" thickBot="1" x14ac:dyDescent="0.3">
      <c r="A4" s="1">
        <f t="shared" ref="A4:A34" si="1">A3+1</f>
        <v>2</v>
      </c>
      <c r="B4" s="6" t="s">
        <v>7</v>
      </c>
      <c r="C4" s="8">
        <v>262548</v>
      </c>
      <c r="D4" s="2">
        <f t="shared" si="0"/>
        <v>243100</v>
      </c>
      <c r="E4" s="2">
        <f t="shared" ref="E4:E34" si="2">ROUND(D4/4.4536,2)</f>
        <v>54585.05</v>
      </c>
      <c r="F4" s="26"/>
      <c r="G4" s="26">
        <v>268596</v>
      </c>
      <c r="H4" s="26"/>
      <c r="I4" s="26"/>
      <c r="J4" s="26"/>
      <c r="K4" s="26"/>
      <c r="L4" s="26"/>
      <c r="M4" s="26"/>
      <c r="N4" s="26"/>
      <c r="O4" s="26"/>
    </row>
    <row r="5" spans="1:15" ht="21" customHeight="1" thickBot="1" x14ac:dyDescent="0.3">
      <c r="A5" s="1">
        <f t="shared" si="1"/>
        <v>3</v>
      </c>
      <c r="B5" s="6" t="s">
        <v>8</v>
      </c>
      <c r="C5" s="8">
        <v>446904</v>
      </c>
      <c r="D5" s="2">
        <f t="shared" si="0"/>
        <v>413800</v>
      </c>
      <c r="E5" s="2">
        <f t="shared" si="2"/>
        <v>92913.600000000006</v>
      </c>
      <c r="F5" s="26"/>
      <c r="G5" s="26"/>
      <c r="H5" s="26"/>
      <c r="I5" s="26"/>
      <c r="J5" s="26"/>
      <c r="K5" s="26">
        <v>480924</v>
      </c>
      <c r="L5" s="26"/>
      <c r="M5" s="26"/>
      <c r="N5" s="26"/>
      <c r="O5" s="26"/>
    </row>
    <row r="6" spans="1:15" ht="17.25" thickBot="1" x14ac:dyDescent="0.3">
      <c r="A6" s="1">
        <f t="shared" si="1"/>
        <v>4</v>
      </c>
      <c r="B6" s="6" t="s">
        <v>9</v>
      </c>
      <c r="C6" s="8">
        <v>870413.43</v>
      </c>
      <c r="D6" s="2">
        <f t="shared" si="0"/>
        <v>805938.36</v>
      </c>
      <c r="E6" s="2">
        <f t="shared" si="2"/>
        <v>180963.35</v>
      </c>
      <c r="F6" s="26"/>
      <c r="G6" s="26"/>
      <c r="H6" s="26"/>
      <c r="I6" s="26"/>
      <c r="J6" s="26"/>
      <c r="K6" s="26"/>
      <c r="L6" s="26">
        <v>307058.43</v>
      </c>
      <c r="M6" s="28"/>
      <c r="N6" s="28"/>
      <c r="O6" s="28"/>
    </row>
    <row r="7" spans="1:15" ht="15" customHeight="1" thickBot="1" x14ac:dyDescent="0.3">
      <c r="A7" s="1">
        <f t="shared" si="1"/>
        <v>5</v>
      </c>
      <c r="B7" s="14" t="s">
        <v>10</v>
      </c>
      <c r="C7" s="13">
        <v>23252.400000000001</v>
      </c>
      <c r="D7" s="2">
        <f t="shared" si="0"/>
        <v>21530</v>
      </c>
      <c r="E7" s="2">
        <f t="shared" si="2"/>
        <v>4834.29</v>
      </c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15.75" customHeight="1" thickBot="1" x14ac:dyDescent="0.3">
      <c r="A8" s="3">
        <f t="shared" si="1"/>
        <v>6</v>
      </c>
      <c r="B8" s="6" t="s">
        <v>11</v>
      </c>
      <c r="C8" s="8">
        <v>12636</v>
      </c>
      <c r="D8" s="4">
        <f t="shared" si="0"/>
        <v>11700</v>
      </c>
      <c r="E8" s="2">
        <f t="shared" si="2"/>
        <v>2627.09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17.25" thickBot="1" x14ac:dyDescent="0.3">
      <c r="A9" s="1">
        <f t="shared" si="1"/>
        <v>7</v>
      </c>
      <c r="B9" s="14" t="s">
        <v>12</v>
      </c>
      <c r="C9" s="13">
        <v>24440.400000000001</v>
      </c>
      <c r="D9" s="2">
        <f t="shared" si="0"/>
        <v>22630</v>
      </c>
      <c r="E9" s="2">
        <f t="shared" si="2"/>
        <v>5081.28</v>
      </c>
      <c r="F9" s="26"/>
      <c r="G9" s="26"/>
      <c r="H9" s="26"/>
      <c r="I9" s="26"/>
      <c r="J9" s="26"/>
      <c r="K9" s="26">
        <v>31527.360000000001</v>
      </c>
      <c r="L9" s="26"/>
      <c r="M9" s="26"/>
      <c r="N9" s="26"/>
      <c r="O9" s="26"/>
    </row>
    <row r="10" spans="1:15" ht="17.25" thickBot="1" x14ac:dyDescent="0.3">
      <c r="A10" s="1">
        <f t="shared" si="1"/>
        <v>8</v>
      </c>
      <c r="B10" s="6" t="s">
        <v>13</v>
      </c>
      <c r="C10" s="8">
        <v>8942.4</v>
      </c>
      <c r="D10" s="2">
        <f t="shared" si="0"/>
        <v>8280</v>
      </c>
      <c r="E10" s="2">
        <f t="shared" si="2"/>
        <v>1859.17</v>
      </c>
      <c r="F10" s="26"/>
      <c r="G10" s="26"/>
      <c r="H10" s="26"/>
      <c r="I10" s="26"/>
      <c r="J10" s="26"/>
      <c r="K10" s="26">
        <v>17625.599999999999</v>
      </c>
      <c r="L10" s="26"/>
      <c r="M10" s="26"/>
      <c r="N10" s="26"/>
      <c r="O10" s="26"/>
    </row>
    <row r="11" spans="1:15" ht="17.25" thickBot="1" x14ac:dyDescent="0.3">
      <c r="A11" s="1">
        <f t="shared" si="1"/>
        <v>9</v>
      </c>
      <c r="B11" s="6" t="s">
        <v>14</v>
      </c>
      <c r="C11" s="8">
        <v>49572</v>
      </c>
      <c r="D11" s="2">
        <f t="shared" si="0"/>
        <v>45900</v>
      </c>
      <c r="E11" s="2">
        <f t="shared" si="2"/>
        <v>10306.27</v>
      </c>
      <c r="F11" s="26"/>
      <c r="G11" s="26"/>
      <c r="H11" s="26"/>
      <c r="I11" s="26"/>
      <c r="J11" s="26"/>
      <c r="K11" s="26">
        <v>58752</v>
      </c>
      <c r="L11" s="26"/>
      <c r="M11" s="26"/>
      <c r="N11" s="26"/>
      <c r="O11" s="26"/>
    </row>
    <row r="12" spans="1:15" ht="17.25" thickBot="1" x14ac:dyDescent="0.3">
      <c r="A12" s="1">
        <f t="shared" si="1"/>
        <v>10</v>
      </c>
      <c r="B12" s="6" t="s">
        <v>15</v>
      </c>
      <c r="C12" s="8">
        <v>9720</v>
      </c>
      <c r="D12" s="2">
        <f t="shared" si="0"/>
        <v>9000</v>
      </c>
      <c r="E12" s="2">
        <f t="shared" si="2"/>
        <v>2020.84</v>
      </c>
      <c r="F12" s="26"/>
      <c r="G12" s="26"/>
      <c r="H12" s="26"/>
      <c r="I12" s="26"/>
      <c r="J12" s="26"/>
      <c r="K12" s="26">
        <v>10692</v>
      </c>
      <c r="L12" s="26"/>
      <c r="M12" s="26"/>
      <c r="N12" s="26"/>
      <c r="O12" s="26"/>
    </row>
    <row r="13" spans="1:15" ht="17.25" thickBot="1" x14ac:dyDescent="0.3">
      <c r="A13" s="1">
        <f t="shared" si="1"/>
        <v>11</v>
      </c>
      <c r="B13" s="6" t="s">
        <v>16</v>
      </c>
      <c r="C13" s="8">
        <v>108935.28000000001</v>
      </c>
      <c r="D13" s="2">
        <f t="shared" si="0"/>
        <v>100866</v>
      </c>
      <c r="E13" s="2">
        <f t="shared" si="2"/>
        <v>22648.19</v>
      </c>
      <c r="F13" s="26"/>
      <c r="G13" s="28"/>
      <c r="H13" s="26"/>
      <c r="I13" s="26"/>
      <c r="J13" s="26"/>
      <c r="K13" s="26">
        <v>146607.84</v>
      </c>
      <c r="L13" s="26"/>
      <c r="M13" s="26"/>
      <c r="N13" s="26"/>
      <c r="O13" s="26"/>
    </row>
    <row r="14" spans="1:15" ht="17.25" thickBot="1" x14ac:dyDescent="0.3">
      <c r="A14" s="1">
        <f t="shared" si="1"/>
        <v>12</v>
      </c>
      <c r="B14" s="6" t="s">
        <v>17</v>
      </c>
      <c r="C14" s="8">
        <v>35100</v>
      </c>
      <c r="D14" s="2">
        <f t="shared" si="0"/>
        <v>32500</v>
      </c>
      <c r="E14" s="2">
        <f t="shared" si="2"/>
        <v>7297.47</v>
      </c>
      <c r="F14" s="26"/>
      <c r="G14" s="26"/>
      <c r="H14" s="26"/>
      <c r="I14" s="26"/>
      <c r="J14" s="26"/>
      <c r="K14" s="26">
        <v>44064</v>
      </c>
      <c r="L14" s="26"/>
      <c r="M14" s="26"/>
      <c r="N14" s="26"/>
      <c r="O14" s="26"/>
    </row>
    <row r="15" spans="1:15" ht="17.25" thickBot="1" x14ac:dyDescent="0.3">
      <c r="A15" s="1">
        <f t="shared" si="1"/>
        <v>13</v>
      </c>
      <c r="B15" s="6" t="s">
        <v>18</v>
      </c>
      <c r="C15" s="8">
        <v>19440</v>
      </c>
      <c r="D15" s="2">
        <f t="shared" si="0"/>
        <v>18000</v>
      </c>
      <c r="E15" s="2">
        <f t="shared" si="2"/>
        <v>4041.67</v>
      </c>
      <c r="F15" s="26"/>
      <c r="G15" s="26"/>
      <c r="H15" s="26"/>
      <c r="I15" s="26"/>
      <c r="J15" s="26"/>
      <c r="K15" s="26">
        <v>24624</v>
      </c>
      <c r="L15" s="26"/>
      <c r="M15" s="26"/>
      <c r="N15" s="26"/>
      <c r="O15" s="26"/>
    </row>
    <row r="16" spans="1:15" ht="17.25" thickBot="1" x14ac:dyDescent="0.3">
      <c r="A16" s="1">
        <f t="shared" si="1"/>
        <v>14</v>
      </c>
      <c r="B16" s="6" t="s">
        <v>19</v>
      </c>
      <c r="C16" s="8">
        <v>189648</v>
      </c>
      <c r="D16" s="2">
        <f t="shared" si="0"/>
        <v>175600</v>
      </c>
      <c r="E16" s="2">
        <f t="shared" si="2"/>
        <v>39428.78</v>
      </c>
      <c r="F16" s="26"/>
      <c r="G16" s="26"/>
      <c r="H16" s="26"/>
      <c r="I16" s="26"/>
      <c r="J16" s="26"/>
      <c r="K16" s="26">
        <v>272160</v>
      </c>
      <c r="L16" s="26"/>
      <c r="M16" s="26"/>
      <c r="N16" s="26"/>
      <c r="O16" s="26"/>
    </row>
    <row r="17" spans="1:15" ht="17.25" thickBot="1" x14ac:dyDescent="0.3">
      <c r="A17" s="3">
        <f t="shared" si="1"/>
        <v>15</v>
      </c>
      <c r="B17" s="6" t="s">
        <v>20</v>
      </c>
      <c r="C17" s="9">
        <v>118422</v>
      </c>
      <c r="D17" s="4">
        <f t="shared" si="0"/>
        <v>109650</v>
      </c>
      <c r="E17" s="2">
        <f t="shared" si="2"/>
        <v>24620.53</v>
      </c>
      <c r="F17" s="26"/>
      <c r="G17" s="26"/>
      <c r="H17" s="26"/>
      <c r="I17" s="26"/>
      <c r="J17" s="26"/>
      <c r="K17" s="26">
        <v>155628</v>
      </c>
      <c r="L17" s="26"/>
      <c r="M17" s="26"/>
      <c r="N17" s="26"/>
      <c r="O17" s="26"/>
    </row>
    <row r="18" spans="1:15" ht="17.25" thickBot="1" x14ac:dyDescent="0.3">
      <c r="A18" s="1">
        <f t="shared" si="1"/>
        <v>16</v>
      </c>
      <c r="B18" s="6" t="s">
        <v>21</v>
      </c>
      <c r="C18" s="8">
        <v>50166</v>
      </c>
      <c r="D18" s="2">
        <f t="shared" si="0"/>
        <v>46450</v>
      </c>
      <c r="E18" s="2">
        <f t="shared" si="2"/>
        <v>10429.76</v>
      </c>
      <c r="F18" s="26"/>
      <c r="G18" s="26">
        <v>54054</v>
      </c>
      <c r="H18" s="26"/>
      <c r="I18" s="26"/>
      <c r="J18" s="26"/>
      <c r="K18" s="26"/>
      <c r="L18" s="26"/>
      <c r="M18" s="26"/>
      <c r="N18" s="26"/>
      <c r="O18" s="26"/>
    </row>
    <row r="19" spans="1:15" ht="17.25" thickBot="1" x14ac:dyDescent="0.3">
      <c r="A19" s="1">
        <f t="shared" si="1"/>
        <v>17</v>
      </c>
      <c r="B19" s="6" t="s">
        <v>22</v>
      </c>
      <c r="C19" s="8">
        <v>9032.26</v>
      </c>
      <c r="D19" s="2">
        <f t="shared" si="0"/>
        <v>8363.2000000000007</v>
      </c>
      <c r="E19" s="2">
        <f t="shared" si="2"/>
        <v>1877.85</v>
      </c>
      <c r="F19" s="26"/>
      <c r="G19" s="26"/>
      <c r="H19" s="26">
        <v>8881.92</v>
      </c>
      <c r="I19" s="26"/>
      <c r="J19" s="26"/>
      <c r="K19" s="26"/>
      <c r="L19" s="26"/>
      <c r="M19" s="26"/>
      <c r="N19" s="26"/>
      <c r="O19" s="26"/>
    </row>
    <row r="20" spans="1:15" ht="17.25" thickBot="1" x14ac:dyDescent="0.3">
      <c r="A20" s="1">
        <f t="shared" si="1"/>
        <v>18</v>
      </c>
      <c r="B20" s="6" t="s">
        <v>23</v>
      </c>
      <c r="C20" s="8">
        <v>191374.92</v>
      </c>
      <c r="D20" s="2">
        <f t="shared" si="0"/>
        <v>177199</v>
      </c>
      <c r="E20" s="2">
        <f t="shared" si="2"/>
        <v>39787.81</v>
      </c>
      <c r="F20" s="26"/>
      <c r="G20" s="28"/>
      <c r="H20" s="26"/>
      <c r="I20" s="26"/>
      <c r="J20" s="26"/>
      <c r="K20" s="26"/>
      <c r="L20" s="26"/>
      <c r="M20" s="26"/>
      <c r="N20" s="26"/>
      <c r="O20" s="26"/>
    </row>
    <row r="21" spans="1:15" ht="17.25" thickBot="1" x14ac:dyDescent="0.3">
      <c r="A21" s="1">
        <f t="shared" si="1"/>
        <v>19</v>
      </c>
      <c r="B21" s="6" t="s">
        <v>24</v>
      </c>
      <c r="C21" s="8">
        <v>18132.12</v>
      </c>
      <c r="D21" s="2">
        <f t="shared" si="0"/>
        <v>16789</v>
      </c>
      <c r="E21" s="2">
        <f t="shared" si="2"/>
        <v>3769.76</v>
      </c>
      <c r="F21" s="26"/>
      <c r="G21" s="26"/>
      <c r="H21" s="26"/>
      <c r="I21" s="26"/>
      <c r="J21" s="26">
        <v>31622.400000000001</v>
      </c>
      <c r="K21" s="26"/>
      <c r="L21" s="26"/>
      <c r="M21" s="26"/>
      <c r="N21" s="26"/>
      <c r="O21" s="26"/>
    </row>
    <row r="22" spans="1:15" ht="17.25" thickBot="1" x14ac:dyDescent="0.3">
      <c r="A22" s="1">
        <f t="shared" si="1"/>
        <v>20</v>
      </c>
      <c r="B22" s="6" t="s">
        <v>25</v>
      </c>
      <c r="C22" s="8">
        <v>4395.6000000000004</v>
      </c>
      <c r="D22" s="2">
        <f t="shared" si="0"/>
        <v>4070</v>
      </c>
      <c r="E22" s="2">
        <f t="shared" si="2"/>
        <v>913.87</v>
      </c>
      <c r="F22" s="26"/>
      <c r="G22" s="26"/>
      <c r="H22" s="26"/>
      <c r="I22" s="26"/>
      <c r="J22" s="26">
        <v>14212.8</v>
      </c>
      <c r="K22" s="26"/>
      <c r="L22" s="26"/>
      <c r="M22" s="26"/>
      <c r="N22" s="26"/>
      <c r="O22" s="26"/>
    </row>
    <row r="23" spans="1:15" ht="17.25" thickBot="1" x14ac:dyDescent="0.3">
      <c r="A23" s="1">
        <f t="shared" si="1"/>
        <v>21</v>
      </c>
      <c r="B23" s="6" t="s">
        <v>26</v>
      </c>
      <c r="C23" s="10">
        <v>16662.670000000002</v>
      </c>
      <c r="D23" s="2">
        <f t="shared" si="0"/>
        <v>15428.4</v>
      </c>
      <c r="E23" s="2">
        <f t="shared" si="2"/>
        <v>3464.25</v>
      </c>
      <c r="F23" s="26"/>
      <c r="G23" s="26"/>
      <c r="H23" s="26"/>
      <c r="I23" s="26"/>
      <c r="J23" s="26">
        <v>36330.120000000003</v>
      </c>
      <c r="K23" s="26"/>
      <c r="L23" s="26"/>
      <c r="M23" s="26"/>
      <c r="N23" s="26"/>
      <c r="O23" s="26"/>
    </row>
    <row r="24" spans="1:15" ht="17.25" thickBot="1" x14ac:dyDescent="0.3">
      <c r="A24" s="1">
        <f t="shared" si="1"/>
        <v>22</v>
      </c>
      <c r="B24" s="6" t="s">
        <v>27</v>
      </c>
      <c r="C24" s="10">
        <v>18262.799999999996</v>
      </c>
      <c r="D24" s="2">
        <f t="shared" si="0"/>
        <v>16910</v>
      </c>
      <c r="E24" s="2">
        <f t="shared" si="2"/>
        <v>3796.93</v>
      </c>
      <c r="F24" s="26"/>
      <c r="G24" s="26"/>
      <c r="H24" s="26"/>
      <c r="I24" s="26">
        <v>21617.279999999999</v>
      </c>
      <c r="J24" s="26">
        <v>25131.599999999999</v>
      </c>
      <c r="K24" s="26"/>
      <c r="L24" s="26"/>
      <c r="M24" s="26"/>
      <c r="N24" s="26"/>
      <c r="O24" s="26"/>
    </row>
    <row r="25" spans="1:15" ht="17.25" thickBot="1" x14ac:dyDescent="0.3">
      <c r="A25" s="1">
        <f t="shared" si="1"/>
        <v>23</v>
      </c>
      <c r="B25" s="6" t="s">
        <v>28</v>
      </c>
      <c r="C25" s="8">
        <v>16632</v>
      </c>
      <c r="D25" s="2">
        <f t="shared" si="0"/>
        <v>15400</v>
      </c>
      <c r="E25" s="2">
        <f t="shared" si="2"/>
        <v>3457.88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7.25" thickBot="1" x14ac:dyDescent="0.3">
      <c r="A26" s="1">
        <f t="shared" si="1"/>
        <v>24</v>
      </c>
      <c r="B26" s="6" t="s">
        <v>29</v>
      </c>
      <c r="C26" s="8">
        <v>52908.29</v>
      </c>
      <c r="D26" s="2">
        <f t="shared" si="0"/>
        <v>48989.16</v>
      </c>
      <c r="E26" s="2">
        <f t="shared" si="2"/>
        <v>10999.9</v>
      </c>
      <c r="F26" s="26"/>
      <c r="G26" s="26"/>
      <c r="H26" s="26"/>
      <c r="I26" s="26"/>
      <c r="J26" s="26"/>
      <c r="K26" s="26"/>
      <c r="L26" s="26">
        <v>52908.29</v>
      </c>
      <c r="M26" s="28"/>
      <c r="N26" s="28"/>
      <c r="O26" s="28"/>
    </row>
    <row r="27" spans="1:15" ht="17.25" thickBot="1" x14ac:dyDescent="0.3">
      <c r="A27" s="1">
        <f t="shared" si="1"/>
        <v>25</v>
      </c>
      <c r="B27" s="6" t="s">
        <v>30</v>
      </c>
      <c r="C27" s="8">
        <v>149504.40000000002</v>
      </c>
      <c r="D27" s="2">
        <f t="shared" si="0"/>
        <v>138430</v>
      </c>
      <c r="E27" s="2">
        <f t="shared" si="2"/>
        <v>31082.720000000001</v>
      </c>
      <c r="F27" s="26"/>
      <c r="G27" s="26"/>
      <c r="H27" s="28"/>
      <c r="I27" s="26"/>
      <c r="J27" s="26"/>
      <c r="K27" s="26"/>
      <c r="L27" s="26"/>
      <c r="M27" s="26"/>
      <c r="N27" s="26">
        <v>157501.79999999999</v>
      </c>
      <c r="O27" s="26"/>
    </row>
    <row r="28" spans="1:15" ht="17.25" thickBot="1" x14ac:dyDescent="0.3">
      <c r="A28" s="1">
        <f t="shared" si="1"/>
        <v>26</v>
      </c>
      <c r="B28" s="6" t="s">
        <v>31</v>
      </c>
      <c r="C28" s="8">
        <v>61236</v>
      </c>
      <c r="D28" s="2">
        <f t="shared" si="0"/>
        <v>56700</v>
      </c>
      <c r="E28" s="2">
        <f t="shared" si="2"/>
        <v>12731.27</v>
      </c>
      <c r="F28" s="26">
        <v>68880</v>
      </c>
      <c r="G28" s="26"/>
      <c r="H28" s="26">
        <v>34214.400000000001</v>
      </c>
      <c r="I28" s="28"/>
      <c r="J28" s="26"/>
      <c r="K28" s="26"/>
      <c r="L28" s="26"/>
      <c r="M28" s="26"/>
      <c r="N28" s="26"/>
      <c r="O28" s="26"/>
    </row>
    <row r="29" spans="1:15" ht="17.25" thickBot="1" x14ac:dyDescent="0.3">
      <c r="A29" s="1">
        <f t="shared" si="1"/>
        <v>27</v>
      </c>
      <c r="B29" s="6" t="s">
        <v>32</v>
      </c>
      <c r="C29" s="8">
        <v>36979.199999999997</v>
      </c>
      <c r="D29" s="2">
        <f t="shared" si="0"/>
        <v>34240</v>
      </c>
      <c r="E29" s="2">
        <f t="shared" si="2"/>
        <v>7688.16</v>
      </c>
      <c r="F29" s="27"/>
      <c r="G29" s="27"/>
      <c r="H29" s="27"/>
      <c r="I29" s="27"/>
      <c r="J29" s="27"/>
      <c r="K29" s="27"/>
      <c r="L29" s="27"/>
      <c r="M29" s="27"/>
      <c r="N29" s="27"/>
      <c r="O29" s="27">
        <v>34560</v>
      </c>
    </row>
    <row r="30" spans="1:15" ht="15" customHeight="1" thickBot="1" x14ac:dyDescent="0.3">
      <c r="A30" s="1">
        <f t="shared" si="1"/>
        <v>28</v>
      </c>
      <c r="B30" s="14" t="s">
        <v>33</v>
      </c>
      <c r="C30" s="13">
        <v>36979.199999999997</v>
      </c>
      <c r="D30" s="2">
        <f t="shared" si="0"/>
        <v>34240</v>
      </c>
      <c r="E30" s="2">
        <f t="shared" si="2"/>
        <v>7688.16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15.75" customHeight="1" thickBot="1" x14ac:dyDescent="0.3">
      <c r="A31" s="1">
        <f t="shared" si="1"/>
        <v>29</v>
      </c>
      <c r="B31" s="6" t="s">
        <v>33</v>
      </c>
      <c r="C31" s="8">
        <v>46872</v>
      </c>
      <c r="D31" s="2">
        <f>ROUND(C31/1.08,2)</f>
        <v>43400</v>
      </c>
      <c r="E31" s="2">
        <f t="shared" si="2"/>
        <v>9744.93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5.75" thickBot="1" x14ac:dyDescent="0.3">
      <c r="A32" s="30">
        <f t="shared" si="1"/>
        <v>30</v>
      </c>
      <c r="B32" s="31" t="s">
        <v>34</v>
      </c>
      <c r="C32" s="13">
        <v>15042.24</v>
      </c>
      <c r="D32" s="2">
        <f t="shared" si="0"/>
        <v>13928</v>
      </c>
      <c r="E32" s="2">
        <f t="shared" si="2"/>
        <v>3127.36</v>
      </c>
      <c r="F32" s="27"/>
      <c r="G32" s="27"/>
      <c r="H32" s="27"/>
      <c r="I32" s="27"/>
      <c r="J32" s="27">
        <v>16027.2</v>
      </c>
      <c r="K32" s="27"/>
      <c r="L32" s="27"/>
      <c r="M32" s="27"/>
      <c r="N32" s="27"/>
      <c r="O32" s="27"/>
    </row>
    <row r="33" spans="1:15" ht="15.75" thickBot="1" x14ac:dyDescent="0.3">
      <c r="A33" s="30">
        <f t="shared" si="1"/>
        <v>31</v>
      </c>
      <c r="B33" s="32" t="s">
        <v>35</v>
      </c>
      <c r="C33" s="13">
        <v>13608</v>
      </c>
      <c r="D33" s="2">
        <f t="shared" si="0"/>
        <v>12600</v>
      </c>
      <c r="E33" s="2">
        <f t="shared" si="2"/>
        <v>2829.17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15.75" thickBot="1" x14ac:dyDescent="0.3">
      <c r="A34" s="30">
        <f t="shared" si="1"/>
        <v>32</v>
      </c>
      <c r="B34" s="32" t="s">
        <v>36</v>
      </c>
      <c r="C34" s="13">
        <v>51948</v>
      </c>
      <c r="D34" s="2">
        <f t="shared" si="0"/>
        <v>48100</v>
      </c>
      <c r="E34" s="2">
        <f t="shared" si="2"/>
        <v>10800.25</v>
      </c>
      <c r="F34" s="27"/>
      <c r="G34" s="27"/>
      <c r="H34" s="27"/>
      <c r="I34" s="27"/>
      <c r="J34" s="27"/>
      <c r="K34" s="27"/>
      <c r="L34" s="27"/>
      <c r="M34" s="27">
        <v>51300</v>
      </c>
      <c r="N34" s="27"/>
      <c r="O34" s="27"/>
    </row>
    <row r="35" spans="1:15" x14ac:dyDescent="0.25">
      <c r="A35" s="17" t="s">
        <v>5</v>
      </c>
      <c r="B35" s="33"/>
      <c r="C35" s="11">
        <f>SUM(C3:C34)</f>
        <v>4516701.6100000003</v>
      </c>
      <c r="D35" s="5">
        <f>SUM(D3:D34)</f>
        <v>4182131.12</v>
      </c>
      <c r="E35" s="2">
        <f>SUM(E3:E34)</f>
        <v>939045.06000000017</v>
      </c>
      <c r="F35" s="25">
        <f>SUM(F25:F34)</f>
        <v>68880</v>
      </c>
      <c r="G35" s="25">
        <f>SUM(G3:G34)</f>
        <v>1902042</v>
      </c>
      <c r="H35" s="25">
        <f>SUM(H19:H34)</f>
        <v>43096.32</v>
      </c>
      <c r="I35" s="25">
        <f>SUM(I3:I34)</f>
        <v>21617.279999999999</v>
      </c>
      <c r="J35" s="25">
        <f>SUM(J3:J34)</f>
        <v>123324.12000000001</v>
      </c>
      <c r="K35" s="29">
        <f>SUM(K3:K34)</f>
        <v>1242604.7999999998</v>
      </c>
      <c r="L35" s="25">
        <f>SUM(L3:L34)</f>
        <v>359966.71999999997</v>
      </c>
      <c r="M35" s="25">
        <f>SUM(M34)</f>
        <v>51300</v>
      </c>
      <c r="N35" s="25">
        <f>SUM(N3:N34)</f>
        <v>157501.79999999999</v>
      </c>
      <c r="O35" s="25">
        <f>SUM(O3:O34)</f>
        <v>34560</v>
      </c>
    </row>
    <row r="39" spans="1:15" x14ac:dyDescent="0.25">
      <c r="B39" s="20"/>
      <c r="C39" s="21"/>
      <c r="D39" s="21"/>
      <c r="E39" s="21"/>
    </row>
    <row r="40" spans="1:15" x14ac:dyDescent="0.25">
      <c r="B40" s="20">
        <f>B39+1</f>
        <v>1</v>
      </c>
      <c r="C40" s="21" t="s">
        <v>47</v>
      </c>
      <c r="D40" s="21"/>
      <c r="E40" s="21"/>
    </row>
    <row r="41" spans="1:15" x14ac:dyDescent="0.25">
      <c r="B41" s="20">
        <f t="shared" ref="B41:B50" si="3">B40+1</f>
        <v>2</v>
      </c>
      <c r="C41" s="21" t="s">
        <v>48</v>
      </c>
      <c r="D41" s="21"/>
      <c r="E41" s="21"/>
    </row>
    <row r="42" spans="1:15" x14ac:dyDescent="0.25">
      <c r="B42" s="20">
        <f t="shared" si="3"/>
        <v>3</v>
      </c>
      <c r="C42" s="21" t="s">
        <v>53</v>
      </c>
      <c r="D42" s="21"/>
      <c r="E42" s="21"/>
    </row>
    <row r="43" spans="1:15" x14ac:dyDescent="0.25">
      <c r="B43" s="20">
        <f t="shared" si="3"/>
        <v>4</v>
      </c>
      <c r="C43" s="21" t="s">
        <v>49</v>
      </c>
      <c r="D43" s="21"/>
      <c r="E43" s="21"/>
    </row>
    <row r="44" spans="1:15" x14ac:dyDescent="0.25">
      <c r="B44" s="20">
        <f t="shared" si="3"/>
        <v>5</v>
      </c>
      <c r="C44" s="21" t="s">
        <v>51</v>
      </c>
      <c r="D44" s="21"/>
      <c r="E44" s="21"/>
    </row>
    <row r="45" spans="1:15" x14ac:dyDescent="0.25">
      <c r="B45" s="20">
        <f t="shared" si="3"/>
        <v>6</v>
      </c>
      <c r="C45" s="21" t="s">
        <v>50</v>
      </c>
      <c r="D45" s="21"/>
      <c r="E45" s="21"/>
    </row>
    <row r="46" spans="1:15" x14ac:dyDescent="0.25">
      <c r="B46" s="20">
        <f t="shared" si="3"/>
        <v>7</v>
      </c>
      <c r="C46" s="21" t="s">
        <v>52</v>
      </c>
      <c r="D46" s="21"/>
      <c r="E46" s="21"/>
    </row>
    <row r="47" spans="1:15" x14ac:dyDescent="0.25">
      <c r="B47" s="20">
        <f t="shared" si="3"/>
        <v>8</v>
      </c>
      <c r="C47" s="21" t="s">
        <v>54</v>
      </c>
      <c r="D47" s="21"/>
      <c r="E47" s="21"/>
    </row>
    <row r="48" spans="1:15" x14ac:dyDescent="0.25">
      <c r="B48" s="20">
        <f t="shared" si="3"/>
        <v>9</v>
      </c>
      <c r="C48" s="21" t="s">
        <v>55</v>
      </c>
    </row>
    <row r="49" spans="2:3" x14ac:dyDescent="0.25">
      <c r="B49" s="20">
        <f t="shared" si="3"/>
        <v>10</v>
      </c>
      <c r="C49" s="21" t="s">
        <v>56</v>
      </c>
    </row>
    <row r="50" spans="2:3" x14ac:dyDescent="0.25">
      <c r="B50" s="20"/>
      <c r="C50" s="21"/>
    </row>
  </sheetData>
  <mergeCells count="6">
    <mergeCell ref="E1:E2"/>
    <mergeCell ref="A35:B35"/>
    <mergeCell ref="A1:A2"/>
    <mergeCell ref="B1:B2"/>
    <mergeCell ref="C1:C2"/>
    <mergeCell ref="D1:D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Janicka</dc:creator>
  <cp:lastModifiedBy>Magdalena Janicka</cp:lastModifiedBy>
  <cp:lastPrinted>2022-07-01T08:54:21Z</cp:lastPrinted>
  <dcterms:created xsi:type="dcterms:W3CDTF">2022-06-28T06:32:58Z</dcterms:created>
  <dcterms:modified xsi:type="dcterms:W3CDTF">2022-07-01T09:30:34Z</dcterms:modified>
</cp:coreProperties>
</file>