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40" activeTab="0"/>
  </bookViews>
  <sheets>
    <sheet name="Formularz_cenowy" sheetId="1" r:id="rId1"/>
  </sheets>
  <definedNames/>
  <calcPr fullCalcOnLoad="1"/>
</workbook>
</file>

<file path=xl/sharedStrings.xml><?xml version="1.0" encoding="utf-8"?>
<sst xmlns="http://schemas.openxmlformats.org/spreadsheetml/2006/main" count="624" uniqueCount="385">
  <si>
    <t xml:space="preserve">Opatrunek o wyglądzie przyjaznym dzieciom do mocowania kaniul żylnych i tętniczych z okienkiem  do kontroli miejsca wkłucia ,jałowy,wykonany z folii nieprzepuszczalnej dla drobnoustrojów, oddychającej przepuszczającą tlen i parę, przezroczystej. Wodoodporny,bez lateksu. Długość opatrunku 5,7 cm, szerokość 5,0 cm. Może być utrzymywany do 7 dni. </t>
  </si>
  <si>
    <t>Pakiet 47</t>
  </si>
  <si>
    <t>Preparat z heksametylodisiloksanem, który skutecznie i bezboleśnie usuwa wszelkie rodzaje opatrunków. Całkowicie usuwa klej ze skóry, a przy tym nie wysusza skóry i jej nie podrażnia. Bez alkoholu. Brak tłustej skóry po użyciu. Stosowany od 1. dnia życia.</t>
  </si>
  <si>
    <t>Pakiet 48</t>
  </si>
  <si>
    <t>Czepek do mycia głowy pacjenta, nie wymagający dodatkowego namoczenia głowy, bez spłukiwania, z dwuwarstwową strukturą czepka: zewnętrzną foliową wykonaną z polietylenu i wewnętrzną warstwą nawilżonej warstwy absorpcyjnej o gramaturze 160 g/m2, zawierający w składzie: 150g (+/- 10g) nie wymagającego spłukiwania roztworu z zawartością wody, simetikonu, składników zapobiegających powstawaniu elektryczności statycznej, bez lateksu, w opakowaniu zapewniającym możliwość podgrzewania w kuchence mikrofalowej od 30 sekund przy mocy 750 W. Instrukcja użycia w języku polskim na opakowaniu jednostkowym</t>
  </si>
  <si>
    <t>Pakiet 49</t>
  </si>
  <si>
    <r>
      <t xml:space="preserve">Prześcieradło papierowe w roli celulozowe, dwuwarstwowe, gofrowane, perforowane, szer 50cm, </t>
    </r>
    <r>
      <rPr>
        <b/>
        <sz val="11"/>
        <rFont val="Arial"/>
        <family val="2"/>
      </rPr>
      <t>dł 80 m</t>
    </r>
  </si>
  <si>
    <t>rolka</t>
  </si>
  <si>
    <t>Pakiet 50</t>
  </si>
  <si>
    <t>Osłona na aparaturę medyczną w kształcie kuli, jałowa, rozmiar 120cm x 120cm, rozmiar otworu 70cm x 70cm</t>
  </si>
  <si>
    <t>Pakiet 51</t>
  </si>
  <si>
    <t>Fartuch j.u.,chirurgiczny jałowy wzmocniony wykonany z miękkiej przewiewnej włókniny SMMS (gramatura 35g/m2), zgodny z normą PN EN 13795, w rozmiarach S/ M, L, XL, XXL. Wyposażony w nieprzemakalne wstawki wykonane z dwuwarstwowego laminatu-włóknina polipropylenowa i folia polietylenowa w części przedniej i na rękawach 40,5g/m2. Fartuch z tyłu, w okolicach szyi wyposażony w długie rzepy (minimum 3mx6cm i 3cmx13cm), umożliwiające wygodną regulację zapięcia. Szwy wykonane metodą ultradźwiękową. Odporność na przenikanie cieczy ≥150 cm H2O w obszrze wzmocnionym. Mankiety o dł. min. 8cm wykonane z poliestru, pakowany. Pakowany w opakowanie zewnętrzne papier- folia, wewnętrzne papier krepowy, z dwoma chłonnymi  ręcznikami 30x40 cm, opakowanie  musi zawierać min.2 etykiety samoprzylepne do archiwizacji danych z nr katalogowym, nazwą producenta, nr LOT i datą ważności. Sterylizacja EO (bezwonna)</t>
  </si>
  <si>
    <t>Jednorazowy komplet chirurgiczny (bluza+spodnie), rozmiary S-XxXL, przeznaczony do użytku na bloku operacyjnym. Komplet wykonany z lekkiej, miękkiej ,antystatycznej i nieprześwitującej włókniny polipropylenowej, typu SMMS, o gramaturze 45g/m kw. Bluza: krótki rękaw, dekolt wycięty w kształcie litery V starannie wykończony białą lamówka, 3 kieszenie (2 na dole bluzy 1 na piersi), metka z rozmiarem. Spodnie z możliwością regulacji obwodu pasa za pomocą troków wykonanych z identycznego materiału, nogawki długie, proste. Każdy komplet zapakowany osobno w foliową torebkę.</t>
  </si>
  <si>
    <r>
      <t>Jednorazowa bluza chirurgiczna (ocieplacz) z długim rękawem</t>
    </r>
    <r>
      <rPr>
        <sz val="11"/>
        <color indexed="8"/>
        <rFont val="Arial"/>
        <family val="2"/>
      </rPr>
      <t>, przeznaczona do użytku na bloku operacyjnym, wykonana z le</t>
    </r>
    <r>
      <rPr>
        <sz val="10"/>
        <rFont val="Arial CE"/>
        <family val="2"/>
      </rPr>
      <t>kkiej i miękkiej włókniny spunbond o gramaturze 50 g/m2. Rękawy typu reglan, dwie kieszenie w okolicach bioder, oraz ściągacz w dolnej części bluzy. Metka z rozmiarem widoczna przed rozłożeniem. Kolor niebieski - Rozmiar M i L Zgodna z normą PN EN 13795 1-3 wymagania standardowe (wymagana karta techniczna wyrobu)</t>
    </r>
  </si>
  <si>
    <t>Razem pakiet nr 51</t>
  </si>
  <si>
    <t>Pakiet 52</t>
  </si>
  <si>
    <t>Strzykawka trzyczęściowa j.u. do pomp infuzyjnych AITECS 2016 firmy UAB VILTECHMEDA oraz do pomp infuzyjnych firmy Ascor z końcówką typu Luer Loc, bursztynowa lub żółta,  poj. 50 ml, szczelna z czytelną i trwałą skalą, tego samego producenta co strzykawki z pozycji 14</t>
  </si>
  <si>
    <t>Strzykawka j.u. 20 ml trzyczęściowa do pomp infuzyjnych AITECS 2016 firmy UAB VILTECHMEDA oraz do pomp infuzyjnych firmy Ascor z końcówkąz końcówką typu Luer Lock z  z gumowym tłokiem, nakręcana. Logo producenta i typ strzykawki na cylindrze, szczelna z czytelną i trwałą skalą tego samego producenta co strzykawki z pozycji 14</t>
  </si>
  <si>
    <r>
      <t>Przyrząd do przetaczania płynów infuzyjnych j.u. bezftalanowe z fabrycznie nadrukowaną informacją na opakowa</t>
    </r>
    <r>
      <rPr>
        <b/>
        <sz val="11"/>
        <rFont val="Arial CE"/>
        <family val="2"/>
      </rPr>
      <t>niu jednostkowym, dł. 150 cm, z odpowietrznikiem, z dużą komorą, przejrzysta długość komory 6 cm p/bakteryjny filtr powietrza zabezpieczony zatyczką. Na opakowaniu jednostkowym informacja zawierającą: datę ważności, nr serii, polską  nazwę zestawu. O</t>
    </r>
    <r>
      <rPr>
        <sz val="11"/>
        <rFont val="Arial"/>
        <family val="2"/>
      </rPr>
      <t>pakowanie papier-folia</t>
    </r>
  </si>
  <si>
    <r>
      <t xml:space="preserve">Przyrząd do przetaczania krwi j.u. bezftalanowy z fabrycznie nadrukowaną informacją na opakowaniu </t>
    </r>
    <r>
      <rPr>
        <b/>
        <sz val="11"/>
        <rFont val="Arial CE"/>
        <family val="2"/>
      </rPr>
      <t>jednostkowym, dł. 150 cm, z dużą komorą, przejrzysta długość komory 9,5 cm, p/bakteryjny filtr powietrza zabezpieczony zatyczką. O</t>
    </r>
    <r>
      <rPr>
        <sz val="11"/>
        <rFont val="Arial"/>
        <family val="2"/>
      </rPr>
      <t>pakowanie papier-folia</t>
    </r>
  </si>
  <si>
    <t>Przedłużacz do pompy infuzyjnej tego samego producenta co strzykawki z pozycji 14  biały, dł. 150 cm</t>
  </si>
  <si>
    <t>Przedłużacz do pompy infuzyjnej do leków światłoczułych tego samego producenta co strzykawki z pozycji 14 , żółty, dł. 150 cm</t>
  </si>
  <si>
    <r>
      <t>Zamknięty system  bezigłowy dos</t>
    </r>
    <r>
      <rPr>
        <b/>
        <sz val="11"/>
        <rFont val="Arial"/>
        <family val="2"/>
      </rPr>
      <t xml:space="preserve">tępu żylnego,przezroczysty wykonany z wytrzymałego poliwęglanu, z przezierną membraną silikonową, bez zawartości metalu, możliwość stosowania w MRI, bez lateksu, bez ftalanów, zas użytkowania 7 dniu lub 350 aktywacji. </t>
    </r>
    <r>
      <rPr>
        <sz val="11"/>
        <rFont val="Arial"/>
        <family val="2"/>
      </rPr>
      <t>Zabezpieczający przed cofnięciem się krwi do cewnika naczyniowego po przepłukaniu.</t>
    </r>
  </si>
  <si>
    <t>Przyrząd do wielokrotonego pobierania leków i płynów. Z automatyczna zastawką która otwiera drogę dla płynu tylko po podłączeniu strzykawki. Port dla strzykawki zamykany samodomykajacą się  zatyczka i zabezpieczony przed zabrudzeniem podczas pracy  stałą boczną nieruchoma osłoną. Czas uzytkowania potwierdzony instrukcja dla uzytkownika w czasie 8-72 godziny z odwołaniem do badań i publikacji  potwierdzające bezpieczeństwo procedury.</t>
  </si>
  <si>
    <t>Strzykawka j.u. 10 ml trzyczęściowa do pomp infuzyjnych AITECS 2016 firmy UAB VILTECHMEDA oraz do pomp infuzyjnych firmy Ascor z końcówką typu Luer Lock, z gumowym tłokiem, nakręcana. Logo producenta i typ strzykawki na cylindrze, szczelna z czytelną i trwała skalą tego samego producenta co strzykawki z pozycji 14.</t>
  </si>
  <si>
    <t>Strzykawka j.u. 5 ml trzyczęściowa do pomp infuzyjnych AITECS 2016 firmy UAB VILTECHMEDA oraz do pomp infuzyjnych firmy Ascor z końcówką typu Luer Lock, z gumowym tłokiem, nakręcana. Logo producenta i typ strzykawki na cylindrze, szczelna z czytelną i trwała skalą tego samego producenta co strzykawki z pozycji 14.</t>
  </si>
  <si>
    <t>Strzykawka j.u. 3 ml trzyczęściowa do pomp infuzyjnych AITECS 2016 firmy UAB VILTECHMEDA oraz do pomp infuzyjnych firmy Ascor z końcówką typu Luer Lock, z gumowym tłokiem, nakręcana. Logo producenta i typ strzykawki na cylindrze, szczelna z czytelną i trwała skalą tego samego producenta co strzykawki z pozycji 14.</t>
  </si>
  <si>
    <t>Razem pakiet nr 4</t>
  </si>
  <si>
    <t>Pakiet 5</t>
  </si>
  <si>
    <t>Opatrunek do mocowania kaniul żylnych i tętniczych,włókninowy z okienkiem do kontroli miejsca wkłucia ,jałowy,wykonany z folii poliuretanowej,nieprzepuszczalnej dla drobnoustrojów,odpornej na preparaty dezynfekcyjne. Wodoodporny,bez lateksu.Dodatkowo posiadający podkładkę wyścielającą złożoną z warstwy chłonnej i folii polietylenowej,która nie przywiera do rany. Opatrunek sterylizowany EO.Rozmiar 9 x 6 cm</t>
  </si>
  <si>
    <t>op. a' 50 szt.</t>
  </si>
  <si>
    <t>Pakiet 6</t>
  </si>
  <si>
    <t>Termiczne okrycie pacjenta jednorazowego uzytku, warstwy zewnętrzne wykonane z bardzo miękkiej włókniny Spunlace 40 g/m2 w kolorze białym, warstwa wewnętrzna z poliestru z przeszyciami na całej powierzchni, zapobiegającymi przemieszczaniu się elementów poszczególnych warstw, szwy ultradżwiękowe. Rozmiar 110x210 cm</t>
  </si>
  <si>
    <t>Razem pakiet nr 55</t>
  </si>
  <si>
    <t>Pakiet 56</t>
  </si>
  <si>
    <t>Pojemnik na odpady medyczne z tworzywa sztucznego na zużyte igły z wieczkiem, o poj. 1Litra, koloru czerwonego i żółtego, grubość ścianki min. 1 mm, posiadające pozytywną opinię PZH i tzw. opinie przebiciowe</t>
  </si>
  <si>
    <t>Pojemnik na odpady medyczne z tworzywa sztucznego na zużyte igły z wieczkiem, o poj. 2 litrów, koloru czerwonego i żółtego, posiadające pozytywną opinię PZH i tzw. opinie przebiciowe</t>
  </si>
  <si>
    <t>Pojemniki na odpady medyczne z tworzywa sztucznego na zużyte igły z pokrywą, kształt wiadra, o poj. 5 litry, koloru czerwonego, posiadające pozytywną opinię PZH i tzw. opinie przebiciowe</t>
  </si>
  <si>
    <t>Wiadra na odpady medyczne o pojemności 10 litrów, koloru czerwonego, posiadające pozytywną opinię PZH i tzw. opinie przebiciowe</t>
  </si>
  <si>
    <t>Pojemniki z tworzywa sztucznego, czerwone, na odpady medyczne, pojemność 60 litrów, posiadające pozytywną opinię PZH i tzw. opinie przebiciowe</t>
  </si>
  <si>
    <t>Pojemniki z tworzywa sztucznego z pokrywką na mocz w kształcie tulipana</t>
  </si>
  <si>
    <t>Pojemniki z tworzywa sztucznego zakręcane na mocz w kształcie butelki 2,5 litra</t>
  </si>
  <si>
    <t>Razem pakiet nr 56</t>
  </si>
  <si>
    <t>Pakiet 57</t>
  </si>
  <si>
    <t>Basen sanitarny z tworzywa sztucznego, biały</t>
  </si>
  <si>
    <t>Nerka medyczna mała, plastikowa, biała dł 20cm</t>
  </si>
  <si>
    <t>Nerka medyczna duża, plastikowa, biała dł 28cm</t>
  </si>
  <si>
    <t>Razem pakiet nr 57</t>
  </si>
  <si>
    <t>Pakiet 58</t>
  </si>
  <si>
    <t>Kleszcze biopsyjne gastroskopowe, jedorazowego użytku, w powleczeniu PE, z markerami gł. widocznymi w obrazie endoskopowym, łyżeczki długości 3,86mm, rozwarciu 8mm. Łyżeczki owalne: gładkie, gładkie z igłą, aligator, aligaror z igłą (do wyboru zamawiającego). Średnica narzędzia 2,3mm, długość 1600mm i 1800mm (do wyboru zamawiającego). Powleczenie koloru zielonego dla kleszczy przeznaczonych do gastroskopii. Kleszcze z funkcją biopsji stycznych. Pakowane pojedyńczo, w zestawie 4 etykiety samoprzylepne z numerem katalogowym, nr LOT, datą ważności i danymi producenta.</t>
  </si>
  <si>
    <t>Kleszcze biopsyjne kolonoskopowe,  jednorazowego użytku, w powleczeniu PE, z markerami gł. widocznymi w obrazie endoskopowym, łyżeczki o długości 3,86mm, rozwarciu 8mm. Łyżeczki owalne: gładkie, gładkie z igłą, aligator, aligator z igłą (do wyboru zamawiającego). Średnica narzędzia 2,3mm, długość 2300mm. Powleczenie koloru niebieskiego dla długości kleszczy przeznaczonych do kolonoskopii. Kleszcze z funkcją biopsji stycznych. Pakowane pojedyńczo, w zestawie 4 etykiety samoprzylepne z nr katalogowym, nr LOT, datą ważności i danymi procudenta.</t>
  </si>
  <si>
    <t>Zestaw do systemu Medrad Stellant CTD, sterylny,  składający się z:  - wkład jednorazowego użytku o poj. 200 ml (2 szt); - 2 złącza szybkiego napełniania; - ostrze typu Spike; złącze niskiego ciśnienia z trójnikiem oraz zaworkiem zwrotnym</t>
  </si>
  <si>
    <t>Razem pakiet nr 16</t>
  </si>
  <si>
    <t>Pakiet 17</t>
  </si>
  <si>
    <t>Zestaw do przezskórnej biopsji wątroby typu HEPAFIX" rozm. 1,4  - 1,8</t>
  </si>
  <si>
    <t>Pakiet 18</t>
  </si>
  <si>
    <t>Zestaw do cewnikowania - jałowy. Zestaw złożony z: - pensety plastikowej - 1 szt; - pojemnika plastikowego prostokątnego dwudzielnego lub trójdzielny - 1 szt.; - rękawic lateksowych w rozmiarze "M" - 2szt.; - serwety z włókniny foliowanej w rozmiarze 48 - 50 cm x 48 - 50 cm -1szt.; - tupferów w kształcie kuli z fazy 17 - 20-nitkowej w rozmiarze 20cmx20 cm - 6szt. Całość zestawu zawinięta w serwetę z włókniny foliowanej w rozmiarze 42 -50 cmx48 - 50 cm. zestaw w opakowaniu z podwójnie perforowaną etykietą (2xTAG) służącą do bezpiecznego prowadzenia dokumentacji medycznej.Samoprzylepne</t>
  </si>
  <si>
    <t>zestaw</t>
  </si>
  <si>
    <t>Pakiet 19</t>
  </si>
  <si>
    <t>Zestaw do drenażu worka osierdziowego. Katetor 6Fx30cm (6 otworów), prowadnik J.038``x48cm, strzykawka 10 ml, Igła prosta 18Gx7cm.</t>
  </si>
  <si>
    <t>Pakiet 20</t>
  </si>
  <si>
    <t>Nebulizator z maską i drenem tlenowym-zestaw dla dorosłych i dzieci. Skład zestawu:wolna od PCV maska z gumką wyposażona w nienadmuchiwany,anatomicznie wyprofilowany,elastomerowy mankiet,bez metalowego zacisku,dren o dł.2,1m o przekroju gwiazdkowym. Nebulizator  z oznaczeniem poj.10ml,skalowany co 2 ml.Produkt bez ftalanów,mikrobiologicznie czysty.</t>
  </si>
  <si>
    <t>Maska do podawania wysokich stężeń tlenu: wolna od PCV maska  wyposażona w nienadmuchiwany,anatomicznie wyprofilowany,elastomerowy  mankiet,bez metalowego zacisku,dren o dł.2,1m oraz rezerwuar. Produkt bez ftalanów,mikrobiologicznie czysty.</t>
  </si>
  <si>
    <t>Maska do podawania wysokich stężeń tlenu dla dzieci,dren o dł.2,1m oraz rezerwuar dla dzieci. Produkt mikrobiologicznie czysty.</t>
  </si>
  <si>
    <t>Maska anestetyczna z pompowanym mankietem oraz zaworkiem, kodowane kolorystycznie pierścienie mocujące, dostępna w siedmiu rozmiarach do wyboru użytkownika.</t>
  </si>
  <si>
    <t xml:space="preserve">Cewnik j.u. do podawania tlenu przez nos proste dla dorosłych,zakrzywione dla dzieci,silikonowe,długość drenu min. 1,8m o przekroju gwiazdkowym, mikrobiologicznie czysty </t>
  </si>
  <si>
    <t>Rurka ustno-gardłowa j.u. typ Guedel, jałowe, jednoczęściowe,kodowane kolorystycznie, ze zintegrowanym blokerem zgryzu,gwarantujący wysoki stopień bezpieczeństwa,rozmiary:000-3,5cm,00-5cm,0-5,5cm,1-6,5cm,1,5-7cm,2-8cm,3-9cm,4-10cm,5-12cm</t>
  </si>
  <si>
    <t>Maska tracheotomijna,przezierna bez PCV,łącznik 22M.</t>
  </si>
  <si>
    <t>Nebulizator do masek tracheostomijnych</t>
  </si>
  <si>
    <t>Razem pakiet nr 20</t>
  </si>
  <si>
    <t>Pakiet 21</t>
  </si>
  <si>
    <t xml:space="preserve">
Serweta z otworem  o średnicy 7-8cm, samoprzylepna 50 x 60 cm, opakowanie musi zawierać dwie etykiety samoprzylepne na opakowaniu zewnętrznym do archiwizacji danych
</t>
  </si>
  <si>
    <t>Serweta z otworem samoprzylepna, możliwość dostosowania średnicy otworu , 45 x 75 cm,opakowanie musi zawierać dwie etykiety samoprzylepne na opakowaniu zewnętrznym do archiwizacji danych</t>
  </si>
  <si>
    <t>Serweta samoprzylepna, 2-warstwowa 50x50cm,opakowanie musi zawierać dwie etykiety samoprzylepne na opakowaniu zewnętrznym do archiwizacji danych</t>
  </si>
  <si>
    <t>Serweta samoprzylepna, 2- warstwowa 75 x 90 cm,opakowanie musi zawierać dwie etykiety samoprzylepne na opakowaniu zewnętrznym do archiwizacji danych</t>
  </si>
  <si>
    <t>Razem pakiet nr 21</t>
  </si>
  <si>
    <t>Pakiet 22</t>
  </si>
  <si>
    <t xml:space="preserve">Marker, jednorazowego użytku, sterylny, stosowany do iniekcji podśluzkowej celem oznaczenia i uniesienia polipów, gruczolaków, nowotworów we wczesnym stadium lub innych zmian w błonie śluzowej przewodu pokarmowego przed wycięciem za pomocą pętli lub urządzenia endoskopowego; opakowanie pojedyncze typu strzykawka luer lock o pojemności 5 ml; skład: 0,4 % hialuronian sodu, sól fizjologiczna. </t>
  </si>
  <si>
    <t>Pułapka jednokomorowa na ssak, jednorazowego użytku, średnica zewnętrznej komory 30mm i długości drenu 125m. Pakowana pojedyńczo z przyrządem do usuwania pobranego materiału z szufladki. Opakowanie zawiera 4 etykiety samoprzylepne z r katalogowym, nr LOT, datą ważności i danymi producenta.</t>
  </si>
  <si>
    <t>Jednorazowe narzędzie służące do zapobiegania lub opaniwania krwawienia po usunieciu polipów, składające się z skalowanego uchwytu, osłonki, rurki osłonowej i odłączlnej pętli nylonowej, długość narzędzia 2300mm:średnica pętli 30 mm; maksymalna średnica części wprowadzanej do endoskopu 2 6mm, minimalna średnica kanału roboczego endoskopu 2,8mm, pakowane pojedyncze sterylne opakowania.</t>
  </si>
  <si>
    <t>Razem pakiet 58</t>
  </si>
  <si>
    <t>Pakiet 59</t>
  </si>
  <si>
    <t>Wkłady jednorazowego do basenów – płaskie, wykonane z masy celulozowej. Odporność na przesiąkanie płynów co najmniej 4 godziny</t>
  </si>
  <si>
    <t>Podstawka plastikowa pod basen jednorazowy płaski, kompatybilna z wkładami z poz. 1</t>
  </si>
  <si>
    <t>Nerka medyczna jednorazowego użytku wykonana z masy celulozowej. Odporność na przesiąkanie płynów co najmniej 4 godziny,   dł.20cm</t>
  </si>
  <si>
    <t>Kaczka tradycyjna j.u.wykonana z masy celulozowej . Odporność na przesiąkanie płynów co najmniej 4 godziny</t>
  </si>
  <si>
    <t xml:space="preserve">Miska ogólnego zastosowania wykonana z masy celulozowej odporna na detergenty j.u ,do której można wlać ciepłą wodę, odporność min. 4 godziny, pojemność 4l </t>
  </si>
  <si>
    <t>Razem pakiet nr 59</t>
  </si>
  <si>
    <t>Pakiet 60</t>
  </si>
  <si>
    <t>Zamknięty system do inhalacji, nebulizacji do nawilżania o pojemności 500ml, zawierający sterylną wodę, zalecający przez producenta nawilżanie lub inhalację aż do zużycia płynu w butelce. Możliwość stosowania przez 30 dni. W komplecie ma być łącznik do podłączenia do dozownika dostosowanego do butelek j.u w celu pominięcia wody (podczas nebulizacji i po podłączeniu wymiennika ciepła i wilgoci i prowadzeniu tlenoterapii biernej). Butelki muszą być kompatybilne ze sprzętem posiadanym w Szpitalu tzn. reduktorami Cordiel na matrycy Hudson (korki). System posiada także możliwość współpracy z nawilżaczem aktywnym do respiratora.</t>
  </si>
  <si>
    <t>Pakiet 61</t>
  </si>
  <si>
    <t>Fartuch j.u. z włókniny polipropylenowej ze ściągaczami z poliestru przy rękawach, wiązany na troki w talii oraz szyi, gramatura 40g/m2</t>
  </si>
  <si>
    <t>Jednorazowy, niejałowy, pełnobarierowy, fartuch chirurgiczny wykonany z podfoliowanej na całości włókniny polipropylenowej o gramaturze 35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częsci farucha i 6,5 -7,5 cm na drugiej części fartucha. Szwy wykonane techniką ultradźwiękową. Oznaczenie rozmiaru poprzez wszywke przy lamówce. Opakowanie typu worek foliowy, pakowany po 10 sztuk. Spełnia wymagania aktualnej normy PN-EN 13795-1:2019 oraz EN 14126. Rozmiar: L, XL. Wyrób medyczny zgodny z obowiązującą dyrektywą 93/42/EWG.</t>
  </si>
  <si>
    <t>Czepki jednorazowego użycia w kształcie beretu, wykonany z wókniny polipropylenowej min. 18 g, opakowanie po 100 szt w formie kartonika umożliwiajacego wyjmowanie pojedynczych sztuk.</t>
  </si>
  <si>
    <t>Ochraniacze na buty j.u z flizeliny</t>
  </si>
  <si>
    <t>Prześcieradło medyczne j.u z flizeliny o wymiarach 210x160cm, gramatura min 35 g</t>
  </si>
  <si>
    <t>Spodnie do kolonoskopii j.u – krótkie, wykonane z włłókniny SMS min 35 g</t>
  </si>
  <si>
    <r>
      <t xml:space="preserve">Jednorazowe rękawice ochronne nitrylowe: dobre wyczucie dotykowe i komfort noszenia, podwyższona wytrzymałość na rozrywanie, odporne chemicznie. Bez lateksu, bez alergenów, zgodnie z normą EN 455, . ASTM-F1671EN AQL min. 1 odporne na min.2 alkohole stosowe w środkach dezynfekcyjnych ( potwierdzone badaniami z jednostki niezależnej ) </t>
    </r>
    <r>
      <rPr>
        <sz val="11"/>
        <rFont val="Arial"/>
        <family val="2"/>
      </rPr>
      <t>Odporne na cytostatyki, wyjmowane pojedynczo za mankiet z higienicznego pudełka uniemożliwiające kontaminiację pozotsałych rękawic i opakowania, powierzchnia rękawic bez silikonu. ochrona osobista klasy III Rozm: S, M, L , XL. Opakowanie max 50 sztuk.</t>
    </r>
  </si>
  <si>
    <t>Razem pakiet nr 24</t>
  </si>
  <si>
    <t>W ramach pakietu  sprzedający zobowiązuje się wyposażyć szpital w 150 mocowań ze stali nierdzewnej do szyny Modura kompatybilnych do zaoferowanych opakowań rękawic z pozycji 1 + 50 mocowań do rękawic z poz. 2</t>
  </si>
  <si>
    <t>Pakiet 25</t>
  </si>
  <si>
    <t>Rękawica chirurgiczna, syntetyczna neoprenowa, bezpudrowa, sterylna, o kształcie anatomicznym, mankiet prosty z listwą adhezyjną gwarantującą pewne przyleganie rękawicy do rękawa fartucha; powierzchnia zewnętrzna mikroteksturowana, chlorowana i silikonowana; powierzchnia wewnętrzna pokryta poliuretanem i silikonowana, grubości: palec 0,185mm, dłoń 0,175mm, mankiet 0,160mm; min. długość 305mm; AQL 0,65 po zapakowaniu; zgodna z normą EN-455 części:1-4, EN-374 części 1-3, ASTM F-1671; rozmiary: od 5,5 do 9,0 - do wyboru (gradacja rozmiaru co 0,5)</t>
  </si>
  <si>
    <t>Rękawica chirurgiczna, lateksowa, bezpudrowa, sterylna o kształcie anatomicznym, mankiet prosty z listwą adhezyjną gwarantującą pewne przyleganie rękawicy do rękawa fartucha; powierzchnia zewnętrzna mikroteksturowana, silikonowana i chlorowana; powierzchnia wewnętrzna pokryta poliuretanem i silikonowana, grubości: palec 0,220mm, dłoń 0,200mm, mankiet 0,200mm; min. długość 290mm; poziom białek badanych metodą Lowry’iego i HPLC poniżej 30 µg/g rękawicy; AQL 0,65 po zapakowaniu; zgodna z normą EN-455 części:1-3, EN-374 części: 1-3, EN 420, ASTM F-1671; zarejestrowana jako wyrób medyczny kl IIa oraz środek ochrony osobistej kat. III; rozmiary: od 5,5 do 9,5 - do wyboru (gradacja rozmiaru co 0,5)</t>
  </si>
  <si>
    <t>Rękawica chirurgiczna, lateksowa, bezpudrowa, sterylna o kształcie anatomicznym, kolor redukujący efekt odbijania światła, mankiet prosty z listwą adhezyjną gwarantującą pewne przyleganie rękawicy do rękawa fartucha; powierzchnia zewnętrzna mikroteksturowana chlorowana i silikonowana; powierzchnia wewnętrzna pokryta poliuretanem i silikonowana; grubości: palec 0,185mm, dłoń 0,175mm, mankiet 0,165mm; min. długość 290mm; poziom białek badanych metodą Lowry’iego i HPLC poniżej 30 µg/g rękawicy; AQL 0,65 po zapakowaniu; zgodna z normą EN-455 części:1-4, ASTM F-1671; zarejestrowana jako wyrób medyczny kl IIa; rozmiary: 5,5 – 9,0 - do wyboru (gradacja rozmiaru co 0,5)</t>
  </si>
  <si>
    <t>Osłony na przewody, jałowe 16 cm x 200 cm</t>
  </si>
  <si>
    <t>Pakiet 69</t>
  </si>
  <si>
    <t xml:space="preserve">Jednorazowe ręczniki do osuszania ciała pacjenta, wykonane z miękkiej włókniny, gramatura min. 60g/m2,  dobrze chłonne, pakowane po 50 szt lub po 100 szt </t>
  </si>
  <si>
    <t>Pakiet 70</t>
  </si>
  <si>
    <t>Ochraniacze na buty długie wysokość min 48cm, wykonane z włókniny polipropylenowej oraz polietylenu o gramaturze 63g/m2, szwy poliestrowe dodatkowo zakryte taśmą, wykończone gumką oraz dodatkowo wiązane, środek ochrony indywidualnej kategorii I zgodnie z Rozporzadzeniem PE i rady (ue) 2016/425</t>
  </si>
  <si>
    <t>par</t>
  </si>
  <si>
    <t>Pakiet 71</t>
  </si>
  <si>
    <t>Sterylny żel do USG pakowany w pojedyńcze saszetki 20g</t>
  </si>
  <si>
    <t>Żel do USG pojemności 500g, posiadający prawidłowe przewodnictwo ultradżwięków, wykonany na bazie wodnej bz soli i innych substancji które niekorzystnie wpływają na głowicę, wysoka odporność na wysychanie, dobra przyczepność, neutralny odczyn pH, wykazuje bierność chemiczną, kolor trasparentny</t>
  </si>
  <si>
    <t>Żel do USG przeznaczoy do diagnostyki ultrasonograficznej, posiadający skuteczność działania w zgodzie z odmienną częstotliwością drgań występującą w różnych ultrasonografach, bezbarwny i bezwonny, posiada właściwości hipoalergiczne, op=5 litry</t>
  </si>
  <si>
    <t>Żel do EKG pojemność 250g, posiadający wysokie przewodnictwo elektryczne, przewodnictwo punktowe, wysoką odporność na wysychanie, dobrą przyczepność, neutralny odczyn pH, wykazuje bierność chemiczną, kolor transparentny</t>
  </si>
  <si>
    <t>Pasta przewodząca i ścierna do przygotowania naskórka umożliwiająca uzyskanie wysokiej jakości zapisu badań ekg, eeg, holterowskich, wysiłkowych, pojemność  160g</t>
  </si>
  <si>
    <t>Oryginalny papier EKG do defibrylatora PC Lifepack model 12,20,20E, rolka papieru nie może uszkadzać mechanizmu drukarki</t>
  </si>
  <si>
    <t>Papier termiczny do aparatów EKG Ascard A4 firmy ASPEL, wymiary papieru 112mmx25m</t>
  </si>
  <si>
    <t>Papier termoczuły do drukarek laboratoryjnych, wymiary papieru 110mmx20m, bez nadruku</t>
  </si>
  <si>
    <t>Papier termoczuły Mitsubishi K-61B do videoprintera firmy Mitshubisi 110mmx20m</t>
  </si>
  <si>
    <t>Papier termoczuły Mitsubishi K-65HM do videoprintera firmy Mitsubishi, wymiary papieru 110mmx20m</t>
  </si>
  <si>
    <t>Papier termoczuły SONY UPP 110 HD do videopritera Firmy SONY, wymiary papieru 110mmx20m</t>
  </si>
  <si>
    <t xml:space="preserve">Papier termoczuły SOY UPP 110 HG do videoprintera Firmy SONY </t>
  </si>
  <si>
    <t>Papier termiczny do aparatu firmy SCHILLER AT-2 CS-200, wymiary papiru 210x280x240, kratka</t>
  </si>
  <si>
    <t>Papier termiczny do aparatów EKG firmy Marguette Case 12/15, wymiary papieru 210x280x300, kratka</t>
  </si>
  <si>
    <t>Papier EKG do Hellige Cardiosmart z nadrukiem rozmiar 210x295mm, szt-150 arkuszy</t>
  </si>
  <si>
    <r>
      <t xml:space="preserve">                                                                         </t>
    </r>
    <r>
      <rPr>
        <b/>
        <sz val="11"/>
        <rFont val="Arial"/>
        <family val="2"/>
      </rPr>
      <t>Razem pakiet 71</t>
    </r>
  </si>
  <si>
    <t>Pakiet 72</t>
  </si>
  <si>
    <t>Szybki test ureazowy, suchy (brak potrzeby używania wody, żelów lub innych płynów) do wykrywania Helicobacter Pylori. Wizualny wynik od razu na teście, szybkość wyniku, możliwość oceny stopnia zakażenia. Bez potrzeby podgrzewania testu, nie daje fałszywie dodatnich wyników z żółcią i krwią.</t>
  </si>
  <si>
    <t>Pakiet 73</t>
  </si>
  <si>
    <t>Filtr bakteryjny jednorazowego użytku kompatybilny z pompą ssacą KV6 firmy OLYMPUS</t>
  </si>
  <si>
    <t>Pakiet 74</t>
  </si>
  <si>
    <t>Zestaw jednorazowych zaworów do aparatów Olympus. Zawór ssący i zawór powietrze-woda. Zawory zapakowane sterylnie razem.</t>
  </si>
  <si>
    <t>Pakiet 75 – Elektrody jednorazowe do aparatu elektrochirurgicznego ELTRON 80 (przychodnia+dermatologia)</t>
  </si>
  <si>
    <t>Elektroda nożowa sterylna, jednorazowa, prosta, szpatuła do uchwytu uchwytu 2,4mm</t>
  </si>
  <si>
    <t>Elektroda nożowa wygięta sterylna, jednorazowa do uchwytu 2,4mm</t>
  </si>
  <si>
    <t>Elektroda nożowa ostra, prosta, sterylna, jednorazowa do uchwytu 2,4mm</t>
  </si>
  <si>
    <t>Elektroda igłowa sterylna, jednorazowa do uchwytu 2,4mm</t>
  </si>
  <si>
    <t>Elektroda kulowa 2mm sterylna, jednorazowa, do uchytu 2,4mm</t>
  </si>
  <si>
    <t>Elektroda kulowa 4mm, sterylna, jednorazowa, do uchytu 2,4mm</t>
  </si>
  <si>
    <t>Elektroda bierna jednorazowa, dzieloa dla dorosłych, wymiary 202x101mm, powierzchnia aktywna 118cm2, bez kabla, złącze zaciskowez kontrolą obwodu (REM)</t>
  </si>
  <si>
    <r>
      <t xml:space="preserve">                                                                         </t>
    </r>
    <r>
      <rPr>
        <b/>
        <sz val="11"/>
        <rFont val="Arial"/>
        <family val="2"/>
      </rPr>
      <t>Razem pakiet 75</t>
    </r>
  </si>
  <si>
    <t>Dwuwarstwowa, jednorazowa myjka do mycia ciała w formie półokrągłej rękawicy. Nasączona jednostronnie środkami myjącymi o nautralnym PH 5,5, wykonana z jednej strony (części myjącej) z poliestru, z drugiej strony z włókniny. Obie warstwy myjki nie podfoliowane. Rozmiar 14 cm x 20 cm, gramatura 90g/m2. Produkowana zgodnie z wymaganiami ISO 22716:2007 oraz ISO 9001:2015 (certyfikaty dołączone do oferty).Czystość mikrobiologiczna potwierdzona badaniami nie starszymi niż 2017 rok na brak zawartości Pseudomonas aeruginosa, Candida albicans, Staphylococcus aureus oraz Escherichia coli. Opakowanie jednostkowe a'10 sztuk z nadrukowanym składem. Produkt pozbawiony latexu. Termin ważności: 5 lat od daty produkcji, wyrób należy zużyć do 12 m-cy po otwarciu opakowania. Opakowanie foliowe.</t>
  </si>
  <si>
    <t>Razem pakiet nr 29</t>
  </si>
  <si>
    <t>Pakiet 30</t>
  </si>
  <si>
    <t>Zestaw do pompy objętościowej Sapphire (producent Q Core Medical). Uniwersalny. Wentylowany z biuretą i portem Y. Sterylny. Pakowany pojedyńczo.</t>
  </si>
  <si>
    <t>Pakiet 31</t>
  </si>
  <si>
    <t>Szczoteczki do higieny jamy ustnej , wykonane z miękkiego tworzywa z możliwością odsysania, żel/płyn antybakteryjny.</t>
  </si>
  <si>
    <t>Pakiet 32</t>
  </si>
  <si>
    <t>Elektrody naskórne dla dorosłych,samoprzylepne, żelowe do kardiowersji,defibrylacji,stymulacji przezskórnej(2 szt.w komplecie) wraz z okablowaniem kompatybilnym z defibrylatorem Lifepak 20 f-my Medtronic, dla dorosłych i dla dzieci</t>
  </si>
  <si>
    <t>kpl</t>
  </si>
  <si>
    <t>Pakiet 33</t>
  </si>
  <si>
    <t>Cewnik urologiczny wykonany z PCV z atraumatyczną, lekko zaokrąglona zamknięta końcówką, dwa boczne otwory końcowe o łagodnych krawędziach. Rozmiar CH8-CH20(gradacja rozmiaru co CH2)</t>
  </si>
  <si>
    <t>Pakiet 34</t>
  </si>
  <si>
    <t>Cewnik urologiczny wykonany z PCV z atraumatyczną, zagiętą, lekko utwardzoną, zamkniętą końcówką, dwa boczne otwory końcowe o łagodnych krawędziach. Rozmiar CH8-CH20(gradacja rozmiaru co CH2)</t>
  </si>
  <si>
    <t>Pakiet 35</t>
  </si>
  <si>
    <t>Trenażer oddechowy przepływowy do indywidualnego użytku</t>
  </si>
  <si>
    <t>Pakiet 36</t>
  </si>
  <si>
    <t>Koreczek do kaniul luer lock kompatybilny z poz. 3, tego samego producenta co kaniule z poz. 3. Jednorazowy, Wyrób niepirogenny, bez lateksu, bez ftalanów, sterylny, sterylizowany tlenkiem etylenu, opakowanie jednostkowe: papier-folia.</t>
  </si>
  <si>
    <t>Koreczki Combi Koreczek combi posiada zakończenie męskie oraz żeńskie, które szczególnie dedykowane jest do zabezpieczeń końcówek luer lock w zestawach do przetaczania płynów i krwi, Jednorazowy, Wyrób niepirogenny, bez lateksu, bez ftalanów, sterylny, sterylizowany tlenkiem etylenu, opakowanie jednostkowe: papier-folia.</t>
  </si>
  <si>
    <t>Bezpieczne kaniule dożylne poliuretanowe, osiada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 jednorazowego użytku, nie zawiera lateksu, nie zawiera ftalanów    Sterylizowane radiacyjnie lub tlenkiem etylenu. Dostępne rozmiary: 0,9 (22 G) x25mm, 1,1 (20G) x 32mm,  1,3 (18G) x 45mm,  1,5 (17G) x 45mm,  1,7-1,8 (16G) x 45mm,  2,0 x 45 mm.</t>
  </si>
  <si>
    <t>Razem pakiet nr 36</t>
  </si>
  <si>
    <t>Pakiet 37</t>
  </si>
  <si>
    <r>
      <t>Kranik trójdrożny</t>
    </r>
    <r>
      <rPr>
        <b/>
        <sz val="11"/>
        <rFont val="Arial CE"/>
        <family val="2"/>
      </rPr>
      <t>,</t>
    </r>
    <r>
      <rPr>
        <sz val="11"/>
        <rFont val="Arial CE"/>
        <family val="2"/>
      </rPr>
      <t xml:space="preserve"> Wykonany z poliwęglanu, Transparentna obudowa,Wyraźny optyczny identyfikator poz</t>
    </r>
    <r>
      <rPr>
        <sz val="11"/>
        <rFont val="Arial"/>
        <family val="2"/>
      </rPr>
      <t>ycji „otwartyzamknięty” (oznaczone kierunki przepływu) działający w zakresie 360 stopni, Ciągłe, proste kanały przepływowe i optymalna średnica wewnętrzna zapewniają prawidłowy pomiar ciśnienia, Obrotowa końcówka luer-lock, Wszystkie wejścia zabezpieczone koreczkami, Odporny na lipidy, bez  lateksu i bez  ftalanów, Jednorazowego użytku,Niepirogenny, nietoksyczny
Sterylizowany tlenkiem etylenu. Szybkość przepływu powyżej 250 ml/min. Wytrzymałość na ciśnienie 3-5 barów.</t>
    </r>
  </si>
  <si>
    <t>Kraniki trójdrożne obrotowe zintegrowane z przedłużaczem długości około 25 cm i pojemności wypełnienia 1,8 ml ( przestrzeń martwa ), bez ftalanów.</t>
  </si>
  <si>
    <t>Razem pakiet nr 37</t>
  </si>
  <si>
    <t>Pakiet 38</t>
  </si>
  <si>
    <t>Nakłuwacze o głębokości nakłucia 2,4mm</t>
  </si>
  <si>
    <t>Nakłuwacze o głębokości nakłucia 1,8mm</t>
  </si>
  <si>
    <t>Nakłuwacze o głębokości nakłucia 1,5mm</t>
  </si>
  <si>
    <t>Razem pakiet nr 38</t>
  </si>
  <si>
    <t>Pakiet 39</t>
  </si>
  <si>
    <t xml:space="preserve">Zestaw materiałów zużywalnych wielokrotnego użytku typu „Multi-Patient" do zastosowania z wstrzykiwaczem Medrad Stellant CT D o maksymalnie 12-godzinnym okresie użytkowania zawierający:           2 wkłady wielokrotnego napełniania o pojemności 200 ml (12-godzinne)                                                         2 zestawy transferowe z zastawkami antyzwrotnymi i zintegrowanymi spike'ami
  1 złącze wielorazowego użytku (12-godzinne)
 </t>
  </si>
  <si>
    <t xml:space="preserve">Jednorazowy dren spiralny, tzw. linia pacjenta, o długości minimum 250 cm przy pełnym rozciągnięciu z dwoma zintegrowanymi zastawkami antyzwrotnymi kompatybilny z zestawem „Multi-patient" dla wstrzykiwacza Medrad Stellant.    </t>
  </si>
  <si>
    <t>Razem pakiet nr 39</t>
  </si>
  <si>
    <t>Pakiet 40</t>
  </si>
  <si>
    <t>Strzykawka trzyczęściowa 50/60 ml UV – chroniąca przed światłem o zakresie długości fal do 520 Nm pomarańczowa. 3 częściowa, bezlateksowa, wykonana z polipropylenu, z końcówką luer-lock. Skalowanie co 1ml na całej długości skali, pojemność nominalna dodatkowo wyróżniona graficznie (wytłuszczenie, obwiedzenie itp.). Skala kontrastująca, niezmywalna i czytelna .Kod kolorów na opakowaniu dla łatwego rozpoznania rozmiaru strzykawki. Na korpusie strzykawki napisana nazwa i informacja o braku lateksu. Pakowane po 100szt</t>
  </si>
  <si>
    <t>Strzykawka trzyczęściowa 50/60 ml –  3 częściowa, bezlateksowa, wykonana z polipropylenu, z końcówką luer-lock. Skalowanie co 1ml na całej długości skali, pojemność nominalna dodatkowo wyróżniona graficznie (wytłuszczenie, obwiedzenie itp.). Skala kontrastująca, niezmywalna i czytelna .Kod kolorów na opakowaniu dla łatwego rozpoznania rozmiaru strzykawki. Na korpusie strzykawki napisana nazwa i informacja o braku lateksu. Pakowane po 100szt</t>
  </si>
  <si>
    <t>Kolorowe dreny do pomp strzykawkowych. Kolory niebieski, zielony, magenta o dlugościach 150 i 200 cm. Możliwość dodatkowego oznaczenia silnie działających leków. Szybka identy_x0019_ kacja oraz zmniejszone ryzyko pomyłki.  Małe objętości wypełnienia 1,3 ml dla długości 150 cm i 1,7 dla długości 200 cm. Wykonane z polietylenu nie zawierają PCV i fatalanów. Wytrzymałóść cisnieniowa do 2 bar</t>
  </si>
  <si>
    <t>Razem pakiet nr 40</t>
  </si>
  <si>
    <t>XXX</t>
  </si>
  <si>
    <t>Pakiet 41</t>
  </si>
  <si>
    <t>samonapełniający się aspirator strzykawkowy do pobierania próbek krwi tętniczej z igłą wyposażony we wbudowaną kulką do mieszania i suchą zbalansowaną elektrolitowo heparynę aby uzyskać jednorodną i wolną od skrzepów próbkę</t>
  </si>
  <si>
    <t>Pakiet 42</t>
  </si>
  <si>
    <t>Cewnik Foleya trójdrożny z plastikową zastawką do napełniania balonu. Wykonany z miękkiego i elastycznego lateksu pokrytego silikonem. Atraumatyczna, zamknięta końcówka oraz dwa otwory drenujące. Łącznik kodowany kolorystycznie zależnie od rozmiaru. Na cewniku nadrukowany rozmiar (Fr/Ch), średnica (mm),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Ch 12-22.</t>
  </si>
  <si>
    <t>Pakiet 43</t>
  </si>
  <si>
    <t>Zestaw do infuzji dożylnej za pomocą zgodnych pomp kompatybilny z pompą INFUSOMAT SPACE</t>
  </si>
  <si>
    <t>Pakiet 44</t>
  </si>
  <si>
    <t>Bezpieczny zestaw (kaniula, strzykawka, worek drenażowy) do punkcji opłuncej wyposażony w igłę Veressa z kaniulą średnicy co najmniej 8 CH ze wskaźnikiem położenia końcówki igły. Rozmiar cewnika minimum 9 CH i 12 CH</t>
  </si>
  <si>
    <t>Pakiet 45</t>
  </si>
  <si>
    <t xml:space="preserve">Ustnik przeznaczony do zakładania na rurkę intubacyjną. Chroniący przed zagryzieniem. Wykonany z miękkiego tworzywa bez lateksu. Dopasowany do rurek intubacyjnych w rozmiarach 6,0 - 9,5. </t>
  </si>
  <si>
    <t>Pakiet 46</t>
  </si>
  <si>
    <t>Kaniule dożylne: 24GA - 0,7 x 19mm, 13ml/min, 26GA- 0,6 x 19mm,  wykonane z poliuretanu, z dodatkowym portem bocznym. Bezpieczne z zabezpieczeniem w technologii pasywnej : plastikowym wyposażonym w kapilary lub metalowym zatrzaskiem chroniącym personel przed przypadkowym zakłuciem, z portem górnym z samodomykającym się korkiem lub domykanym ręcznie z możliwością blokowania przed przypadkowym otwarciem, z zastawką antyzwrotną (lub hemostatyczną i hydrofobową membraną) zapobiegającą zwrotnemu wypływowi krwi w momencie wkłucia i uniemożliwiające powtórne użycie mandrynu, igła prowadząca z otworem bocznym lub bez , nazwa producenta lub nazwa własna produktu na koreczku kaniuli , kontrastujące w prom. RTG (min 4-6 pasków). Bez zawartości PVC i lateksu. Badanie kliniczne lub laboratoryjne potwierdzające biokompatybilność poliuretanu. Opakowania typu Tyvek lub blistry zabezpieczające przed utrata jalowości Sterylizowane radiacyjnie lub tlenkiem etylenu</t>
  </si>
  <si>
    <t>Pakiet 7</t>
  </si>
  <si>
    <t>Igła kolonoskopowa do ostrzykiwania krwawień, z dodatkowo usztywnioną osłonką, uchwyt ergonomiczny z przeskokiem, blokada ostrza igły, długość ostrza igły 4 mm, średnica 0,6 mm, długość robocza 230 cm, minimalna średnica kanału roboczego 2,8 mm</t>
  </si>
  <si>
    <t>Pakiet 8</t>
  </si>
  <si>
    <t>Zestaw do opaskowania żylaków przełyku:  -magazynek spustowy działający w dwóch pozycjach ze sznurkiem 142cm  -nasadka OptiVu z sześcioma gumkami w tym przedostatnia przezroczysta sygnalizująca pozostanie jednej opaski -nasadka w rozm. XS,normal,XL</t>
  </si>
  <si>
    <t xml:space="preserve">szt. </t>
  </si>
  <si>
    <t>Pakiet 9</t>
  </si>
  <si>
    <t>Koreczki dezynfekcyjne do zabezpieczania portów bezigłowych chroniące przed zanieczyszczeniami i odkażające z 70% alkoholem i izopropanolem</t>
  </si>
  <si>
    <t xml:space="preserve">Gotowe strzykawki z solą fizjologiczną 10ml  do przepłukiwania dostępów naczyniowych z koreczkiem dezynfekcyjnym  do zabezpieczania portów bezigłowych z 70% alokoholem izpopropanolem umiejscowionym w tłoku strzykawki dostepny po zerwaniu folii zabezpieczającej </t>
  </si>
  <si>
    <t>Razem pakiet nr 9</t>
  </si>
  <si>
    <t>Pakiet 10</t>
  </si>
  <si>
    <t>Aparat do pobierania wycinków skóry, jednorazowego użytku, sterylny, jednolita, ostra krawędź tnąca z nierdzewnej stali, łatwa identyfikacja rozmiaru produktu - wytłoczony rozmiar na rączce. Dostępne rozmiary: 2mm, 4mm, 6 mm.</t>
  </si>
  <si>
    <t>Pakiet 11</t>
  </si>
  <si>
    <t>Elektroda do czasowej stymulacji serca. Typ końca dystalnego miękki, zagięty 6F, wyposażona w łącznik kompatybilny z zestawem i stymulatorem zewnętrznym z poz. 2</t>
  </si>
  <si>
    <t>Zestaw do przezskórnego wprowadzenia - śluza. 7 Fr, igła do nakłucia, prowadnik, skalpel, port z zastawką hemostatyczną i strzykwką do aspiracji, osłona, tego samego producenta co elektroda</t>
  </si>
  <si>
    <t>Razem pakiet nr 11</t>
  </si>
  <si>
    <t>Pakiet 12</t>
  </si>
  <si>
    <t>Elektroda do Holtera rozm.42x56mm (+/-10mm w każdym wymiarze) na bazie gąbki PE z języczkiem do mocowania kabla(z przecięciem).Żel stały,sensor Ag/AgCl.</t>
  </si>
  <si>
    <t>Elektroda wysiłkowa/monitoring,na bazie materiału nonwoven,żel stały, sensor Ag/AgCl,wymiar Ø 50mm</t>
  </si>
  <si>
    <t>Elektroda wysiłkowa/monitoring,na bazie gąbki PE,żel stały, sensor Ag/AgCl,wymiar 36mm/50mm</t>
  </si>
  <si>
    <t>Razem pakiet nr 12</t>
  </si>
  <si>
    <t>Pakiet 13</t>
  </si>
  <si>
    <t xml:space="preserve">Elektroda do Holtera (kilkudniowe).rozm.68,2x55mm.powierzchnia kontaktu ze skórą(średnica)-55mm,pole powierzchni adhezyjnej-2121mm2, grubość złącza-1mm, powierzchnia czujnika Ag/AgCl-15,8 mm2, powierzchnia żelu/pomiarowa-254mm2. Możliwość zmiany odprowadzenia na pacjenta bez konieczności wymiany elektrody.
</t>
  </si>
  <si>
    <t>Pakiet 14</t>
  </si>
  <si>
    <r>
      <t>Plastikowe łyżki jednorazowego użytku do laryngos</t>
    </r>
    <r>
      <rPr>
        <b/>
        <sz val="11"/>
        <rFont val="Arial CE"/>
        <family val="2"/>
      </rPr>
      <t>kopów ze światłowodem typ Miller,Macintosh (rozmiar 2 - 4 do wyboru), kompatybilne z zielonymi rękojeściami, s</t>
    </r>
    <r>
      <rPr>
        <sz val="11"/>
        <color indexed="8"/>
        <rFont val="Arial CE"/>
        <family val="2"/>
      </rPr>
      <t>terylne. Oznakowanie czytelne</t>
    </r>
  </si>
  <si>
    <t>Pakiet 15</t>
  </si>
  <si>
    <t>Podkładki przewodzące samoprzylepne,żelowe,dla dorosłych do ręcznej kardiowersji elektrycznej defibrylacji(2 szt.w komplecie)</t>
  </si>
  <si>
    <t xml:space="preserve">op. a` 2 szt. </t>
  </si>
  <si>
    <t>Pakiet 16</t>
  </si>
  <si>
    <t>Złącze niskiego ciśnienia o dł. 150 cm z trójnikiem i zaworkiem zwrotnym o wytrzymałości 350 PSI (24 bary)</t>
  </si>
  <si>
    <r>
      <t>Strzykawka tuberkulinowa w komplecie z nakładaną igłą, 1 ml 100 jm, szczelna z czytelną i trwałą skalą.</t>
    </r>
    <r>
      <rPr>
        <sz val="11"/>
        <color indexed="10"/>
        <rFont val="Arial CE"/>
        <family val="0"/>
      </rPr>
      <t xml:space="preserve"> Końcówka ścięta pod kątem.</t>
    </r>
  </si>
  <si>
    <t>Łącznik dozownika tlenowego, mikrobilogicznie czysty, pakowany pojedyńczo.</t>
  </si>
  <si>
    <t>Załącznik nr 2 do SWZ - zmodyfikowany</t>
  </si>
  <si>
    <t>Torba na wymiociny, przezroczysta z czytelną skalą pomiarową, posiadająca sztywny plastikowy ustnik dopasowany do kształtu twarzy, pojemność do 1500 ml</t>
  </si>
  <si>
    <t>Pakiet 53</t>
  </si>
  <si>
    <t>Opaska identyfikacyjna dla dorosłych i dzieci, wykonana z przezroczystej folii PCV, długość opaski 27-29 cm, część szersza opaski wykonana z podwójnej folii - górna krótsza część zakończona języczkiem umożliwiającym wprowadzenie do wewnątrz kartonika z danymi pacjenta, węższa część opaski posiadająca otwory pozwalające na dostosowanie długości opaski do obwodu nadgarstka</t>
  </si>
  <si>
    <t>Opaska identyfikacyjna dla malutkich dzieci, wykonana z przezroczystej folii PCV z zakończeniami kolorowymi (niebieski i różowy), długość opaski 16 cm, część szersza opaski wykonana z podwójnej folii - górna krótsza część zakończona języczkiem umożliwiającym wprowadzenie do wewnątrz kartonika z danymi pacjenta, węższa część opaski posiadająca otwory pozwalające na dostosowanie długości opaski do obwodu nadgarstka</t>
  </si>
  <si>
    <t>Razem pakiet nr 53</t>
  </si>
  <si>
    <t>Pakiet 54</t>
  </si>
  <si>
    <t xml:space="preserve">Pieluchomajtki dla dorosłych stosowane do pielęgnacji osób z problemem nietrzymania moczu i stolca utrzymujące wilgoć z dala od skóry, rozmiar M (2), </t>
  </si>
  <si>
    <t xml:space="preserve">Pieluchomajtki dla dorosłych stosowane do pielęgnacji osób z problemem nietrzymania moczu i stolca utrzymujące wilgoć z dala od skóry, rozmiar L (3), </t>
  </si>
  <si>
    <t>Pieluchomajtki dla dorosłych stosowane do pielęgnacji osób z problemem nietrzymania moczu i stolca utrzymujące wilgoć z dala od skóry, rozmiar XL (4)</t>
  </si>
  <si>
    <r>
      <t>Pieluchomajtki dla dzieci o wadze z przedziału</t>
    </r>
    <r>
      <rPr>
        <b/>
        <sz val="11"/>
        <rFont val="Arial"/>
        <family val="2"/>
      </rPr>
      <t xml:space="preserve"> 3-6 kg </t>
    </r>
    <r>
      <rPr>
        <sz val="11"/>
        <rFont val="Arial"/>
        <family val="2"/>
      </rPr>
      <t>, wykonane z laminatu paroprzepuszczalnego (oddychającego), posiadające falbanki wewnętrzne zapobiegające wypadaniu zawartości. Muszą posiadać zapięcia umożliwiające wielokrotne rozpinanie i zapinanie.</t>
    </r>
  </si>
  <si>
    <r>
      <t xml:space="preserve">Pieluchomajtki dla dzieci o wadze z przedziału </t>
    </r>
    <r>
      <rPr>
        <b/>
        <sz val="11"/>
        <rFont val="Arial"/>
        <family val="2"/>
      </rPr>
      <t>5-9kg,</t>
    </r>
    <r>
      <rPr>
        <sz val="11"/>
        <rFont val="Arial"/>
        <family val="2"/>
      </rPr>
      <t xml:space="preserve"> wykonane z laminatu paroprzepuszczalnego (oddychającego), posiadające falbanki wewnętrzne zapobiegające wypadaniu zawartości. Muszą posiadać zapięcia umożliwiające wielokrotne rozpinanie i zapinanie. </t>
    </r>
  </si>
  <si>
    <r>
      <t>Pieluchomajtki dla dzieci o wadze z przedziału</t>
    </r>
    <r>
      <rPr>
        <b/>
        <sz val="11"/>
        <rFont val="Arial"/>
        <family val="2"/>
      </rPr>
      <t xml:space="preserve"> 9-20 kg</t>
    </r>
    <r>
      <rPr>
        <sz val="11"/>
        <rFont val="Arial"/>
        <family val="2"/>
      </rPr>
      <t>, wykonane z laminatu paroprzepuszczalnego (oddychającego), posiadające falbanki wewnętrzne zapobiegające wypadaniu zawartości. Muszą posiadać zapięcia umożliwiające wielokrotne rozpinanie i zapinanie.</t>
    </r>
  </si>
  <si>
    <r>
      <t xml:space="preserve">Pieluchomajtki dla dzieci o wadze z przedziału </t>
    </r>
    <r>
      <rPr>
        <b/>
        <sz val="11"/>
        <rFont val="Arial"/>
        <family val="2"/>
      </rPr>
      <t>12-25 kg</t>
    </r>
    <r>
      <rPr>
        <sz val="11"/>
        <rFont val="Arial"/>
        <family val="2"/>
      </rPr>
      <t>, wykonane z laminatu paroprzepuszczalnego (oddychającego), posiadające falbanki wewnętrzne zapobiegające wypadaniu zawartości.Muszą posiadać zapięcia umożliwiające wielokrotne rozpinanie i zapinanie.</t>
    </r>
  </si>
  <si>
    <t>W ramach pakietu sprzedający zobowiązuje się dostarczyć nieodpłatnie pianki myjąco-dezynfekcyjne do oczyszczania podrażnionej skóry w ilości 300 szt.</t>
  </si>
  <si>
    <t>Razem pakiet nr 54</t>
  </si>
  <si>
    <t>Pakiet 55</t>
  </si>
  <si>
    <t>Podkłady higieniczne z chłonnym wkładem celulozowym oraz górną warstwą wykonaną z miękkiej, przyjaznej dla skóry włókniny, zabezpieczone od spodu nieprzepuszczalną folią antypoślizgową, rozmiar 90cm x 60cm</t>
  </si>
  <si>
    <t xml:space="preserve">Podkład chłonny w rozmiarze minimum  210x80cm z wkładem chłonnym minimum  200x60 cm. Wykonany w całości z oddychającej włókniny,wkład chłonny trwale zatrzymuje płyn w rdzeniu, redukuje zapachy, bez zawartości celulozy, chłonność minimum 1,5 l. </t>
  </si>
  <si>
    <t>Podkład chłonny min. 4. warstwowy jednorazowy, zamykający w rdzeniu chłonnym  MRSA w badaniach niezależnych, oddychający; warstwa zewnętrzna trwale zintegrowana na całej powierzchni; absorpcyjna warstwa środkowa z wkładem wysokochłonnym, pozostająca sucha na powierzchni po zaabsorbowaniu płynów, zatrzymująca drobnoustroje i leki, chłonność min. 1300 ml, potwierdzona przez producenta; rozmiar 60 x 90 +/-3 cm, rdzeń chłonny nie większy niż 50 x 81 +/-3 cm z marginesami uszczelniającymi z laminatu z każdej strony części chłonnej; warstwa spodnia pełnobarierowa, antypoślizgowa.</t>
  </si>
  <si>
    <t>Rękawice diagnostyczne lateksowe bezpudrowe, z przedłużonym mankietem, niebieskie, obustronnie chlorowane, teksturowane na palcach, mankiet rolowany. AQL 1,5, średnia grubość ścianki: na palcu 0,40mm, na dłoni 0,30mm, na mankiecie 0,20mm, długość min 290mm, średnia siła zrywu przed starzeniem min. 28N - potwierdzone badaniami producenta wg EN 455. Zawartość protein lateksowych poniżej 25µg/g-potwierdzone badaniami wg EN 455 z jednostki niezależnej. Wyrób medyczny klasy I i środek ochrony indywidualnej kat. III Typ A.  Zgodne z EN 455, ASTM F1671. Odporne na przenikanie: min 6 substancji chemicznych na min 2 poziomie zgodnie z  EN ISO 374-1, mikroorganizmów wg EN 374-2, min 5 cytostatyków na min 3 poziomie wg EN 374-3,  min 2 alkoholi stosowanych w dezynfekcji o stężeniu min 70% i  4% formaldehydu- poziom min 2– potwierdzone raportem z  badań wg EN 374 z jednostki niezależnej. Pozbawione dodatków chemicznych: MBT, ZMBT, BHT, BHA, TMTD, DPG, DPT - potwierdzone badaniem metodą HPLC z jednostki niezależnej. Rozmiary S-XL. Pakowane po 50 szt.</t>
  </si>
  <si>
    <t>szt</t>
  </si>
  <si>
    <t>Pakiet 23</t>
  </si>
  <si>
    <t>Rękawice chirurgiczne lateksowe - sterylne /R/, lekko pudrowane  - pakowane parami dwustrukturalne opakowanie, rolowany mankiet - zgodne z normą EN 455,  ASTM-F1671 EN 420  rozm: połówkowe: od 6.0 do 8.5 AQL min. 0.65. Odporność na zrywanie  min. 7 niutonów</t>
  </si>
  <si>
    <t>para</t>
  </si>
  <si>
    <t>Pakiet 24</t>
  </si>
  <si>
    <t>Rękawice nitrylowe, bezpudrowe, niesterylne, z warstwą pielęgnacyjną z zawartością witaminy E, olejku migdałowego i gliceryny, o działaniu nawilżającym potwierdzonym badaniami w niezależnym laboratorium, chlorowane od wewnątrz, kolor  chabrowy, tekstura na końcach palców, grubość na palcu 0,10mm +/-0,01mm,  na dłoni 0,07+/- 0,01 mm, na mankiecie 0,06+/- 0,01 mm, AQL  1.0. Zgodne z normami EN ISO 374-1, EN 374-2, EN 16523-1, EN 374-4 oraz odporne na przenikanie bakterii, grzybów i wirusów zgodnie z EN ISO 374-5. Odporne na przenikanie min. 15 substancji chemicznych na min. 6 poziomie wg. EN 16523-1, przebadany na min. 3 alkohole, w tym odporne na min. 1 o stężeniu co najmniej 90% na min. 1 poziomie, min. 4 kwasy (organiczne i nieorganiczne), 3 aldehydy, jodopowidon i chlorheksydyna – poziom 6, 10% fenol na min. 1 poziomie  oraz przebadane na min. 12 cytostatyków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Rozmiary S-XL kodowane kolorystycznie na opakowaniu.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oraz uchwytami metalowymi pojedynczymi na szynę Modura, kodowanymi kolorystycznie do rozmiaru  S,M,L, XL.  Pakowane po 100 szt, dopuszcza się pakowane  po 250 szt, dopuszcza się pakowane po 240 szt.  dla rozmiaru XL.</t>
  </si>
  <si>
    <t>Pętla do polipektomii, jednorazowego użytku, sterylna, owalna z możliwością cięcia z użyciem elektrokoagulacji lub bez, pleciona, drut o średnicy 0,30 dla średnicy otwarcia 10mm i 15mm, oraz 0,41 mm dla średnicy otwarcia pętli 25mm i 32mm. Długość oczka pętli 38,5mm. Narzędzie ze skalowaną rękojeścią. Długość narzędzia 2300mm, średnica osłonki 2,4mm. Pakowane pojedyńczo, w zestawie 4 etykiety samoprzylepne z numerem katalogowym, nr LOT, datą ważności i danymi producenta.</t>
  </si>
  <si>
    <t>Pętla do polipektomii, jednorazowego użytku z funkcją rotacji, sterylna, owalna z możliwością cięcia z użyciem elektrokoagulacji lub bez, pleciona, drut o średnicy 0,30 dla średnicy otwarcia 10mm i 15mm, oraz 0,41 mm dla średnicy otwarcia pętli 25mm i 32mm. Długość oczka pętli 38,5mm. Narzędzie ze skalowaną rękojeścią. Długość narzędzia 2300mm, średnica osłonki 2,4mm. Pakowane pojedyńczo, w zestawie 4 etykiety samoprzylepne z numerem katalogowym, nr LOT, datą ważności i danymi producenta.</t>
  </si>
  <si>
    <t xml:space="preserve">Klipsownica hemostatyczna z załadowanym, gotowym do użycia klipsem. Obrotowa (360stopni w obydwu kierunkach). Możliwość wielokrotnego zamkięcia i otwarcia przed ostatecznym uwolnieniem klipsa. Średnica narzędzia 2,6mm, rozwarcie ramion klipsa 11mm (długość ramienia 9mm) i 16mm (długość ramienia 9,5mm), stopień zagięcia ramion klipsa 90 stopni i 135 stopni, długość narzędzia 2300mm. Możliwość rezpozycjonowania już zaaplikowanego klipsa. Uwolniony klips ma postać jednego elementu i pozbawiony jest jakichkolwiek fragmentów mogących się od niego oddzielić po uwolnieiu. Klipsownica sterylna, pakowana pojedyńczo w pakiety. </t>
  </si>
  <si>
    <t xml:space="preserve">Klipsownica hemostatyczna z załadowanym, gotowym do użycia klipsem oraz dodatkowymi dwoma klipsami, zapakowanymi oddzielnie. Obrotowa (360stopni w obydwu kierunkach). Możliwość wielokrotnego zamkięcia i otwarcia przed ostatecznym uwolnieniem klipsa. Średnica narzędzia 2,6mm, rozwarcie ramion klipsa 11mm (stopień zagięcia ramion klipsa 90 stopni) lub rozwarcie ramion klipsa 16 mm (stopień zagięcia ramion klipsa 135 stopni), długość narzędzia 2300mm. Uwolniony klips ma postać jednego elementu i pozbawiony jest jakichkolwiek fragmentów mogących się od niego oddzielić po uwolnieiu. Kipsownica pakowana sterylnie, pojedyńczo, Końcówka narzędzia z klipsem zabezpieczona silikonową osłonką. </t>
  </si>
  <si>
    <t>Szczoteczka jednorazowego użytku do czyszczenia endoskopu. Dwustronna, średnica drutu 1,7mm, średnica włosia 6mm i 6mm, dłudość narzędzia 2500mm. Na końcach szczoteczki plastikowe kulki chroniące kanał endoskopu przed zarysowaniem. Szczoteczka współpracująca z minimalnym kanałem roboczym 2,8mm. Pakowana pojedyńczo, w zestawie 4 etykiety samoprzylepne z numerem katalogowym, nr LOT, datą ważności i danymi producenta.</t>
  </si>
  <si>
    <t>Szczoteczka jednorazowego użytku do czyszczeia gniazd zaworów, dwustronna, o srednicy po obu końcach 5m i 10mm, uchwyt w części środkowej. Długość szczoteczki 150-160mm. Na końcach szczoteczki plastikowe kulki chroniące kanał endoskopu przed zarysowaniami. Pakowane pojedyńczo, w zestawie 3 etykiety samoprzylepne z nr katalogowym, nr LOT, datą ważości i danymi producenta.</t>
  </si>
  <si>
    <t>Ustnik endoskopowy jednorazowego użytku z otworem centralnym o średnicy 22mm x 27mm. Po jednej stronie założona gumka tekstylna. Nie zawiera lateksu. Posiada wypustki plastikowe na części wewnętrznej zapobiegające przesuwaniu ustnika na uzębieniu pacjenta. Sterylizowany tlenkiem etylenu. Pakowany pojedyńczo z oznaczeiem nr kataalogowego, nr LOT, datą produkcji, datą ważności i danymi producenta.</t>
  </si>
  <si>
    <t>Rękawica chirurgiczna, lateksowa, bezpudrowa, sterylna o kształcie anatomicznym, mankiet prosty z listwą adhezyjną gwarantującą pewne przyleganie rękawicy do rękawa fartucha; powierzchnia zewnętrzna mikroteksturowana, chlorowana; powierzchnia wewnętrzna pokryta polimerem (poliuretan) oraz dodatkowo powłoką antybakteryjną zawierającą glukonian chlorheksydyny; grubości: palec 0,220mm, dłoń 0,200mm, mankiet 0,200mm; min. długość 290mm; poziom protein lateksu &lt;30ug/g badane metodą HPLC; AQL 1,0 po zapakowaniu; zgodna z normą EN-455 cząści:1-3, EN-374 części 1-3, EN 420,  ASTM F-1671; zarejestrowana jako wyrób medyczny kl III; przebadana przeciwbakteryjnie, w tym MRSA-1min., przeciwwirusowo, w tym HIV-1 min. oraz BVDV (HCV)-1 min.; rozmiary: 5,5 - 9,0 - do wyboru (gradacja rozmiaru co 0,5)</t>
  </si>
  <si>
    <t>Razem pakiet nr 25</t>
  </si>
  <si>
    <t>Pakiet 26</t>
  </si>
  <si>
    <t>Worek do dobowej zbiórki moczu  2000 ml TYGODNIOWY z zaworem spustowym typu poprzecznego, filtrem hydrofobowym, zintegrowanym uniwersalnym wieszakiem pasującym do kwadratowych i okrągłych ram łóżka, portem bezigłowym do próbek oraz zastwką antyrefluksyjną skalowany od 25 ml - sterylny, z drenem min. 120 cm</t>
  </si>
  <si>
    <t>Worek do dobowej zbiórki moczu  2000 ml DWUTYGODNIOWY do monitorowania diurezy z portem bezigłowym do próbek oraz zastawką antyzwrotną , skalowany od 25 ml - sterylny z drenem min. 120 cm,wyposażony w kranik spustowy</t>
  </si>
  <si>
    <t>Razem pakiet nr 26</t>
  </si>
  <si>
    <t>Razem pakiet nr 27</t>
  </si>
  <si>
    <t>Pakiet 27</t>
  </si>
  <si>
    <t xml:space="preserve">Sterylny, zamknięty system do pomiaru diurezy godzinowej składający się z: </t>
  </si>
  <si>
    <t xml:space="preserve">1) komory pomiarowej (bez wew. komór wstępnych i pośrednich) o dokładności pomiaru min. 1ml do 20 ml o pojemności 500ml z przeźroczystymi ściankami ułatwiającymi dokładny odczyt i wizualizację moczu, </t>
  </si>
  <si>
    <t>2) worka o pojemności 2000ml</t>
  </si>
  <si>
    <t>3) filtra hydrofobowego w komorze i worku,</t>
  </si>
  <si>
    <t>4) drenu z odpowietrzeniem o dł. 150 cm ze spiralą antyzałamaniową,</t>
  </si>
  <si>
    <t>5) portu bezigłowego do pobierania próbek moczu w łączniku,</t>
  </si>
  <si>
    <t xml:space="preserve">6) uniwersalnego sytemu mocującego </t>
  </si>
  <si>
    <t>do 14 dni u pacjenta</t>
  </si>
  <si>
    <t>Pakiet 28</t>
  </si>
  <si>
    <t>Worek do dobowej zbiórki moczu. Wykonany z medycznego PCV. Pojemność 2000ml, skalowany linearnie co 100ml, liczbowo co 500ml, zastawka antyrefluksyjna, tylna biała ściana, wzmocnione otwory na wieszak, zawór spustowy typu poprzecznego "T". Dren o długości 90cm i 150cm (do wyboru przez Zamawiającego) zakończony łącznikiem stożkowym z zatyczką. Sterylny, opakowanie foliowe z napisami w języku polskim i opisową instrukcją użycia.</t>
  </si>
  <si>
    <t xml:space="preserve">Worki do pobierania moczu u dzieci (dziewczynki i chłopcy) </t>
  </si>
  <si>
    <t xml:space="preserve">Wieszak z tworzywa sztucznego do worków na mocz </t>
  </si>
  <si>
    <t>Zestaw do lewatywy j.u. złożony z: worka o pojemności 1500 ml, skalowany co 500 ml z zastawką uniemożliwjącą cofanie się płynów po przechyleniu worka,cewnik zakończony miękko wyoblonym zakończeniem i 1 dużymi otworem bocznym lub kanką o długości 145 cm,  serweta, saszetka z mydlinami, gliceryną i oliwkami</t>
  </si>
  <si>
    <t>Kanka doodbytnicza z dwoma otworami bocznymi, z zakończeniem atraumatycznym i końcówką lejkowatą, bezftalanowe z fabrycznie nadrukowaną informacją na opakowaniu jednostkowym, Ch 24 dł. 30 cm, Ch 16 dł. 20 cm</t>
  </si>
  <si>
    <t>Razem pakiet nr 28</t>
  </si>
  <si>
    <t>Pakiet 29</t>
  </si>
  <si>
    <t>Kieliszki jednorazowego użycia</t>
  </si>
  <si>
    <t>Szpatułka drewniana laryngologiczna jałowa (pakowane pojedynczo)</t>
  </si>
  <si>
    <t>op. a' 100 szt.</t>
  </si>
  <si>
    <t>Ostrza wymienne do skalpela nr 10-24 ze stali węglowej, opakowanie zbiorcze foliowane, na opakowaniu jednostkowym rysunek ostrza w skali 1:1, zgodne z normą ISO 14001:2004, ISO 13485:2003 oraz ISO 9001 i 9002.</t>
  </si>
  <si>
    <t>Pęsety j.u.</t>
  </si>
  <si>
    <t>Pościel j.u, nieprzemakalna,nieprześwitująca (poszwa, poszewka na poduszkę, prześcieradło), min. 40 g</t>
  </si>
  <si>
    <t>Koszule dla pacjenta wykonana z włókniny SMS min. 35 g z wycięciem V pod szyją, rozmiar S-XXXXL</t>
  </si>
  <si>
    <t>Śliniak dentystyczny z kieszenią, jedorazowego użytku, nieprzemakalny, chłonny,wiązany z tyłu, kolor niebieski</t>
  </si>
  <si>
    <t xml:space="preserve">Koc ratunkowy (folia życia) rozmiar 160 cm x 210 cm, wykonany z metalicznej folii PE, kolor srebrno – złoty, niejałowy </t>
  </si>
  <si>
    <t>Razem pakiet nr 61</t>
  </si>
  <si>
    <t>Pakiet 62</t>
  </si>
  <si>
    <t>Nożyczki chirurgiczne tępo-tępe, proste, rozmiar 14,5cm, jednorazowego użytku, stalowe, sterylne, pakowane pojedyńczo, opakowane folia-papier, opakowanie musi zawierać 2 etykiety samoprzylepne do archiwizacji danych.</t>
  </si>
  <si>
    <t>Nożyczki Iris ostro-ostre, zagięte, rozmiar 11,5cm, jednorazowego użytku, stalowe, sterylne, pakowane pojedyńczo, opakowane folia-papier, opakowanie musi zawierać 2 etykiety samoprzylepne do archiwizacji danych.</t>
  </si>
  <si>
    <t>Kleszczyki anatomiczne proste typu PEAN rozmiar 14cm, jednorazowego użytku, stalowe, sterylne, pakowane pojedyńczo, opakowane folia-papier, opakowanie musi zawierać 2 etykiety samoprzylepne do archiwizacji danych.</t>
  </si>
  <si>
    <t>Kleszczyki anatomiczne proste typu PEAN rozmiar 20-22cm, jednorazowego użytku, stalowe, sterylne, pakowane pojedyńczo, opakowane folia-papier, opakowanie musi zawierać 2 etykiety samoprzylepne do archiwizacji danych.</t>
  </si>
  <si>
    <t>Pensety anatomiczne standardowe proste rozmiar 14cm, jednorazowego użytku, stalowe, sterylne, pakowane pojedyńczo, opakowane folia-papier, opakowanie musi zawierać 2 etykiety samoprzylepne do archiwizacji danych.</t>
  </si>
  <si>
    <t>Pensety chirurgiczne standardowe proste rozmiar 14cm, jednorazowego użytku, stalowe, sterylne, pakowane pojedyńczo, opakowane folia-papier, opakowanie musi zawierać 2 etykiety samoprzylepne do archiwizacji danych.</t>
  </si>
  <si>
    <t>Imadło chirurgiczne typu Mayo-Hegar rozmiar 16cm jednorazowego użytku, stalowe, sterylne, pakowane pojedyńczo, opakowane folia-papier, opakowanie musi zawierać 2 etykiety samoprzylepne do archiwizacji danych</t>
  </si>
  <si>
    <t>Razem pakiet nr 62</t>
  </si>
  <si>
    <t>Pakiet 63</t>
  </si>
  <si>
    <t>Wkład workowy j.u  z wkładem żelującym o pojemności 1000-1800ml (pojemność do wyboru w zależności od potrzeb Zamawiającego) do zamkniętego systemu do odsysania z trójwarstwową zastawką hydrofobową, szerokim portem do pobierania próbek, oznaczeniem przeznaczenia otworów na pokrycie pojemnika i możliwością szeregowego podłączenia kilku pojemników, kompatybilny z systemem Serres</t>
  </si>
  <si>
    <t>Wkład workowy j.u., bez żelu, o pojemności 2 litry do zamkniętego systemu do odsysania z trójwarstwową zastawką hydrofobową, szerokim portem do pobierania próbek, oznaczeniem przeznaczenia otworów na pokrycie pojemnika i możliwością szeregowego podłączenia kilku pojemników, kompatybilny z systemem Serres</t>
  </si>
  <si>
    <t>Pojemnik wielorazowego użytku kompatybilny z wkładami workowymi, z uchwytem i zaworem umożliwiającym redukcję lub całkowite odcięcie próżni</t>
  </si>
  <si>
    <t>W ramach pakietu Wykonawca dostarczy uchwyty mocujące do pojemników wielorazowych – różne typy – kompatybilne w systemie - 100 szt.</t>
  </si>
  <si>
    <t>Razem pakiet nr 63</t>
  </si>
  <si>
    <t>Pakiet 64</t>
  </si>
  <si>
    <t>Skalpel bezpieczny, sterylne, ostrze wykonane ze stali węglowej  nr 11 pakowane indywidualnie, bezpieczne.</t>
  </si>
  <si>
    <t>Skalpel bezpieczny, sterylne, ostrze wykonane ze stali węglowej  nr 15 pakowane indywidualnie, bezpieczne.</t>
  </si>
  <si>
    <t>Skalpel bezpieczny, sterylne, ostrze wykonane ze stali węglowej  nr 24 pakowane indywidualnie, bezpieczne.</t>
  </si>
  <si>
    <t>Razem pakiet 64</t>
  </si>
  <si>
    <t>Pakiet 65</t>
  </si>
  <si>
    <t>Ostrza jednorazowe do strzygarki medycznej-chirurgicznej, uniwersalne do usuwania wszystkich typów owłosienia</t>
  </si>
  <si>
    <t>Ostrza jednorazowe do strzygarki medycznej-chirurgicznej, do usuwania trudnego, grubego owłosienia</t>
  </si>
  <si>
    <t>W ramach pakietu  sprzedający zobowiązuje się wyposażyć Szpital w 30 szt. strzygarek  kompatybilnych z zaoferowanymi ostrzami</t>
  </si>
  <si>
    <r>
      <t xml:space="preserve">                                                                         </t>
    </r>
    <r>
      <rPr>
        <b/>
        <sz val="11"/>
        <rFont val="Arial"/>
        <family val="2"/>
      </rPr>
      <t>Razem pakiet 65</t>
    </r>
  </si>
  <si>
    <t>Pakiet 66</t>
  </si>
  <si>
    <t>Etui - pokrowce jednorazowe do aparatów holterowskich Lifecard CF</t>
  </si>
  <si>
    <t>Pakiet 67</t>
  </si>
  <si>
    <t>Przyrząd do pobierania i upustu krwi z pojemnikiem 450 ml zawierający CPDA – 1</t>
  </si>
  <si>
    <t>Pakiet 68</t>
  </si>
  <si>
    <t>Sprawa ZP 18/23</t>
  </si>
  <si>
    <t>INFORMACJE OGÓLNE dot. wypełniania formularza</t>
  </si>
  <si>
    <t>Zamawiający dopuszcza załączenie  Formularza Cenowego z pominiętymi pakietami na które nie została złożona oferta.</t>
  </si>
  <si>
    <t>W Formularzu włączono opcję „DOKLADNOŚC JAK ZAZNACZONO”</t>
  </si>
  <si>
    <t>Należy wypełniać jedynie białe części arkusza</t>
  </si>
  <si>
    <t>Należy stosować wzory z wiersza drugiego tabeli</t>
  </si>
  <si>
    <t>FORMULARZ CENOWY</t>
  </si>
  <si>
    <t>L.p.</t>
  </si>
  <si>
    <t>Nazwa</t>
  </si>
  <si>
    <t>jedn. miary</t>
  </si>
  <si>
    <t xml:space="preserve">szacunkowa Ilość </t>
  </si>
  <si>
    <t>Ilość sztuk w opakowaniu</t>
  </si>
  <si>
    <t xml:space="preserve">Ilość opakowań </t>
  </si>
  <si>
    <t>Nazwa producenta / nr katalogowy</t>
  </si>
  <si>
    <t>Cena jedn. netto za opakowanie w zł</t>
  </si>
  <si>
    <t xml:space="preserve">Wartość netto w zł </t>
  </si>
  <si>
    <t>VAT %</t>
  </si>
  <si>
    <t>Wartość brutto</t>
  </si>
  <si>
    <t>A</t>
  </si>
  <si>
    <t>B</t>
  </si>
  <si>
    <t>C</t>
  </si>
  <si>
    <t>D</t>
  </si>
  <si>
    <t>E</t>
  </si>
  <si>
    <t>F = D / E</t>
  </si>
  <si>
    <t>G</t>
  </si>
  <si>
    <t>H</t>
  </si>
  <si>
    <t>I = F * H</t>
  </si>
  <si>
    <t>J</t>
  </si>
  <si>
    <t>K = I + I * J</t>
  </si>
  <si>
    <t>Pakiet 1</t>
  </si>
  <si>
    <t xml:space="preserve">Cewnik do odsysania górnych dróg oddechowych bez ftalanów. Wykonany z miękkiego i elastycznego PCV o zmrożonej (satynowej) powierzchni. Zakończony prosto (atraumatyczny, zaokrąglony otwór końcowy). Dwa otwory boczne naprzeciwległe o łącznej powierzchni mniejszej od otwóu końcowego. Łącznik kodowany kolorystycznie zależnie od rozmiaru z fabrycznie umieszczoną nazwą producenta w celu identyfikacji produktu. Pakowany prosto w opakowanie typu folia-papier z listkami ułatwiającymi otwieranie (min. 1cm). Na opakowaniu fabrycznie umieszczone: nr katalogowy, rozmiar, data produkcji, numer serii, data ważności, sposób sterylizacji, informacja o braku ftalanów oraz napisy w języku polskim. Rozmiary CH 6 - CH 10, długość 40cm oraz 60cm (do wyboru przez Zamawiającego), oraz CH 12 - CH 24, długość 60cm. </t>
  </si>
  <si>
    <t>szt.</t>
  </si>
  <si>
    <t>Cewnik Foleya dwudrożny z plastikową zastawką do napełniania balonu. Wykonany z miękkiego i elastycznego lateksu pokrytego silikonem. Atraumatyczna, zamknięta końcówka oraz dwa otwory drenujące. Łącznik kodowany kolorystycznie zależnie od rozmiaru. Na cewniku nadrukowany rozmiar (Fr/Ch), średnica (mm),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Ch 12-22.</t>
  </si>
  <si>
    <t>Razem pakiet nr 1</t>
  </si>
  <si>
    <t>xxx</t>
  </si>
  <si>
    <t>Pakiet 2</t>
  </si>
  <si>
    <t>Cewnik Foley sterylny, wykonany ze 100% silikonu posiadający specjalną zewnętrzną i wewnętrzną powłokę antyinfekcyjną obniżającą ryzyko tworzenia się biofilmu. Powłoka zawierającą cząsteczki złota, palladu i srebra, bezpieczny do użytkowania na 90 dni. Długość cewnika 40cm.Rozmiary 10-24 Fr.</t>
  </si>
  <si>
    <t>Jednorazowy worek do opróżniania i odprowadzania moczu  z cewnikowanego worka drenażowego na mocz pacjenta z zatyczką. W  worek wbudowany superabsorbcyjny polimer szybko krystalizujący mocz w cellu zapobiegania rozlania moczu, na worku wyraźna podziałka, bez zawartości DEHP, podwójnie zgrzewana torba, system łączenia worka z workiem na mocz kompatybilny, pojemność 2 l.</t>
  </si>
  <si>
    <t>Razem pakiet nr 2</t>
  </si>
  <si>
    <t>Pakiet 3</t>
  </si>
  <si>
    <t>Zgłębnik żołądkowy sterylny, dł. 1100-1500 mm z zatyczką Ch 14 -18, skalowanie co 1 cm (numerycznie co 5 cm ) bezftalanowy z fabrycznie nadrukowaną informacją na opakowaniu jednostkowym</t>
  </si>
  <si>
    <t>Zgłębnik żołądkowy silikonowy z zintegrowaną zatyczką, skalowanie co 1 cm(numerycznie co 5 cm) wzdłuż cewnika linia RTG,  dł. 1200 mm z zatyczką Ch 12-20, pakowany podwójnie, sterylny</t>
  </si>
  <si>
    <t xml:space="preserve">Sonda Sengstakena wykonana z najwyższej jakości 100% biokompatybilnego transparentnego silikonu, sterylna, czteroświatłowa umożliwiająca skuteczne odsysanie i usuwania treści żołądka, jak również krwotoku z górnego odcinka przełyku oraz śliny, dzięki dużemu światłu odsysania. Bardzo elastyczna, umożliwiająca manewrowanie bez zagrożenia zranienia przełykowej błony śluzowej z prowadnicą umożliwiającą szybsze założenie sondy w porównaniu do standardowych zgłębników, dzięki czemu zapewnia utrzymanie kinetyki krążenia i przepływu krwi w wątrobie w przypadku nagłego krwawienia.
Posiada umiarkowaną plastyczność, dzięki czemu jest nie tylko łatwa do wkładania, lecz także zdolna do skutecznego odsysania i usuwania treści żołądka z balonem przełykowym z mankietem niskociśnieniowym.
Balon żołądkowy o długości 60 mm, objętości powietrza 150 - 200 cm3 - maksymalnie: 350 cm3, znaczniki głębokości w odległości od 25 cm od początku balonu przełykowego, atraumatyczne zakończenie cewnika typu oliwka. Wyposażona w wyściółkę z gąbki mocowaną na nozdrzu pacjenta z zaciskiem ułatwiającym otwieranie i zamykanie przewodu do manometru.
Żołądkowe i przełykowe przewody do manometru rozróżnia się kolorami, co podnosi stopień bezpieczeństwa zabiegu, linia kontrastująca w RTG na całej  długości sondy, długość całkowita 850 mm, pakowana w opakowanie typu  papier-folia oraz zewnętrzne kartonowe pudełko. Rozmiar 16,18,20  </t>
  </si>
  <si>
    <t>Dren łączący do odsysania z końcówkami lejkowymi, sterylne dł. 210 cm, j.u. Ch 24 -5,60 mm/8.00 ( śr. Wew/ śr. Zew.)</t>
  </si>
  <si>
    <t>Łącznik do kontrolowanego odsysania, sterylny, pakowany pojedyńczo</t>
  </si>
  <si>
    <t>Dren tlenowy wykonany z PCV, bez zawartości lateksu. Dren o przekroju gwiazdkowym z pięcioma wzdłuznymi paskami wzmacniającymi, zapobiegającymi zamknięciu światła drenu z uniwersalnymi łącznikami. Wyrób sterylny, opakowanie foliowe z napisami w j. polskim oraz instrukcją użycia, długość  2,1m.</t>
  </si>
  <si>
    <t>Zatyczka do sondy, pakowana pojedynczo</t>
  </si>
  <si>
    <t>Razem pakiet nr 3</t>
  </si>
  <si>
    <t>Pakiet 4</t>
  </si>
  <si>
    <t>Igły iniekcyjne j.u. z trójkątnym  ostrzem, rozmiary 0,3 - 0,9</t>
  </si>
  <si>
    <t>op. a'100 szt.</t>
  </si>
  <si>
    <t>Igły iniekcyjne j.u. cienkościenne z trójkątnym ostrzem, rozmiary 1,1 i 1,2</t>
  </si>
  <si>
    <t>Igła iniekcyjna j.u. do wkłuć lędźwiowych, rozmiar 0,7-1,2, przezroczysta nasadka igły z eliptycznym pryzmatem umożliwiającym szybką wizualizację płynu mózgowo-rdzeniowego.  Opakowanie typu blister</t>
  </si>
  <si>
    <t>Igła iniekcyjna j.u. do wkłuć lędźwiowych, rozmiar 0,7-1,2,  długość igły: 100-150 mm, przezroczysta nasadka igły z eliptycznym pryzmatem umożliwiającym szybką wizualizację płynu mózgowo-rdzeniowego.  Opakowanie typu blister</t>
  </si>
  <si>
    <t>Igła do Pena, sterylna j.u., 29-31 G Wykonana z polipropylenu, polietylenu oraz stali
nierdzewnej, Ostrze igły o potrójnym ścięciu pozwala na łatwe i atraumatyczne przebicie skóry, barwiona nasadka oraz papierowa nakładka opakowania
ułatwiają szybkie rozpoznanie rozmiaru igły, Uniwersalna, kompatybilna z wszystkimi modelami penów, Jednorazowego użytku, Niepirogenna, Nie zawiera lateksu, Nie zawiera ftalanów, Sterylizowany tlenkiem etylenu</t>
  </si>
  <si>
    <t>Strzykawka insulinowa w komplecie z nakładaną igłą, poj. 1ml - 40 j.ins., szczelna z czytelną i trwałą skalą</t>
  </si>
  <si>
    <t>Strzykawka iniekcyjna 2-częściowa j.u., poj. 2 ml lub 3 ml, szczelna z czytelną i trwałą skalą</t>
  </si>
  <si>
    <t>Strzykawka iniekcyjna 2-częściowa j.u., poj. 5 ml lub 6 ml, szczelna z czytelną i trwałą skalą</t>
  </si>
  <si>
    <t>Strzykawka iniekcyjna 2-częściowa j.u., , poj. 10 ml lub 12 ml, szczelna z czytelną i trwałą skalą</t>
  </si>
  <si>
    <t>Strzykawka iniekcyjna 2-częściowa j.u., poj. 20 ml lub 24 ml, szczelna z czytelną i trwałą skalą</t>
  </si>
  <si>
    <t>op. a' 80 szt.</t>
  </si>
  <si>
    <t xml:space="preserve">Strzykawka  trzyczęściowa cewnikowa j.u., poj.100 m,l, szczelna z czytelną i trwałą skalą. </t>
  </si>
  <si>
    <t>Strzykawka trzyczęściowa j.u. do pomp infuzyjnych AITECS 2016 firmy UAB VILTECHMEDA oraz do pomp infuzyjnych firmy Ascor z końcówką typu Luer Lock, biała. poj. 50 ml, szczelna z czytelną i trwałą skalą</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</si>
</sst>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numFmt numFmtId="165" formatCode="#"/>
    <numFmt numFmtId="166" formatCode="#,##0\ _z_ł"/>
  </numFmts>
  <fonts count="33">
    <font>
      <sz val="10"/>
      <name val="Arial CE"/>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9"/>
      <name val="Arial CE"/>
      <family val="2"/>
    </font>
    <font>
      <b/>
      <sz val="9"/>
      <name val="Arial CE"/>
      <family val="2"/>
    </font>
    <font>
      <b/>
      <sz val="11"/>
      <name val="Arial CE"/>
      <family val="2"/>
    </font>
    <font>
      <sz val="11"/>
      <name val="Arial CE"/>
      <family val="2"/>
    </font>
    <font>
      <b/>
      <sz val="10"/>
      <name val="Arial CE"/>
      <family val="2"/>
    </font>
    <font>
      <sz val="11"/>
      <name val="Arial"/>
      <family val="2"/>
    </font>
    <font>
      <b/>
      <sz val="11"/>
      <name val="Arial"/>
      <family val="2"/>
    </font>
    <font>
      <sz val="11"/>
      <color indexed="8"/>
      <name val="Arial"/>
      <family val="2"/>
    </font>
    <font>
      <sz val="11"/>
      <color indexed="8"/>
      <name val="Arial CE"/>
      <family val="2"/>
    </font>
    <font>
      <i/>
      <sz val="11"/>
      <name val="Arial CE"/>
      <family val="2"/>
    </font>
    <font>
      <sz val="11"/>
      <color indexed="8"/>
      <name val="Arial CE1"/>
      <family val="0"/>
    </font>
    <font>
      <i/>
      <sz val="11"/>
      <name val="Arial"/>
      <family val="2"/>
    </font>
    <font>
      <sz val="11"/>
      <color indexed="10"/>
      <name val="Arial CE"/>
      <family val="0"/>
    </font>
    <font>
      <b/>
      <sz val="11"/>
      <color indexed="10"/>
      <name val="Arial CE"/>
      <family val="0"/>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7"/>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6" borderId="0" applyNumberFormat="0" applyBorder="0" applyAlignment="0" applyProtection="0"/>
    <xf numFmtId="0" fontId="4" fillId="3" borderId="1" applyNumberFormat="0" applyAlignment="0" applyProtection="0"/>
    <xf numFmtId="0" fontId="5" fillId="4" borderId="2" applyNumberFormat="0" applyAlignment="0" applyProtection="0"/>
    <xf numFmtId="0" fontId="6" fillId="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 fillId="0" borderId="3" applyNumberFormat="0" applyFill="0" applyAlignment="0" applyProtection="0"/>
    <xf numFmtId="0" fontId="8" fillId="14"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10" borderId="0" applyNumberFormat="0" applyBorder="0" applyAlignment="0" applyProtection="0"/>
    <xf numFmtId="0" fontId="13" fillId="4" borderId="1" applyNumberFormat="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5"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17" borderId="0" applyNumberFormat="0" applyBorder="0" applyAlignment="0" applyProtection="0"/>
  </cellStyleXfs>
  <cellXfs count="120">
    <xf numFmtId="0" fontId="0" fillId="0" borderId="0" xfId="0" applyAlignment="1">
      <alignment/>
    </xf>
    <xf numFmtId="1" fontId="19" fillId="0" borderId="0" xfId="0" applyNumberFormat="1" applyFont="1" applyAlignment="1">
      <alignment horizontal="left" vertical="center"/>
    </xf>
    <xf numFmtId="0" fontId="19" fillId="0" borderId="0" xfId="0" applyFont="1" applyAlignment="1">
      <alignment horizontal="left" vertical="top"/>
    </xf>
    <xf numFmtId="0" fontId="19" fillId="0" borderId="0" xfId="0" applyFont="1" applyAlignment="1">
      <alignment horizontal="center" vertical="center"/>
    </xf>
    <xf numFmtId="3" fontId="19" fillId="18" borderId="0" xfId="0" applyNumberFormat="1" applyFont="1" applyFill="1" applyAlignment="1">
      <alignment horizontal="center" vertical="center"/>
    </xf>
    <xf numFmtId="3" fontId="19" fillId="19" borderId="0" xfId="0" applyNumberFormat="1" applyFont="1" applyFill="1" applyAlignment="1">
      <alignment horizontal="center" vertical="center"/>
    </xf>
    <xf numFmtId="4" fontId="19" fillId="0" borderId="0" xfId="0" applyNumberFormat="1" applyFont="1" applyAlignment="1">
      <alignment horizontal="right" vertical="center"/>
    </xf>
    <xf numFmtId="2" fontId="19" fillId="0" borderId="0" xfId="0" applyNumberFormat="1" applyFont="1" applyAlignment="1">
      <alignment horizontal="right" vertical="center"/>
    </xf>
    <xf numFmtId="9" fontId="19" fillId="0" borderId="0" xfId="0" applyNumberFormat="1" applyFont="1" applyAlignment="1">
      <alignment horizontal="center" vertical="center"/>
    </xf>
    <xf numFmtId="4" fontId="20" fillId="0" borderId="0" xfId="0" applyNumberFormat="1" applyFont="1" applyAlignment="1">
      <alignment horizontal="right" vertical="center"/>
    </xf>
    <xf numFmtId="0" fontId="19" fillId="0" borderId="0" xfId="0" applyFont="1" applyAlignment="1">
      <alignment horizontal="left" vertical="center"/>
    </xf>
    <xf numFmtId="1" fontId="21" fillId="0" borderId="0" xfId="0" applyNumberFormat="1" applyFont="1" applyFill="1" applyAlignment="1">
      <alignment horizontal="left" vertical="center" wrapText="1"/>
    </xf>
    <xf numFmtId="4" fontId="21" fillId="0" borderId="0" xfId="0" applyNumberFormat="1" applyFont="1" applyFill="1" applyAlignment="1">
      <alignment horizontal="left" vertical="top" wrapText="1"/>
    </xf>
    <xf numFmtId="4" fontId="22" fillId="0" borderId="0" xfId="0" applyNumberFormat="1" applyFont="1" applyFill="1" applyAlignment="1">
      <alignment horizontal="center" vertical="center" wrapText="1"/>
    </xf>
    <xf numFmtId="4" fontId="21" fillId="0" borderId="0" xfId="0" applyNumberFormat="1" applyFont="1" applyFill="1" applyBorder="1" applyAlignment="1">
      <alignment horizontal="left" vertical="center" wrapText="1"/>
    </xf>
    <xf numFmtId="4" fontId="21" fillId="0" borderId="0" xfId="0" applyNumberFormat="1" applyFont="1" applyFill="1" applyBorder="1" applyAlignment="1">
      <alignment horizontal="right" vertical="center" wrapText="1"/>
    </xf>
    <xf numFmtId="2" fontId="21" fillId="0" borderId="0" xfId="0" applyNumberFormat="1" applyFont="1" applyFill="1" applyBorder="1" applyAlignment="1">
      <alignment horizontal="right" vertical="center" wrapText="1"/>
    </xf>
    <xf numFmtId="9" fontId="21" fillId="0" borderId="0" xfId="0" applyNumberFormat="1" applyFont="1" applyFill="1" applyBorder="1" applyAlignment="1">
      <alignment horizontal="center" vertical="center" wrapText="1"/>
    </xf>
    <xf numFmtId="1" fontId="23" fillId="18" borderId="10" xfId="0" applyNumberFormat="1" applyFont="1" applyFill="1" applyBorder="1" applyAlignment="1">
      <alignment horizontal="center" vertical="center" wrapText="1"/>
    </xf>
    <xf numFmtId="4" fontId="23" fillId="18" borderId="10" xfId="0" applyNumberFormat="1" applyFont="1" applyFill="1" applyBorder="1" applyAlignment="1">
      <alignment horizontal="center" vertical="top" wrapText="1"/>
    </xf>
    <xf numFmtId="4" fontId="23" fillId="18" borderId="10" xfId="0" applyNumberFormat="1" applyFont="1" applyFill="1" applyBorder="1" applyAlignment="1">
      <alignment horizontal="center" vertical="center" wrapText="1"/>
    </xf>
    <xf numFmtId="2" fontId="23" fillId="18" borderId="10" xfId="0" applyNumberFormat="1" applyFont="1" applyFill="1" applyBorder="1" applyAlignment="1">
      <alignment horizontal="center" vertical="center" wrapText="1"/>
    </xf>
    <xf numFmtId="9" fontId="23" fillId="18" borderId="10" xfId="0" applyNumberFormat="1" applyFont="1" applyFill="1" applyBorder="1" applyAlignment="1">
      <alignment horizontal="center" vertical="center" wrapText="1"/>
    </xf>
    <xf numFmtId="4" fontId="23" fillId="18" borderId="10" xfId="0" applyNumberFormat="1" applyFont="1" applyFill="1" applyBorder="1" applyAlignment="1">
      <alignment horizontal="right" vertical="center" wrapText="1"/>
    </xf>
    <xf numFmtId="4" fontId="23" fillId="7" borderId="10" xfId="0" applyNumberFormat="1" applyFont="1" applyFill="1" applyBorder="1" applyAlignment="1">
      <alignment horizontal="center" vertical="center" wrapText="1"/>
    </xf>
    <xf numFmtId="0" fontId="20" fillId="0" borderId="0" xfId="0" applyFont="1" applyAlignment="1">
      <alignment horizontal="left" vertical="center"/>
    </xf>
    <xf numFmtId="1" fontId="22" fillId="18" borderId="10" xfId="0" applyNumberFormat="1" applyFont="1" applyFill="1" applyBorder="1" applyAlignment="1">
      <alignment horizontal="left" vertical="center" wrapText="1"/>
    </xf>
    <xf numFmtId="4" fontId="22" fillId="18" borderId="10" xfId="0" applyNumberFormat="1" applyFont="1" applyFill="1" applyBorder="1" applyAlignment="1">
      <alignment horizontal="left" vertical="top" wrapText="1"/>
    </xf>
    <xf numFmtId="4" fontId="22" fillId="18" borderId="10"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4" fontId="22" fillId="7" borderId="10" xfId="0" applyNumberFormat="1" applyFont="1" applyFill="1" applyBorder="1" applyAlignment="1">
      <alignment horizontal="center" vertical="center" wrapText="1"/>
    </xf>
    <xf numFmtId="4" fontId="22" fillId="4"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right" vertical="center" wrapText="1"/>
    </xf>
    <xf numFmtId="2" fontId="22" fillId="18" borderId="10" xfId="0" applyNumberFormat="1" applyFont="1" applyFill="1" applyBorder="1" applyAlignment="1">
      <alignment horizontal="right" vertical="center" wrapText="1"/>
    </xf>
    <xf numFmtId="9" fontId="22" fillId="0" borderId="10" xfId="0" applyNumberFormat="1" applyFont="1" applyBorder="1" applyAlignment="1">
      <alignment horizontal="center" vertical="center" wrapText="1"/>
    </xf>
    <xf numFmtId="4" fontId="22" fillId="18" borderId="10" xfId="0" applyNumberFormat="1" applyFont="1" applyFill="1" applyBorder="1" applyAlignment="1">
      <alignment horizontal="right" vertical="center" wrapText="1"/>
    </xf>
    <xf numFmtId="4" fontId="21" fillId="18" borderId="10" xfId="0" applyNumberFormat="1" applyFont="1" applyFill="1" applyBorder="1" applyAlignment="1">
      <alignment horizontal="right" vertical="center" wrapText="1"/>
    </xf>
    <xf numFmtId="2" fontId="21" fillId="18" borderId="10" xfId="0" applyNumberFormat="1" applyFont="1" applyFill="1" applyBorder="1" applyAlignment="1">
      <alignment horizontal="right" vertical="center" wrapText="1"/>
    </xf>
    <xf numFmtId="9" fontId="21" fillId="18" borderId="10" xfId="0" applyNumberFormat="1" applyFont="1" applyFill="1" applyBorder="1" applyAlignment="1">
      <alignment horizontal="center" vertical="center" wrapText="1"/>
    </xf>
    <xf numFmtId="4" fontId="22" fillId="18" borderId="10" xfId="0" applyNumberFormat="1" applyFont="1" applyFill="1" applyBorder="1" applyAlignment="1">
      <alignment horizontal="left" vertical="top" wrapText="1"/>
    </xf>
    <xf numFmtId="4" fontId="22" fillId="18" borderId="10" xfId="0" applyNumberFormat="1" applyFont="1" applyFill="1" applyBorder="1" applyAlignment="1">
      <alignment vertical="top" wrapText="1"/>
    </xf>
    <xf numFmtId="4" fontId="21" fillId="4" borderId="10" xfId="0" applyNumberFormat="1" applyFont="1" applyFill="1" applyBorder="1" applyAlignment="1">
      <alignment horizontal="right" vertical="center" wrapText="1"/>
    </xf>
    <xf numFmtId="4" fontId="24" fillId="18" borderId="10" xfId="0" applyNumberFormat="1" applyFont="1" applyFill="1" applyBorder="1" applyAlignment="1">
      <alignment horizontal="left" vertical="top" wrapText="1"/>
    </xf>
    <xf numFmtId="4" fontId="24" fillId="18" borderId="10" xfId="0" applyNumberFormat="1" applyFont="1" applyFill="1" applyBorder="1" applyAlignment="1">
      <alignment horizontal="center" vertical="center" wrapText="1"/>
    </xf>
    <xf numFmtId="4" fontId="24" fillId="4" borderId="10" xfId="0" applyNumberFormat="1" applyFont="1" applyFill="1" applyBorder="1" applyAlignment="1">
      <alignment horizontal="center" vertical="center" wrapText="1"/>
    </xf>
    <xf numFmtId="1" fontId="24" fillId="18" borderId="10" xfId="0" applyNumberFormat="1" applyFont="1" applyFill="1" applyBorder="1" applyAlignment="1">
      <alignment horizontal="left" vertical="center" wrapText="1"/>
    </xf>
    <xf numFmtId="0" fontId="26" fillId="18" borderId="10" xfId="0" applyFont="1" applyFill="1" applyBorder="1" applyAlignment="1">
      <alignment horizontal="left" vertical="top" wrapText="1"/>
    </xf>
    <xf numFmtId="4" fontId="22" fillId="0" borderId="10" xfId="0" applyNumberFormat="1" applyFont="1" applyFill="1" applyBorder="1" applyAlignment="1">
      <alignment horizontal="right" vertical="center" wrapText="1"/>
    </xf>
    <xf numFmtId="4" fontId="24" fillId="4" borderId="10" xfId="0" applyNumberFormat="1" applyFont="1" applyFill="1" applyBorder="1" applyAlignment="1">
      <alignment horizontal="right" vertical="center" wrapText="1"/>
    </xf>
    <xf numFmtId="0" fontId="19" fillId="0" borderId="0" xfId="0" applyFont="1" applyAlignment="1">
      <alignment vertical="center"/>
    </xf>
    <xf numFmtId="4" fontId="25" fillId="4" borderId="10" xfId="0" applyNumberFormat="1" applyFont="1" applyFill="1" applyBorder="1" applyAlignment="1">
      <alignment horizontal="right" vertical="center" wrapText="1"/>
    </xf>
    <xf numFmtId="4" fontId="27" fillId="18" borderId="10" xfId="0" applyNumberFormat="1" applyFont="1" applyFill="1" applyBorder="1" applyAlignment="1">
      <alignment horizontal="left" vertical="top" wrapText="1"/>
    </xf>
    <xf numFmtId="9" fontId="21" fillId="0" borderId="10" xfId="0" applyNumberFormat="1" applyFont="1" applyBorder="1" applyAlignment="1">
      <alignment horizontal="center" vertical="center" wrapText="1"/>
    </xf>
    <xf numFmtId="0" fontId="19" fillId="0" borderId="0" xfId="0" applyFont="1" applyAlignment="1">
      <alignment horizontal="left" vertical="center" wrapText="1"/>
    </xf>
    <xf numFmtId="4" fontId="24" fillId="0" borderId="10" xfId="0" applyNumberFormat="1" applyFont="1" applyFill="1" applyBorder="1" applyAlignment="1">
      <alignment horizontal="center" vertical="center" wrapText="1"/>
    </xf>
    <xf numFmtId="1" fontId="21" fillId="18" borderId="10" xfId="0" applyNumberFormat="1" applyFont="1" applyFill="1" applyBorder="1" applyAlignment="1">
      <alignment horizontal="left" vertical="center" wrapText="1"/>
    </xf>
    <xf numFmtId="0" fontId="19" fillId="0" borderId="0" xfId="0" applyFont="1" applyFill="1" applyAlignment="1">
      <alignment horizontal="left" vertical="center"/>
    </xf>
    <xf numFmtId="0" fontId="19" fillId="0" borderId="0" xfId="0" applyFont="1" applyFill="1" applyAlignment="1">
      <alignment horizontal="left"/>
    </xf>
    <xf numFmtId="1" fontId="22" fillId="7" borderId="10" xfId="0" applyNumberFormat="1" applyFont="1" applyFill="1" applyBorder="1" applyAlignment="1">
      <alignment horizontal="center" vertical="center" wrapText="1"/>
    </xf>
    <xf numFmtId="4" fontId="22" fillId="7" borderId="10" xfId="0" applyNumberFormat="1" applyFont="1" applyFill="1" applyBorder="1" applyAlignment="1">
      <alignment horizontal="left" vertical="top" wrapText="1"/>
    </xf>
    <xf numFmtId="0" fontId="19" fillId="4" borderId="0" xfId="0" applyFont="1" applyFill="1" applyAlignment="1">
      <alignment horizontal="left"/>
    </xf>
    <xf numFmtId="1" fontId="22" fillId="7" borderId="10" xfId="0" applyNumberFormat="1" applyFont="1" applyFill="1" applyBorder="1" applyAlignment="1">
      <alignment horizontal="left" vertical="center"/>
    </xf>
    <xf numFmtId="4" fontId="22" fillId="7" borderId="10" xfId="0" applyNumberFormat="1" applyFont="1" applyFill="1" applyBorder="1" applyAlignment="1">
      <alignment vertical="top" wrapText="1"/>
    </xf>
    <xf numFmtId="4" fontId="22" fillId="7" borderId="10" xfId="0" applyNumberFormat="1" applyFont="1" applyFill="1" applyBorder="1" applyAlignment="1">
      <alignment horizontal="center" vertical="center"/>
    </xf>
    <xf numFmtId="4" fontId="22" fillId="4" borderId="10" xfId="0" applyNumberFormat="1" applyFont="1" applyFill="1" applyBorder="1" applyAlignment="1">
      <alignment horizontal="center" vertical="center"/>
    </xf>
    <xf numFmtId="4" fontId="22" fillId="0" borderId="10" xfId="0" applyNumberFormat="1" applyFont="1" applyBorder="1" applyAlignment="1">
      <alignment horizontal="right" vertical="center"/>
    </xf>
    <xf numFmtId="2" fontId="21" fillId="18" borderId="10" xfId="0" applyNumberFormat="1" applyFont="1" applyFill="1" applyBorder="1" applyAlignment="1">
      <alignment horizontal="right" vertical="center"/>
    </xf>
    <xf numFmtId="9" fontId="21" fillId="18" borderId="10" xfId="0" applyNumberFormat="1" applyFont="1" applyFill="1" applyBorder="1" applyAlignment="1">
      <alignment horizontal="center" vertical="center"/>
    </xf>
    <xf numFmtId="4" fontId="21" fillId="18" borderId="10" xfId="0" applyNumberFormat="1" applyFont="1" applyFill="1" applyBorder="1" applyAlignment="1">
      <alignment horizontal="right" vertical="center"/>
    </xf>
    <xf numFmtId="1" fontId="22" fillId="7" borderId="10" xfId="0" applyNumberFormat="1" applyFont="1" applyFill="1" applyBorder="1" applyAlignment="1">
      <alignment horizontal="left" vertical="center" wrapText="1"/>
    </xf>
    <xf numFmtId="4" fontId="22" fillId="0" borderId="10" xfId="0" applyNumberFormat="1" applyFont="1" applyBorder="1" applyAlignment="1">
      <alignment horizontal="right" vertical="center" wrapText="1"/>
    </xf>
    <xf numFmtId="9" fontId="22" fillId="18" borderId="10" xfId="0" applyNumberFormat="1" applyFont="1" applyFill="1" applyBorder="1" applyAlignment="1">
      <alignment horizontal="center" vertical="center"/>
    </xf>
    <xf numFmtId="0" fontId="29" fillId="18" borderId="10" xfId="0" applyFont="1" applyFill="1" applyBorder="1" applyAlignment="1">
      <alignment horizontal="left" vertical="top" wrapText="1"/>
    </xf>
    <xf numFmtId="0" fontId="27" fillId="18" borderId="10" xfId="0" applyFont="1" applyFill="1" applyBorder="1" applyAlignment="1">
      <alignment horizontal="left" vertical="top" wrapText="1"/>
    </xf>
    <xf numFmtId="164" fontId="22" fillId="18" borderId="10" xfId="0" applyNumberFormat="1" applyFont="1" applyFill="1" applyBorder="1" applyAlignment="1">
      <alignment horizontal="left" vertical="center" wrapText="1"/>
    </xf>
    <xf numFmtId="4" fontId="24" fillId="18" borderId="10" xfId="0" applyNumberFormat="1" applyFont="1" applyFill="1" applyBorder="1" applyAlignment="1">
      <alignment vertical="top" wrapText="1"/>
    </xf>
    <xf numFmtId="164" fontId="24" fillId="18" borderId="10" xfId="0" applyNumberFormat="1" applyFont="1" applyFill="1" applyBorder="1" applyAlignment="1">
      <alignment horizontal="left" vertical="center" wrapText="1"/>
    </xf>
    <xf numFmtId="4" fontId="27" fillId="4" borderId="10" xfId="0" applyNumberFormat="1" applyFont="1" applyFill="1" applyBorder="1" applyAlignment="1">
      <alignment horizontal="center" vertical="center" wrapText="1"/>
    </xf>
    <xf numFmtId="4" fontId="24" fillId="18" borderId="10" xfId="0" applyNumberFormat="1" applyFont="1" applyFill="1" applyBorder="1" applyAlignment="1">
      <alignment horizontal="left" vertical="center" wrapText="1"/>
    </xf>
    <xf numFmtId="0" fontId="24" fillId="18" borderId="10" xfId="0" applyNumberFormat="1" applyFont="1" applyFill="1" applyBorder="1" applyAlignment="1">
      <alignment vertical="top" wrapText="1"/>
    </xf>
    <xf numFmtId="0" fontId="24" fillId="18" borderId="10" xfId="0" applyNumberFormat="1" applyFont="1" applyFill="1" applyBorder="1" applyAlignment="1">
      <alignment vertical="top" wrapText="1"/>
    </xf>
    <xf numFmtId="2" fontId="25" fillId="18" borderId="10" xfId="0" applyNumberFormat="1" applyFont="1" applyFill="1" applyBorder="1" applyAlignment="1">
      <alignment horizontal="right" vertical="center" wrapText="1"/>
    </xf>
    <xf numFmtId="4" fontId="25" fillId="18" borderId="10" xfId="0" applyNumberFormat="1" applyFont="1" applyFill="1" applyBorder="1" applyAlignment="1">
      <alignment horizontal="right" vertical="center" wrapText="1"/>
    </xf>
    <xf numFmtId="9" fontId="22" fillId="7" borderId="10" xfId="0" applyNumberFormat="1" applyFont="1" applyFill="1" applyBorder="1" applyAlignment="1">
      <alignment horizontal="center" vertical="center" wrapText="1"/>
    </xf>
    <xf numFmtId="164" fontId="22"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left" vertical="top" wrapText="1"/>
    </xf>
    <xf numFmtId="165" fontId="22" fillId="18" borderId="10" xfId="0" applyNumberFormat="1" applyFont="1" applyFill="1" applyBorder="1" applyAlignment="1">
      <alignment horizontal="left" vertical="center" wrapText="1"/>
    </xf>
    <xf numFmtId="0" fontId="24" fillId="18" borderId="10" xfId="0" applyNumberFormat="1" applyFont="1" applyFill="1" applyBorder="1" applyAlignment="1">
      <alignment horizontal="left" vertical="top" wrapText="1"/>
    </xf>
    <xf numFmtId="0" fontId="24" fillId="18" borderId="10" xfId="0" applyFont="1" applyFill="1" applyBorder="1" applyAlignment="1">
      <alignment horizontal="left" vertical="top" wrapText="1"/>
    </xf>
    <xf numFmtId="0" fontId="24" fillId="18" borderId="10" xfId="0" applyFont="1" applyFill="1" applyBorder="1" applyAlignment="1">
      <alignment horizontal="left" vertical="top" wrapText="1"/>
    </xf>
    <xf numFmtId="0" fontId="26" fillId="18" borderId="10" xfId="0" applyNumberFormat="1" applyFont="1" applyFill="1" applyBorder="1" applyAlignment="1">
      <alignment vertical="top" wrapText="1"/>
    </xf>
    <xf numFmtId="3" fontId="19" fillId="0" borderId="0" xfId="0" applyNumberFormat="1" applyFont="1" applyFill="1" applyAlignment="1">
      <alignment horizontal="center" vertical="center"/>
    </xf>
    <xf numFmtId="166" fontId="22" fillId="0" borderId="0" xfId="0" applyNumberFormat="1" applyFont="1" applyFill="1" applyAlignment="1">
      <alignment horizontal="center" vertical="center" wrapText="1"/>
    </xf>
    <xf numFmtId="166" fontId="23" fillId="18" borderId="10" xfId="0" applyNumberFormat="1" applyFont="1" applyFill="1" applyBorder="1" applyAlignment="1">
      <alignment horizontal="center" vertical="center" wrapText="1"/>
    </xf>
    <xf numFmtId="166" fontId="22" fillId="18" borderId="10" xfId="0" applyNumberFormat="1" applyFont="1" applyFill="1" applyBorder="1" applyAlignment="1">
      <alignment horizontal="center" vertical="center" wrapText="1"/>
    </xf>
    <xf numFmtId="166" fontId="22" fillId="18" borderId="10" xfId="0" applyNumberFormat="1" applyFont="1" applyFill="1" applyBorder="1" applyAlignment="1">
      <alignment horizontal="center" vertical="center"/>
    </xf>
    <xf numFmtId="166" fontId="24" fillId="18" borderId="10" xfId="0" applyNumberFormat="1" applyFont="1" applyFill="1" applyBorder="1" applyAlignment="1">
      <alignment horizontal="center" vertical="center" wrapText="1"/>
    </xf>
    <xf numFmtId="166" fontId="19" fillId="0" borderId="0" xfId="0" applyNumberFormat="1" applyFont="1" applyFill="1" applyAlignment="1">
      <alignment horizontal="center" vertical="center"/>
    </xf>
    <xf numFmtId="166" fontId="19" fillId="18" borderId="0" xfId="0" applyNumberFormat="1" applyFont="1" applyFill="1" applyAlignment="1">
      <alignment horizontal="center" vertical="center"/>
    </xf>
    <xf numFmtId="4" fontId="31" fillId="18" borderId="10" xfId="0" applyNumberFormat="1" applyFont="1" applyFill="1" applyBorder="1" applyAlignment="1">
      <alignment horizontal="left" vertical="top" wrapText="1"/>
    </xf>
    <xf numFmtId="4" fontId="32" fillId="0" borderId="0" xfId="0" applyNumberFormat="1" applyFont="1" applyFill="1" applyBorder="1" applyAlignment="1">
      <alignment horizontal="left" vertical="center" wrapText="1"/>
    </xf>
    <xf numFmtId="4" fontId="21" fillId="0" borderId="0" xfId="0" applyNumberFormat="1" applyFont="1" applyFill="1" applyBorder="1" applyAlignment="1">
      <alignment horizontal="left" vertical="center" wrapText="1"/>
    </xf>
    <xf numFmtId="4" fontId="21" fillId="6" borderId="10" xfId="0" applyNumberFormat="1" applyFont="1" applyFill="1" applyBorder="1" applyAlignment="1">
      <alignment horizontal="left" vertical="center" wrapText="1"/>
    </xf>
    <xf numFmtId="4" fontId="21" fillId="18" borderId="10" xfId="0" applyNumberFormat="1" applyFont="1" applyFill="1" applyBorder="1" applyAlignment="1">
      <alignment horizontal="right" vertical="center" wrapText="1"/>
    </xf>
    <xf numFmtId="9" fontId="22" fillId="0" borderId="10" xfId="0" applyNumberFormat="1" applyFont="1" applyBorder="1" applyAlignment="1">
      <alignment horizontal="center" vertical="center" wrapText="1"/>
    </xf>
    <xf numFmtId="4" fontId="22" fillId="18" borderId="10" xfId="0" applyNumberFormat="1" applyFont="1" applyFill="1" applyBorder="1" applyAlignment="1">
      <alignment horizontal="center" vertical="center" wrapText="1"/>
    </xf>
    <xf numFmtId="4" fontId="28" fillId="18" borderId="10" xfId="0" applyNumberFormat="1" applyFont="1" applyFill="1" applyBorder="1" applyAlignment="1">
      <alignment horizontal="left" vertical="center" wrapText="1"/>
    </xf>
    <xf numFmtId="4" fontId="25" fillId="6" borderId="10" xfId="0" applyNumberFormat="1" applyFont="1" applyFill="1" applyBorder="1" applyAlignment="1">
      <alignment horizontal="left" vertical="center" wrapText="1"/>
    </xf>
    <xf numFmtId="4" fontId="22" fillId="7" borderId="10" xfId="0" applyNumberFormat="1" applyFont="1" applyFill="1" applyBorder="1" applyAlignment="1">
      <alignment horizontal="center" vertical="center" wrapText="1"/>
    </xf>
    <xf numFmtId="4" fontId="24" fillId="4"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right" vertical="center" wrapText="1"/>
    </xf>
    <xf numFmtId="2" fontId="22" fillId="18" borderId="10" xfId="0" applyNumberFormat="1" applyFont="1" applyFill="1" applyBorder="1" applyAlignment="1">
      <alignment horizontal="center" vertical="center" wrapText="1"/>
    </xf>
    <xf numFmtId="1" fontId="24" fillId="18" borderId="10" xfId="0" applyNumberFormat="1" applyFont="1" applyFill="1" applyBorder="1" applyAlignment="1">
      <alignment horizontal="left" vertical="center" wrapText="1"/>
    </xf>
    <xf numFmtId="4" fontId="24" fillId="18" borderId="10" xfId="0" applyNumberFormat="1" applyFont="1" applyFill="1" applyBorder="1" applyAlignment="1">
      <alignment horizontal="center" vertical="center" wrapText="1"/>
    </xf>
    <xf numFmtId="166" fontId="24" fillId="18" borderId="10"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4" fontId="30" fillId="18" borderId="10" xfId="0" applyNumberFormat="1" applyFont="1" applyFill="1" applyBorder="1" applyAlignment="1">
      <alignment horizontal="left" vertical="center" wrapText="1"/>
    </xf>
    <xf numFmtId="164" fontId="25" fillId="18" borderId="10" xfId="0" applyNumberFormat="1" applyFont="1" applyFill="1" applyBorder="1" applyAlignment="1">
      <alignment horizontal="right" vertical="center" wrapText="1"/>
    </xf>
    <xf numFmtId="4" fontId="30" fillId="18" borderId="10" xfId="0" applyNumberFormat="1" applyFont="1" applyFill="1" applyBorder="1" applyAlignment="1">
      <alignment horizontal="right" vertical="center" wrapText="1"/>
    </xf>
    <xf numFmtId="4" fontId="21" fillId="6" borderId="10" xfId="0" applyNumberFormat="1" applyFont="1" applyFill="1" applyBorder="1" applyAlignment="1">
      <alignment horizontal="left"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4C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389"/>
  <sheetViews>
    <sheetView tabSelected="1" zoomScale="80" zoomScaleNormal="80" workbookViewId="0" topLeftCell="A1">
      <selection activeCell="D4" sqref="D4"/>
    </sheetView>
  </sheetViews>
  <sheetFormatPr defaultColWidth="9.00390625" defaultRowHeight="12.75" customHeight="1"/>
  <cols>
    <col min="1" max="1" width="3.75390625" style="1" customWidth="1"/>
    <col min="2" max="2" width="71.375" style="2" customWidth="1"/>
    <col min="3" max="3" width="8.125" style="3" customWidth="1"/>
    <col min="4" max="4" width="12.75390625" style="98" customWidth="1"/>
    <col min="5" max="5" width="12.75390625" style="4" customWidth="1"/>
    <col min="6" max="6" width="11.125" style="5" customWidth="1"/>
    <col min="7" max="7" width="21.75390625" style="5" customWidth="1"/>
    <col min="8" max="8" width="14.25390625" style="6" customWidth="1"/>
    <col min="9" max="9" width="14.25390625" style="7" customWidth="1"/>
    <col min="10" max="10" width="7.75390625" style="8" customWidth="1"/>
    <col min="11" max="11" width="17.75390625" style="9" customWidth="1"/>
    <col min="12" max="13" width="9.00390625" style="10" customWidth="1"/>
    <col min="14" max="14" width="10.875" style="10" customWidth="1"/>
    <col min="15" max="253" width="9.00390625" style="10" customWidth="1"/>
  </cols>
  <sheetData>
    <row r="1" spans="1:11" ht="12.75" customHeight="1">
      <c r="A1" s="11"/>
      <c r="B1" s="12" t="s">
        <v>322</v>
      </c>
      <c r="C1" s="13"/>
      <c r="D1" s="92"/>
      <c r="E1" s="13"/>
      <c r="F1" s="13"/>
      <c r="G1" s="13"/>
      <c r="H1" s="100" t="s">
        <v>224</v>
      </c>
      <c r="I1" s="101"/>
      <c r="J1" s="101"/>
      <c r="K1" s="101"/>
    </row>
    <row r="2" spans="1:11" ht="12.75" customHeight="1">
      <c r="A2" s="11"/>
      <c r="B2" s="12" t="s">
        <v>323</v>
      </c>
      <c r="C2" s="13"/>
      <c r="D2" s="92"/>
      <c r="E2" s="13"/>
      <c r="F2" s="13"/>
      <c r="G2" s="13"/>
      <c r="H2" s="15"/>
      <c r="I2" s="16"/>
      <c r="J2" s="17"/>
      <c r="K2" s="15"/>
    </row>
    <row r="3" spans="1:11" ht="19.5" customHeight="1">
      <c r="A3" s="11"/>
      <c r="B3" s="101" t="s">
        <v>324</v>
      </c>
      <c r="C3" s="101"/>
      <c r="D3" s="101"/>
      <c r="E3" s="101"/>
      <c r="F3" s="101"/>
      <c r="G3" s="101"/>
      <c r="H3" s="101"/>
      <c r="I3" s="101"/>
      <c r="J3" s="101"/>
      <c r="K3" s="101"/>
    </row>
    <row r="4" spans="1:11" ht="15" customHeight="1">
      <c r="A4" s="11"/>
      <c r="B4" s="12" t="s">
        <v>325</v>
      </c>
      <c r="C4" s="13"/>
      <c r="D4" s="92"/>
      <c r="E4" s="13"/>
      <c r="F4" s="13"/>
      <c r="G4" s="13"/>
      <c r="H4" s="15"/>
      <c r="I4" s="16"/>
      <c r="J4" s="17"/>
      <c r="K4" s="15"/>
    </row>
    <row r="5" spans="1:11" ht="19.5" customHeight="1">
      <c r="A5" s="11"/>
      <c r="B5" s="12" t="s">
        <v>326</v>
      </c>
      <c r="C5" s="13"/>
      <c r="D5" s="92"/>
      <c r="E5" s="13"/>
      <c r="F5" s="13"/>
      <c r="G5" s="13"/>
      <c r="H5" s="15"/>
      <c r="I5" s="16"/>
      <c r="J5" s="17"/>
      <c r="K5" s="15"/>
    </row>
    <row r="6" spans="1:11" ht="15.75" customHeight="1">
      <c r="A6" s="11"/>
      <c r="B6" s="12" t="s">
        <v>327</v>
      </c>
      <c r="C6" s="13"/>
      <c r="D6" s="92"/>
      <c r="E6" s="13"/>
      <c r="F6" s="13"/>
      <c r="G6" s="13"/>
      <c r="H6" s="15"/>
      <c r="I6" s="16"/>
      <c r="J6" s="17"/>
      <c r="K6" s="15"/>
    </row>
    <row r="7" spans="1:11" ht="15.75" customHeight="1">
      <c r="A7" s="11"/>
      <c r="B7" s="12"/>
      <c r="C7" s="101" t="s">
        <v>328</v>
      </c>
      <c r="D7" s="101"/>
      <c r="E7" s="14"/>
      <c r="F7" s="14"/>
      <c r="G7" s="14"/>
      <c r="H7" s="15"/>
      <c r="I7" s="16"/>
      <c r="J7" s="17"/>
      <c r="K7" s="15"/>
    </row>
    <row r="8" spans="1:11" ht="51" customHeight="1">
      <c r="A8" s="18" t="s">
        <v>329</v>
      </c>
      <c r="B8" s="19" t="s">
        <v>330</v>
      </c>
      <c r="C8" s="20" t="s">
        <v>331</v>
      </c>
      <c r="D8" s="93" t="s">
        <v>332</v>
      </c>
      <c r="E8" s="20" t="s">
        <v>333</v>
      </c>
      <c r="F8" s="20" t="s">
        <v>334</v>
      </c>
      <c r="G8" s="20" t="s">
        <v>335</v>
      </c>
      <c r="H8" s="20" t="s">
        <v>336</v>
      </c>
      <c r="I8" s="21" t="s">
        <v>337</v>
      </c>
      <c r="J8" s="22" t="s">
        <v>338</v>
      </c>
      <c r="K8" s="23" t="s">
        <v>339</v>
      </c>
    </row>
    <row r="9" spans="1:13" s="25" customFormat="1" ht="22.5" customHeight="1">
      <c r="A9" s="18" t="s">
        <v>340</v>
      </c>
      <c r="B9" s="19" t="s">
        <v>341</v>
      </c>
      <c r="C9" s="20" t="s">
        <v>342</v>
      </c>
      <c r="D9" s="93" t="s">
        <v>343</v>
      </c>
      <c r="E9" s="20" t="s">
        <v>344</v>
      </c>
      <c r="F9" s="24" t="s">
        <v>345</v>
      </c>
      <c r="G9" s="24" t="s">
        <v>346</v>
      </c>
      <c r="H9" s="20" t="s">
        <v>347</v>
      </c>
      <c r="I9" s="21" t="s">
        <v>348</v>
      </c>
      <c r="J9" s="22" t="s">
        <v>349</v>
      </c>
      <c r="K9" s="20" t="s">
        <v>350</v>
      </c>
      <c r="M9" s="10"/>
    </row>
    <row r="10" spans="1:11" ht="18" customHeight="1">
      <c r="A10" s="102" t="s">
        <v>351</v>
      </c>
      <c r="B10" s="102"/>
      <c r="C10" s="102"/>
      <c r="D10" s="102"/>
      <c r="E10" s="102"/>
      <c r="F10" s="102"/>
      <c r="G10" s="102"/>
      <c r="H10" s="102"/>
      <c r="I10" s="102"/>
      <c r="J10" s="102"/>
      <c r="K10" s="102"/>
    </row>
    <row r="11" spans="1:11" ht="185.25" customHeight="1">
      <c r="A11" s="26">
        <v>1</v>
      </c>
      <c r="B11" s="27" t="s">
        <v>352</v>
      </c>
      <c r="C11" s="28" t="s">
        <v>353</v>
      </c>
      <c r="D11" s="94">
        <v>48000</v>
      </c>
      <c r="E11" s="29"/>
      <c r="F11" s="30">
        <f>IF(E11=0,"",D11/E11)</f>
      </c>
      <c r="G11" s="31"/>
      <c r="H11" s="32"/>
      <c r="I11" s="33">
        <f>IF(H11=0,"",F11*H11)</f>
      </c>
      <c r="J11" s="34"/>
      <c r="K11" s="35">
        <f>IF(J11="","",IF(I11="","",I11+I11*J11))</f>
      </c>
    </row>
    <row r="12" spans="1:11" ht="142.5" customHeight="1">
      <c r="A12" s="26">
        <v>2</v>
      </c>
      <c r="B12" s="27" t="s">
        <v>354</v>
      </c>
      <c r="C12" s="28" t="s">
        <v>353</v>
      </c>
      <c r="D12" s="94">
        <v>8000</v>
      </c>
      <c r="E12" s="29"/>
      <c r="F12" s="30">
        <f>IF(E12=0,"",D12/E12)</f>
      </c>
      <c r="G12" s="31"/>
      <c r="H12" s="32"/>
      <c r="I12" s="33">
        <f>IF(H12=0,"",F12*H12)</f>
      </c>
      <c r="J12" s="34"/>
      <c r="K12" s="35">
        <f>IF(J12="","",IF(I12="","",I12+I12*J12))</f>
      </c>
    </row>
    <row r="13" spans="1:11" ht="18" customHeight="1">
      <c r="A13" s="103" t="s">
        <v>355</v>
      </c>
      <c r="B13" s="103"/>
      <c r="C13" s="103"/>
      <c r="D13" s="103"/>
      <c r="E13" s="103"/>
      <c r="F13" s="103"/>
      <c r="G13" s="103"/>
      <c r="H13" s="103"/>
      <c r="I13" s="37">
        <f>SUM(I11:I12)</f>
        <v>0</v>
      </c>
      <c r="J13" s="38" t="s">
        <v>356</v>
      </c>
      <c r="K13" s="36">
        <f>SUM(K11:K12)</f>
        <v>0</v>
      </c>
    </row>
    <row r="14" spans="1:11" ht="14.25" customHeight="1">
      <c r="A14" s="102" t="s">
        <v>357</v>
      </c>
      <c r="B14" s="102"/>
      <c r="C14" s="102"/>
      <c r="D14" s="102"/>
      <c r="E14" s="102"/>
      <c r="F14" s="102"/>
      <c r="G14" s="102"/>
      <c r="H14" s="102"/>
      <c r="I14" s="102"/>
      <c r="J14" s="102"/>
      <c r="K14" s="102"/>
    </row>
    <row r="15" spans="1:11" ht="71.25" customHeight="1">
      <c r="A15" s="26">
        <v>1</v>
      </c>
      <c r="B15" s="39" t="s">
        <v>358</v>
      </c>
      <c r="C15" s="28" t="s">
        <v>353</v>
      </c>
      <c r="D15" s="94">
        <v>4000</v>
      </c>
      <c r="E15" s="29"/>
      <c r="F15" s="30">
        <f>IF(E15=0,"",D15/E15)</f>
      </c>
      <c r="G15" s="31"/>
      <c r="H15" s="32"/>
      <c r="I15" s="33">
        <f>IF(H15=0,"",F15*H15)</f>
      </c>
      <c r="J15" s="34"/>
      <c r="K15" s="35">
        <f>IF(J15="","",IF(I15="","",I15+I15*J15))</f>
      </c>
    </row>
    <row r="16" spans="1:11" ht="85.5" customHeight="1">
      <c r="A16" s="26">
        <v>2</v>
      </c>
      <c r="B16" s="40" t="s">
        <v>359</v>
      </c>
      <c r="C16" s="28" t="s">
        <v>353</v>
      </c>
      <c r="D16" s="95">
        <v>6000</v>
      </c>
      <c r="E16" s="29"/>
      <c r="F16" s="30">
        <f>IF(E16=0,"",D16/E16)</f>
      </c>
      <c r="G16" s="31"/>
      <c r="H16" s="32"/>
      <c r="I16" s="33">
        <f>IF(H16=0,"",F16*H16)</f>
      </c>
      <c r="J16" s="34"/>
      <c r="K16" s="35">
        <f>IF(J16="","",IF(I16="","",I16+I16*J16))</f>
      </c>
    </row>
    <row r="17" spans="1:11" ht="18" customHeight="1">
      <c r="A17" s="103" t="s">
        <v>360</v>
      </c>
      <c r="B17" s="103"/>
      <c r="C17" s="103"/>
      <c r="D17" s="103"/>
      <c r="E17" s="103"/>
      <c r="F17" s="103"/>
      <c r="G17" s="103"/>
      <c r="H17" s="103"/>
      <c r="I17" s="37">
        <f>SUM(I15:I16)</f>
        <v>0</v>
      </c>
      <c r="J17" s="38" t="s">
        <v>356</v>
      </c>
      <c r="K17" s="36">
        <f>SUM(K15:K16)</f>
        <v>0</v>
      </c>
    </row>
    <row r="18" spans="1:11" ht="18" customHeight="1">
      <c r="A18" s="102" t="s">
        <v>361</v>
      </c>
      <c r="B18" s="102"/>
      <c r="C18" s="102"/>
      <c r="D18" s="102"/>
      <c r="E18" s="102"/>
      <c r="F18" s="102"/>
      <c r="G18" s="102"/>
      <c r="H18" s="102"/>
      <c r="I18" s="102"/>
      <c r="J18" s="102">
        <f>SUM(D18*I18)</f>
        <v>0</v>
      </c>
      <c r="K18" s="102"/>
    </row>
    <row r="19" spans="1:11" ht="42.75" customHeight="1">
      <c r="A19" s="26">
        <v>1</v>
      </c>
      <c r="B19" s="27" t="s">
        <v>362</v>
      </c>
      <c r="C19" s="28" t="s">
        <v>353</v>
      </c>
      <c r="D19" s="94">
        <v>1700</v>
      </c>
      <c r="E19" s="29"/>
      <c r="F19" s="30">
        <f aca="true" t="shared" si="0" ref="F19:F26">IF(E19=0,"",D19/E19)</f>
      </c>
      <c r="G19" s="31"/>
      <c r="H19" s="32"/>
      <c r="I19" s="33">
        <f aca="true" t="shared" si="1" ref="I19:I26">IF(H19=0,"",F19*H19)</f>
      </c>
      <c r="J19" s="34"/>
      <c r="K19" s="35">
        <f aca="true" t="shared" si="2" ref="K19:K26">IF(J19="","",IF(I19="","",I19+I19*J19))</f>
      </c>
    </row>
    <row r="20" spans="1:11" ht="42.75" customHeight="1">
      <c r="A20" s="26">
        <v>2</v>
      </c>
      <c r="B20" s="27" t="s">
        <v>363</v>
      </c>
      <c r="C20" s="28" t="s">
        <v>353</v>
      </c>
      <c r="D20" s="94">
        <v>700</v>
      </c>
      <c r="E20" s="29"/>
      <c r="F20" s="30">
        <f t="shared" si="0"/>
      </c>
      <c r="G20" s="31"/>
      <c r="H20" s="32"/>
      <c r="I20" s="33">
        <f t="shared" si="1"/>
      </c>
      <c r="J20" s="34"/>
      <c r="K20" s="35">
        <f t="shared" si="2"/>
      </c>
    </row>
    <row r="21" spans="1:11" ht="262.5" customHeight="1">
      <c r="A21" s="26">
        <v>3</v>
      </c>
      <c r="B21" s="27" t="s">
        <v>364</v>
      </c>
      <c r="C21" s="28" t="s">
        <v>353</v>
      </c>
      <c r="D21" s="94">
        <v>17</v>
      </c>
      <c r="E21" s="29"/>
      <c r="F21" s="30">
        <f t="shared" si="0"/>
      </c>
      <c r="G21" s="31"/>
      <c r="H21" s="32"/>
      <c r="I21" s="33">
        <f t="shared" si="1"/>
      </c>
      <c r="J21" s="34"/>
      <c r="K21" s="35">
        <f t="shared" si="2"/>
      </c>
    </row>
    <row r="22" spans="1:11" ht="28.5" customHeight="1">
      <c r="A22" s="26">
        <v>4</v>
      </c>
      <c r="B22" s="27" t="s">
        <v>365</v>
      </c>
      <c r="C22" s="28" t="s">
        <v>353</v>
      </c>
      <c r="D22" s="94">
        <v>2500</v>
      </c>
      <c r="E22" s="29"/>
      <c r="F22" s="30">
        <f t="shared" si="0"/>
      </c>
      <c r="G22" s="31"/>
      <c r="H22" s="32"/>
      <c r="I22" s="33">
        <f t="shared" si="1"/>
      </c>
      <c r="J22" s="34"/>
      <c r="K22" s="35">
        <f t="shared" si="2"/>
      </c>
    </row>
    <row r="23" spans="1:11" ht="14.25" customHeight="1">
      <c r="A23" s="26">
        <v>5</v>
      </c>
      <c r="B23" s="27" t="s">
        <v>366</v>
      </c>
      <c r="C23" s="28" t="s">
        <v>353</v>
      </c>
      <c r="D23" s="94">
        <v>1500</v>
      </c>
      <c r="E23" s="29"/>
      <c r="F23" s="30">
        <f t="shared" si="0"/>
      </c>
      <c r="G23" s="31"/>
      <c r="H23" s="32"/>
      <c r="I23" s="33">
        <f t="shared" si="1"/>
      </c>
      <c r="J23" s="34"/>
      <c r="K23" s="35">
        <f t="shared" si="2"/>
      </c>
    </row>
    <row r="24" spans="1:11" ht="28.5" customHeight="1">
      <c r="A24" s="26">
        <v>6</v>
      </c>
      <c r="B24" s="99" t="s">
        <v>223</v>
      </c>
      <c r="C24" s="28" t="s">
        <v>353</v>
      </c>
      <c r="D24" s="94">
        <v>4000</v>
      </c>
      <c r="E24" s="29"/>
      <c r="F24" s="30">
        <f t="shared" si="0"/>
      </c>
      <c r="G24" s="31"/>
      <c r="H24" s="32"/>
      <c r="I24" s="33">
        <f t="shared" si="1"/>
      </c>
      <c r="J24" s="34"/>
      <c r="K24" s="35">
        <f t="shared" si="2"/>
      </c>
    </row>
    <row r="25" spans="1:11" ht="71.25" customHeight="1">
      <c r="A25" s="26">
        <v>7</v>
      </c>
      <c r="B25" s="27" t="s">
        <v>367</v>
      </c>
      <c r="C25" s="28" t="s">
        <v>353</v>
      </c>
      <c r="D25" s="94">
        <v>1800</v>
      </c>
      <c r="E25" s="29"/>
      <c r="F25" s="30">
        <f t="shared" si="0"/>
      </c>
      <c r="G25" s="31"/>
      <c r="H25" s="32"/>
      <c r="I25" s="33">
        <f t="shared" si="1"/>
      </c>
      <c r="J25" s="34"/>
      <c r="K25" s="35">
        <f t="shared" si="2"/>
      </c>
    </row>
    <row r="26" spans="1:11" ht="17.25" customHeight="1">
      <c r="A26" s="26">
        <v>8</v>
      </c>
      <c r="B26" s="27" t="s">
        <v>368</v>
      </c>
      <c r="C26" s="28" t="s">
        <v>353</v>
      </c>
      <c r="D26" s="94">
        <v>600</v>
      </c>
      <c r="E26" s="29"/>
      <c r="F26" s="30">
        <f t="shared" si="0"/>
      </c>
      <c r="G26" s="31"/>
      <c r="H26" s="32"/>
      <c r="I26" s="33">
        <f t="shared" si="1"/>
      </c>
      <c r="J26" s="34"/>
      <c r="K26" s="35">
        <f t="shared" si="2"/>
      </c>
    </row>
    <row r="27" spans="1:11" ht="18" customHeight="1">
      <c r="A27" s="103" t="s">
        <v>369</v>
      </c>
      <c r="B27" s="103"/>
      <c r="C27" s="103"/>
      <c r="D27" s="103"/>
      <c r="E27" s="103"/>
      <c r="F27" s="103"/>
      <c r="G27" s="103"/>
      <c r="H27" s="103"/>
      <c r="I27" s="37">
        <f>SUM(I19:I26)</f>
        <v>0</v>
      </c>
      <c r="J27" s="38" t="s">
        <v>356</v>
      </c>
      <c r="K27" s="36">
        <f>SUM(K19:K26)</f>
        <v>0</v>
      </c>
    </row>
    <row r="28" spans="1:11" ht="17.25" customHeight="1">
      <c r="A28" s="102" t="s">
        <v>370</v>
      </c>
      <c r="B28" s="102"/>
      <c r="C28" s="102"/>
      <c r="D28" s="102"/>
      <c r="E28" s="102"/>
      <c r="F28" s="102"/>
      <c r="G28" s="102"/>
      <c r="H28" s="102"/>
      <c r="I28" s="102"/>
      <c r="J28" s="102">
        <f>SUM(D28*I28)</f>
        <v>0</v>
      </c>
      <c r="K28" s="102">
        <f>SUM(H28*D28)</f>
        <v>0</v>
      </c>
    </row>
    <row r="29" spans="1:11" ht="24" customHeight="1">
      <c r="A29" s="26">
        <v>1</v>
      </c>
      <c r="B29" s="27" t="s">
        <v>371</v>
      </c>
      <c r="C29" s="28" t="s">
        <v>372</v>
      </c>
      <c r="D29" s="94">
        <v>2000</v>
      </c>
      <c r="E29" s="30">
        <v>100</v>
      </c>
      <c r="F29" s="30">
        <v>2000</v>
      </c>
      <c r="G29" s="31"/>
      <c r="H29" s="41"/>
      <c r="I29" s="33">
        <f aca="true" t="shared" si="3" ref="I29:I52">IF(H29=0,"",F29*H29)</f>
      </c>
      <c r="J29" s="34"/>
      <c r="K29" s="35">
        <f aca="true" t="shared" si="4" ref="K29:K52">IF(J29="","",IF(I29="","",I29+I29*J29))</f>
      </c>
    </row>
    <row r="30" spans="1:11" ht="42.75" customHeight="1">
      <c r="A30" s="26">
        <v>2</v>
      </c>
      <c r="B30" s="27" t="s">
        <v>373</v>
      </c>
      <c r="C30" s="28" t="s">
        <v>372</v>
      </c>
      <c r="D30" s="94">
        <v>5000</v>
      </c>
      <c r="E30" s="30">
        <v>100</v>
      </c>
      <c r="F30" s="30">
        <v>5000</v>
      </c>
      <c r="G30" s="31"/>
      <c r="H30" s="41"/>
      <c r="I30" s="33">
        <f t="shared" si="3"/>
      </c>
      <c r="J30" s="34"/>
      <c r="K30" s="35">
        <f t="shared" si="4"/>
      </c>
    </row>
    <row r="31" spans="1:11" ht="42.75" customHeight="1">
      <c r="A31" s="26">
        <v>3</v>
      </c>
      <c r="B31" s="27" t="s">
        <v>374</v>
      </c>
      <c r="C31" s="28" t="s">
        <v>353</v>
      </c>
      <c r="D31" s="94">
        <v>1000</v>
      </c>
      <c r="E31" s="29"/>
      <c r="F31" s="30">
        <f>IF(E31=0,"",D31/E31)</f>
      </c>
      <c r="G31" s="31"/>
      <c r="H31" s="41"/>
      <c r="I31" s="33">
        <f t="shared" si="3"/>
      </c>
      <c r="J31" s="34"/>
      <c r="K31" s="35">
        <f t="shared" si="4"/>
      </c>
    </row>
    <row r="32" spans="1:11" ht="57" customHeight="1">
      <c r="A32" s="26">
        <v>4</v>
      </c>
      <c r="B32" s="27" t="s">
        <v>375</v>
      </c>
      <c r="C32" s="28" t="s">
        <v>353</v>
      </c>
      <c r="D32" s="94">
        <v>60</v>
      </c>
      <c r="E32" s="29"/>
      <c r="F32" s="30">
        <f>IF(E32=0,"",D32/E32)</f>
      </c>
      <c r="G32" s="31"/>
      <c r="H32" s="41"/>
      <c r="I32" s="33">
        <f t="shared" si="3"/>
      </c>
      <c r="J32" s="34"/>
      <c r="K32" s="35">
        <f t="shared" si="4"/>
      </c>
    </row>
    <row r="33" spans="1:11" ht="114" customHeight="1">
      <c r="A33" s="26">
        <v>5</v>
      </c>
      <c r="B33" s="27" t="s">
        <v>376</v>
      </c>
      <c r="C33" s="28" t="s">
        <v>372</v>
      </c>
      <c r="D33" s="94">
        <v>1000</v>
      </c>
      <c r="E33" s="30">
        <v>100</v>
      </c>
      <c r="F33" s="30">
        <v>1000</v>
      </c>
      <c r="G33" s="31"/>
      <c r="H33" s="41"/>
      <c r="I33" s="33">
        <f t="shared" si="3"/>
      </c>
      <c r="J33" s="34"/>
      <c r="K33" s="35">
        <f t="shared" si="4"/>
      </c>
    </row>
    <row r="34" spans="1:11" ht="42.75" customHeight="1">
      <c r="A34" s="26">
        <v>6</v>
      </c>
      <c r="B34" s="27" t="s">
        <v>377</v>
      </c>
      <c r="C34" s="28" t="s">
        <v>372</v>
      </c>
      <c r="D34" s="94">
        <v>30</v>
      </c>
      <c r="E34" s="30">
        <v>100</v>
      </c>
      <c r="F34" s="30">
        <v>30</v>
      </c>
      <c r="G34" s="31"/>
      <c r="H34" s="41"/>
      <c r="I34" s="33">
        <f t="shared" si="3"/>
      </c>
      <c r="J34" s="34"/>
      <c r="K34" s="35">
        <f t="shared" si="4"/>
      </c>
    </row>
    <row r="35" spans="1:11" ht="42.75" customHeight="1">
      <c r="A35" s="26">
        <v>7</v>
      </c>
      <c r="B35" s="27" t="s">
        <v>378</v>
      </c>
      <c r="C35" s="28" t="s">
        <v>372</v>
      </c>
      <c r="D35" s="94">
        <v>1000</v>
      </c>
      <c r="E35" s="30">
        <v>100</v>
      </c>
      <c r="F35" s="30">
        <v>1000</v>
      </c>
      <c r="G35" s="31"/>
      <c r="H35" s="41"/>
      <c r="I35" s="33">
        <f t="shared" si="3"/>
      </c>
      <c r="J35" s="34"/>
      <c r="K35" s="35">
        <f t="shared" si="4"/>
      </c>
    </row>
    <row r="36" spans="1:11" ht="42.75" customHeight="1">
      <c r="A36" s="26">
        <v>8</v>
      </c>
      <c r="B36" s="27" t="s">
        <v>379</v>
      </c>
      <c r="C36" s="28" t="s">
        <v>372</v>
      </c>
      <c r="D36" s="94">
        <v>2000</v>
      </c>
      <c r="E36" s="30">
        <v>100</v>
      </c>
      <c r="F36" s="30">
        <v>2000</v>
      </c>
      <c r="G36" s="31"/>
      <c r="H36" s="41"/>
      <c r="I36" s="33">
        <f t="shared" si="3"/>
      </c>
      <c r="J36" s="34"/>
      <c r="K36" s="35">
        <f t="shared" si="4"/>
      </c>
    </row>
    <row r="37" spans="1:11" ht="42.75" customHeight="1">
      <c r="A37" s="26">
        <v>9</v>
      </c>
      <c r="B37" s="27" t="s">
        <v>380</v>
      </c>
      <c r="C37" s="28" t="s">
        <v>372</v>
      </c>
      <c r="D37" s="94">
        <v>4000</v>
      </c>
      <c r="E37" s="30">
        <v>100</v>
      </c>
      <c r="F37" s="30">
        <v>4000</v>
      </c>
      <c r="G37" s="31"/>
      <c r="H37" s="41"/>
      <c r="I37" s="33">
        <f t="shared" si="3"/>
      </c>
      <c r="J37" s="34"/>
      <c r="K37" s="35">
        <f t="shared" si="4"/>
      </c>
    </row>
    <row r="38" spans="1:11" ht="28.5" customHeight="1">
      <c r="A38" s="26">
        <v>10</v>
      </c>
      <c r="B38" s="27" t="s">
        <v>381</v>
      </c>
      <c r="C38" s="28" t="s">
        <v>382</v>
      </c>
      <c r="D38" s="94">
        <v>6000</v>
      </c>
      <c r="E38" s="30">
        <v>80</v>
      </c>
      <c r="F38" s="30">
        <v>6000</v>
      </c>
      <c r="G38" s="31"/>
      <c r="H38" s="41"/>
      <c r="I38" s="33">
        <f t="shared" si="3"/>
      </c>
      <c r="J38" s="34"/>
      <c r="K38" s="35">
        <f t="shared" si="4"/>
      </c>
    </row>
    <row r="39" spans="1:11" ht="28.5" customHeight="1">
      <c r="A39" s="26">
        <v>11</v>
      </c>
      <c r="B39" s="27" t="s">
        <v>383</v>
      </c>
      <c r="C39" s="28" t="s">
        <v>353</v>
      </c>
      <c r="D39" s="94">
        <v>15000</v>
      </c>
      <c r="E39" s="29"/>
      <c r="F39" s="30">
        <f>IF(E39=0,"",D39/E39)</f>
      </c>
      <c r="G39" s="31"/>
      <c r="H39" s="41"/>
      <c r="I39" s="33">
        <f t="shared" si="3"/>
      </c>
      <c r="J39" s="34"/>
      <c r="K39" s="35">
        <f t="shared" si="4"/>
      </c>
    </row>
    <row r="40" spans="1:11" ht="42.75" customHeight="1">
      <c r="A40" s="26">
        <v>12</v>
      </c>
      <c r="B40" s="27" t="s">
        <v>384</v>
      </c>
      <c r="C40" s="28" t="s">
        <v>353</v>
      </c>
      <c r="D40" s="94">
        <v>70000</v>
      </c>
      <c r="E40" s="29"/>
      <c r="F40" s="30">
        <f>IF(E40=0,"",D40/E40)</f>
      </c>
      <c r="G40" s="31"/>
      <c r="H40" s="41"/>
      <c r="I40" s="33">
        <f t="shared" si="3"/>
      </c>
      <c r="J40" s="34"/>
      <c r="K40" s="35">
        <f t="shared" si="4"/>
      </c>
    </row>
    <row r="41" spans="1:11" ht="57" customHeight="1">
      <c r="A41" s="26">
        <v>13</v>
      </c>
      <c r="B41" s="27" t="s">
        <v>16</v>
      </c>
      <c r="C41" s="28" t="s">
        <v>353</v>
      </c>
      <c r="D41" s="94">
        <v>50000</v>
      </c>
      <c r="E41" s="29"/>
      <c r="F41" s="30">
        <f>IF(E41=0,"",D41/E41)</f>
      </c>
      <c r="G41" s="31"/>
      <c r="H41" s="41"/>
      <c r="I41" s="33">
        <f t="shared" si="3"/>
      </c>
      <c r="J41" s="34"/>
      <c r="K41" s="35">
        <f t="shared" si="4"/>
      </c>
    </row>
    <row r="42" spans="1:11" ht="71.25" customHeight="1">
      <c r="A42" s="26">
        <v>14</v>
      </c>
      <c r="B42" s="27" t="s">
        <v>17</v>
      </c>
      <c r="C42" s="28" t="s">
        <v>353</v>
      </c>
      <c r="D42" s="94">
        <v>30000</v>
      </c>
      <c r="E42" s="29"/>
      <c r="F42" s="30">
        <f>IF(E42=0,"",D42/E42)</f>
      </c>
      <c r="G42" s="31"/>
      <c r="H42" s="41"/>
      <c r="I42" s="33">
        <f t="shared" si="3"/>
      </c>
      <c r="J42" s="34"/>
      <c r="K42" s="35">
        <f t="shared" si="4"/>
      </c>
    </row>
    <row r="43" spans="1:11" ht="42.75" customHeight="1">
      <c r="A43" s="26">
        <v>15</v>
      </c>
      <c r="B43" s="27" t="s">
        <v>222</v>
      </c>
      <c r="C43" s="28" t="s">
        <v>372</v>
      </c>
      <c r="D43" s="94">
        <v>30</v>
      </c>
      <c r="E43" s="30">
        <v>100</v>
      </c>
      <c r="F43" s="30">
        <v>30</v>
      </c>
      <c r="G43" s="31"/>
      <c r="H43" s="41"/>
      <c r="I43" s="33">
        <f t="shared" si="3"/>
      </c>
      <c r="J43" s="34"/>
      <c r="K43" s="35">
        <f t="shared" si="4"/>
      </c>
    </row>
    <row r="44" spans="1:11" ht="89.25" customHeight="1">
      <c r="A44" s="26">
        <v>16</v>
      </c>
      <c r="B44" s="27" t="s">
        <v>18</v>
      </c>
      <c r="C44" s="28" t="s">
        <v>353</v>
      </c>
      <c r="D44" s="94">
        <v>300000</v>
      </c>
      <c r="E44" s="29"/>
      <c r="F44" s="30">
        <f aca="true" t="shared" si="5" ref="F44:F52">IF(E44=0,"",D44/E44)</f>
      </c>
      <c r="G44" s="31"/>
      <c r="H44" s="41"/>
      <c r="I44" s="33">
        <f t="shared" si="3"/>
      </c>
      <c r="J44" s="34"/>
      <c r="K44" s="35">
        <f t="shared" si="4"/>
      </c>
    </row>
    <row r="45" spans="1:11" ht="59.25" customHeight="1">
      <c r="A45" s="26">
        <v>17</v>
      </c>
      <c r="B45" s="27" t="s">
        <v>19</v>
      </c>
      <c r="C45" s="28" t="s">
        <v>353</v>
      </c>
      <c r="D45" s="94">
        <v>30000</v>
      </c>
      <c r="E45" s="29"/>
      <c r="F45" s="30">
        <f t="shared" si="5"/>
      </c>
      <c r="G45" s="31"/>
      <c r="H45" s="41"/>
      <c r="I45" s="33">
        <f t="shared" si="3"/>
      </c>
      <c r="J45" s="34"/>
      <c r="K45" s="35">
        <f t="shared" si="4"/>
      </c>
    </row>
    <row r="46" spans="1:11" ht="28.5" customHeight="1">
      <c r="A46" s="26">
        <v>18</v>
      </c>
      <c r="B46" s="27" t="s">
        <v>20</v>
      </c>
      <c r="C46" s="28" t="s">
        <v>353</v>
      </c>
      <c r="D46" s="94">
        <v>20000</v>
      </c>
      <c r="E46" s="29"/>
      <c r="F46" s="30">
        <f t="shared" si="5"/>
      </c>
      <c r="G46" s="31"/>
      <c r="H46" s="41"/>
      <c r="I46" s="33">
        <f t="shared" si="3"/>
      </c>
      <c r="J46" s="34"/>
      <c r="K46" s="35">
        <f t="shared" si="4"/>
      </c>
    </row>
    <row r="47" spans="1:11" ht="28.5" customHeight="1">
      <c r="A47" s="26">
        <v>19</v>
      </c>
      <c r="B47" s="27" t="s">
        <v>21</v>
      </c>
      <c r="C47" s="28" t="s">
        <v>353</v>
      </c>
      <c r="D47" s="94">
        <v>26000</v>
      </c>
      <c r="E47" s="29"/>
      <c r="F47" s="30">
        <f t="shared" si="5"/>
      </c>
      <c r="G47" s="31"/>
      <c r="H47" s="41"/>
      <c r="I47" s="33">
        <f t="shared" si="3"/>
      </c>
      <c r="J47" s="34"/>
      <c r="K47" s="35">
        <f t="shared" si="4"/>
      </c>
    </row>
    <row r="48" spans="1:11" ht="88.5" customHeight="1">
      <c r="A48" s="26">
        <v>20</v>
      </c>
      <c r="B48" s="42" t="s">
        <v>22</v>
      </c>
      <c r="C48" s="43" t="s">
        <v>353</v>
      </c>
      <c r="D48" s="96">
        <v>65000</v>
      </c>
      <c r="E48" s="29"/>
      <c r="F48" s="30">
        <f t="shared" si="5"/>
      </c>
      <c r="G48" s="44"/>
      <c r="H48" s="41"/>
      <c r="I48" s="33">
        <f t="shared" si="3"/>
      </c>
      <c r="J48" s="34"/>
      <c r="K48" s="35">
        <f t="shared" si="4"/>
      </c>
    </row>
    <row r="49" spans="1:11" ht="99.75" customHeight="1">
      <c r="A49" s="26">
        <v>21</v>
      </c>
      <c r="B49" s="27" t="s">
        <v>23</v>
      </c>
      <c r="C49" s="28" t="s">
        <v>353</v>
      </c>
      <c r="D49" s="94">
        <v>40000</v>
      </c>
      <c r="E49" s="29"/>
      <c r="F49" s="30">
        <f t="shared" si="5"/>
      </c>
      <c r="G49" s="31"/>
      <c r="H49" s="41"/>
      <c r="I49" s="33">
        <f t="shared" si="3"/>
      </c>
      <c r="J49" s="34"/>
      <c r="K49" s="35">
        <f t="shared" si="4"/>
      </c>
    </row>
    <row r="50" spans="1:11" ht="71.25" customHeight="1">
      <c r="A50" s="45">
        <v>22</v>
      </c>
      <c r="B50" s="46" t="s">
        <v>24</v>
      </c>
      <c r="C50" s="43" t="s">
        <v>353</v>
      </c>
      <c r="D50" s="96">
        <v>15000</v>
      </c>
      <c r="E50" s="29"/>
      <c r="F50" s="30">
        <f t="shared" si="5"/>
      </c>
      <c r="G50" s="44"/>
      <c r="H50" s="41"/>
      <c r="I50" s="33">
        <f t="shared" si="3"/>
      </c>
      <c r="J50" s="34"/>
      <c r="K50" s="35">
        <f t="shared" si="4"/>
      </c>
    </row>
    <row r="51" spans="1:11" ht="71.25" customHeight="1">
      <c r="A51" s="45">
        <v>23</v>
      </c>
      <c r="B51" s="46" t="s">
        <v>25</v>
      </c>
      <c r="C51" s="43" t="s">
        <v>353</v>
      </c>
      <c r="D51" s="96">
        <v>15000</v>
      </c>
      <c r="E51" s="29"/>
      <c r="F51" s="30">
        <f t="shared" si="5"/>
      </c>
      <c r="G51" s="44"/>
      <c r="H51" s="41"/>
      <c r="I51" s="33">
        <f t="shared" si="3"/>
      </c>
      <c r="J51" s="34"/>
      <c r="K51" s="35">
        <f t="shared" si="4"/>
      </c>
    </row>
    <row r="52" spans="1:11" ht="71.25" customHeight="1">
      <c r="A52" s="26">
        <v>24</v>
      </c>
      <c r="B52" s="46" t="s">
        <v>26</v>
      </c>
      <c r="C52" s="28" t="s">
        <v>353</v>
      </c>
      <c r="D52" s="94">
        <v>15000</v>
      </c>
      <c r="E52" s="29"/>
      <c r="F52" s="30">
        <f t="shared" si="5"/>
      </c>
      <c r="G52" s="31"/>
      <c r="H52" s="41"/>
      <c r="I52" s="33">
        <f t="shared" si="3"/>
      </c>
      <c r="J52" s="34"/>
      <c r="K52" s="35">
        <f t="shared" si="4"/>
      </c>
    </row>
    <row r="53" spans="1:11" ht="18" customHeight="1">
      <c r="A53" s="103" t="s">
        <v>27</v>
      </c>
      <c r="B53" s="103"/>
      <c r="C53" s="103"/>
      <c r="D53" s="103"/>
      <c r="E53" s="103"/>
      <c r="F53" s="103"/>
      <c r="G53" s="103"/>
      <c r="H53" s="103"/>
      <c r="I53" s="37">
        <f>SUM(I29:I52)</f>
        <v>0</v>
      </c>
      <c r="J53" s="38" t="s">
        <v>356</v>
      </c>
      <c r="K53" s="36">
        <f>SUM(K29:K52)</f>
        <v>0</v>
      </c>
    </row>
    <row r="54" spans="1:11" ht="9" customHeight="1">
      <c r="A54" s="102" t="s">
        <v>28</v>
      </c>
      <c r="B54" s="102"/>
      <c r="C54" s="102"/>
      <c r="D54" s="102"/>
      <c r="E54" s="102"/>
      <c r="F54" s="102"/>
      <c r="G54" s="102"/>
      <c r="H54" s="102"/>
      <c r="I54" s="102"/>
      <c r="J54" s="102">
        <f>SUM(D54*I54)</f>
        <v>0</v>
      </c>
      <c r="K54" s="102">
        <f>SUM(H54*D54)</f>
        <v>0</v>
      </c>
    </row>
    <row r="55" spans="1:11" ht="99.75" customHeight="1">
      <c r="A55" s="26">
        <v>1</v>
      </c>
      <c r="B55" s="42" t="s">
        <v>29</v>
      </c>
      <c r="C55" s="28" t="s">
        <v>30</v>
      </c>
      <c r="D55" s="94">
        <v>1600</v>
      </c>
      <c r="E55" s="30">
        <v>50</v>
      </c>
      <c r="F55" s="30">
        <v>1600</v>
      </c>
      <c r="G55" s="31"/>
      <c r="H55" s="47"/>
      <c r="I55" s="33">
        <f>IF(H55=0,"",F55*H55)</f>
      </c>
      <c r="J55" s="34"/>
      <c r="K55" s="35">
        <f>IF(J55="","",IF(I55="","",I55+I55*J55))</f>
      </c>
    </row>
    <row r="56" spans="1:11" ht="12" customHeight="1">
      <c r="A56" s="102" t="s">
        <v>31</v>
      </c>
      <c r="B56" s="102"/>
      <c r="C56" s="102"/>
      <c r="D56" s="102"/>
      <c r="E56" s="102"/>
      <c r="F56" s="102"/>
      <c r="G56" s="102"/>
      <c r="H56" s="102"/>
      <c r="I56" s="102"/>
      <c r="J56" s="102">
        <f>SUM(D56*I56)</f>
        <v>0</v>
      </c>
      <c r="K56" s="102">
        <f>SUM(D56*I56)</f>
        <v>0</v>
      </c>
    </row>
    <row r="57" spans="1:11" ht="213.75" customHeight="1">
      <c r="A57" s="26">
        <v>1</v>
      </c>
      <c r="B57" s="42" t="s">
        <v>192</v>
      </c>
      <c r="C57" s="43" t="s">
        <v>353</v>
      </c>
      <c r="D57" s="96">
        <v>1500</v>
      </c>
      <c r="E57" s="29"/>
      <c r="F57" s="30">
        <f>IF(E57=0,"",D57/E57)</f>
      </c>
      <c r="G57" s="44"/>
      <c r="H57" s="32"/>
      <c r="I57" s="33">
        <f>IF(H57=0,"",F57*H57)</f>
      </c>
      <c r="J57" s="34"/>
      <c r="K57" s="35">
        <f>IF(J57="","",IF(I57="","",I57+I57*J57))</f>
      </c>
    </row>
    <row r="58" spans="1:11" ht="18" customHeight="1">
      <c r="A58" s="102" t="s">
        <v>193</v>
      </c>
      <c r="B58" s="102"/>
      <c r="C58" s="102"/>
      <c r="D58" s="102"/>
      <c r="E58" s="102"/>
      <c r="F58" s="102"/>
      <c r="G58" s="102"/>
      <c r="H58" s="102"/>
      <c r="I58" s="102"/>
      <c r="J58" s="102">
        <f>SUM(D58*I58)</f>
        <v>0</v>
      </c>
      <c r="K58" s="102">
        <f>SUM(D58*I58)</f>
        <v>0</v>
      </c>
    </row>
    <row r="59" spans="1:11" ht="57" customHeight="1">
      <c r="A59" s="26">
        <v>1</v>
      </c>
      <c r="B59" s="42" t="s">
        <v>194</v>
      </c>
      <c r="C59" s="43" t="s">
        <v>353</v>
      </c>
      <c r="D59" s="96">
        <v>80</v>
      </c>
      <c r="E59" s="29"/>
      <c r="F59" s="30">
        <f>IF(E59=0,"",D59/E59)</f>
      </c>
      <c r="G59" s="44"/>
      <c r="H59" s="48"/>
      <c r="I59" s="33">
        <f>IF(H59=0,"",F59*H59)</f>
      </c>
      <c r="J59" s="34"/>
      <c r="K59" s="35">
        <f>IF(J59="","",IF(I59="","",I59+I59*J59))</f>
      </c>
    </row>
    <row r="60" spans="1:11" ht="18" customHeight="1">
      <c r="A60" s="102" t="s">
        <v>195</v>
      </c>
      <c r="B60" s="102"/>
      <c r="C60" s="102"/>
      <c r="D60" s="102"/>
      <c r="E60" s="102"/>
      <c r="F60" s="102"/>
      <c r="G60" s="102"/>
      <c r="H60" s="102"/>
      <c r="I60" s="102"/>
      <c r="J60" s="102">
        <f>SUM(D60*I60)</f>
        <v>0</v>
      </c>
      <c r="K60" s="102">
        <f>SUM(D60*I60)</f>
        <v>0</v>
      </c>
    </row>
    <row r="61" spans="1:11" ht="57" customHeight="1">
      <c r="A61" s="26">
        <v>1</v>
      </c>
      <c r="B61" s="27" t="s">
        <v>196</v>
      </c>
      <c r="C61" s="28" t="s">
        <v>197</v>
      </c>
      <c r="D61" s="94">
        <v>30</v>
      </c>
      <c r="E61" s="29"/>
      <c r="F61" s="30">
        <f>IF(E61=0,"",D61/E61)</f>
      </c>
      <c r="G61" s="31"/>
      <c r="H61" s="32"/>
      <c r="I61" s="33">
        <f>IF(H61=0,"",F61*H61)</f>
      </c>
      <c r="J61" s="34"/>
      <c r="K61" s="35">
        <f>IF(J61="","",IF(I61="","",I61+I61*J61))</f>
      </c>
    </row>
    <row r="62" spans="1:11" ht="18" customHeight="1">
      <c r="A62" s="102" t="s">
        <v>198</v>
      </c>
      <c r="B62" s="102"/>
      <c r="C62" s="102"/>
      <c r="D62" s="102"/>
      <c r="E62" s="102"/>
      <c r="F62" s="102"/>
      <c r="G62" s="102"/>
      <c r="H62" s="102"/>
      <c r="I62" s="102"/>
      <c r="J62" s="102">
        <f>SUM(D62*I62)</f>
        <v>0</v>
      </c>
      <c r="K62" s="102">
        <f>SUM(D62*I62)</f>
        <v>0</v>
      </c>
    </row>
    <row r="63" spans="1:11" ht="42.75" customHeight="1">
      <c r="A63" s="26">
        <v>1</v>
      </c>
      <c r="B63" s="42" t="s">
        <v>199</v>
      </c>
      <c r="C63" s="43" t="s">
        <v>353</v>
      </c>
      <c r="D63" s="96">
        <v>800</v>
      </c>
      <c r="E63" s="29"/>
      <c r="F63" s="30">
        <f>IF(E63=0,"",D63/E63)</f>
      </c>
      <c r="G63" s="44"/>
      <c r="H63" s="32"/>
      <c r="I63" s="33">
        <f>IF(H63=0,"",F63*H63)</f>
      </c>
      <c r="J63" s="34"/>
      <c r="K63" s="35">
        <f>IF(J63="","",IF(I63="","",I63+I63*J63))</f>
      </c>
    </row>
    <row r="64" spans="1:11" ht="57" customHeight="1">
      <c r="A64" s="26">
        <v>2</v>
      </c>
      <c r="B64" s="42" t="s">
        <v>200</v>
      </c>
      <c r="C64" s="43" t="s">
        <v>353</v>
      </c>
      <c r="D64" s="96">
        <v>1000</v>
      </c>
      <c r="E64" s="29"/>
      <c r="F64" s="30">
        <f>IF(E64=0,"",D64/E64)</f>
      </c>
      <c r="G64" s="44"/>
      <c r="H64" s="32"/>
      <c r="I64" s="33">
        <f>IF(H64=0,"",F64*H64)</f>
      </c>
      <c r="J64" s="34"/>
      <c r="K64" s="35">
        <f>IF(J64="","",IF(I64="","",I64+I64*J64))</f>
      </c>
    </row>
    <row r="65" spans="1:11" ht="17.25" customHeight="1">
      <c r="A65" s="103" t="s">
        <v>201</v>
      </c>
      <c r="B65" s="103"/>
      <c r="C65" s="103"/>
      <c r="D65" s="103"/>
      <c r="E65" s="103"/>
      <c r="F65" s="103"/>
      <c r="G65" s="103"/>
      <c r="H65" s="103"/>
      <c r="I65" s="37">
        <f>SUM(I63:I64)</f>
        <v>0</v>
      </c>
      <c r="J65" s="38" t="s">
        <v>356</v>
      </c>
      <c r="K65" s="36">
        <f>SUM(K63:K64)</f>
        <v>0</v>
      </c>
    </row>
    <row r="66" spans="1:252" s="49" customFormat="1" ht="17.25" customHeight="1">
      <c r="A66" s="102" t="s">
        <v>202</v>
      </c>
      <c r="B66" s="102"/>
      <c r="C66" s="102"/>
      <c r="D66" s="102"/>
      <c r="E66" s="102"/>
      <c r="F66" s="102"/>
      <c r="G66" s="102"/>
      <c r="H66" s="102"/>
      <c r="I66" s="102"/>
      <c r="J66" s="102">
        <f>SUM(D66*I66)</f>
        <v>0</v>
      </c>
      <c r="K66" s="102">
        <f>SUM(D66*I66)</f>
        <v>0</v>
      </c>
      <c r="N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row>
    <row r="67" spans="1:11" ht="57" customHeight="1">
      <c r="A67" s="26">
        <v>1</v>
      </c>
      <c r="B67" s="42" t="s">
        <v>203</v>
      </c>
      <c r="C67" s="43" t="s">
        <v>353</v>
      </c>
      <c r="D67" s="96">
        <v>2500</v>
      </c>
      <c r="E67" s="29"/>
      <c r="F67" s="30">
        <f>IF(E67=0,"",D67/E67)</f>
      </c>
      <c r="G67" s="44"/>
      <c r="H67" s="48"/>
      <c r="I67" s="33">
        <f>IF(H67=0,"",F67*H67)</f>
      </c>
      <c r="J67" s="34"/>
      <c r="K67" s="35">
        <f>IF(J67="","",IF(I67="","",I67+I67*J67))</f>
      </c>
    </row>
    <row r="68" spans="1:11" ht="12.75" customHeight="1">
      <c r="A68" s="102" t="s">
        <v>204</v>
      </c>
      <c r="B68" s="102"/>
      <c r="C68" s="102"/>
      <c r="D68" s="102"/>
      <c r="E68" s="102"/>
      <c r="F68" s="102"/>
      <c r="G68" s="102"/>
      <c r="H68" s="102"/>
      <c r="I68" s="102">
        <f>D68*H68</f>
        <v>0</v>
      </c>
      <c r="J68" s="102">
        <f>SUM(D68*I68)</f>
        <v>0</v>
      </c>
      <c r="K68" s="102">
        <f>SUM(H68*D68)</f>
        <v>0</v>
      </c>
    </row>
    <row r="69" spans="1:11" ht="42.75" customHeight="1">
      <c r="A69" s="26">
        <v>1</v>
      </c>
      <c r="B69" s="27" t="s">
        <v>205</v>
      </c>
      <c r="C69" s="28" t="s">
        <v>197</v>
      </c>
      <c r="D69" s="94">
        <v>250</v>
      </c>
      <c r="E69" s="29"/>
      <c r="F69" s="30">
        <f>IF(E69=0,"",D69/E69)</f>
      </c>
      <c r="G69" s="31"/>
      <c r="H69" s="32"/>
      <c r="I69" s="33">
        <f>IF(H69=0,"",F69*H69)</f>
      </c>
      <c r="J69" s="34"/>
      <c r="K69" s="35">
        <f>IF(J69="","",IF(I69="","",I69+I69*J69))</f>
      </c>
    </row>
    <row r="70" spans="1:11" ht="42.75" customHeight="1">
      <c r="A70" s="26">
        <v>2</v>
      </c>
      <c r="B70" s="27" t="s">
        <v>206</v>
      </c>
      <c r="C70" s="28" t="s">
        <v>197</v>
      </c>
      <c r="D70" s="94">
        <v>250</v>
      </c>
      <c r="E70" s="29"/>
      <c r="F70" s="30">
        <f>IF(E70=0,"",D70/E70)</f>
      </c>
      <c r="G70" s="31"/>
      <c r="H70" s="32"/>
      <c r="I70" s="33">
        <f>IF(H70=0,"",F70*H70)</f>
      </c>
      <c r="J70" s="34"/>
      <c r="K70" s="35">
        <f>IF(J70="","",IF(I70="","",I70+I70*J70))</f>
      </c>
    </row>
    <row r="71" spans="1:11" ht="18.75" customHeight="1">
      <c r="A71" s="103" t="s">
        <v>207</v>
      </c>
      <c r="B71" s="103"/>
      <c r="C71" s="103"/>
      <c r="D71" s="103"/>
      <c r="E71" s="103"/>
      <c r="F71" s="103"/>
      <c r="G71" s="103"/>
      <c r="H71" s="103"/>
      <c r="I71" s="37">
        <f>SUM(I69:I70)</f>
        <v>0</v>
      </c>
      <c r="J71" s="38" t="s">
        <v>356</v>
      </c>
      <c r="K71" s="36">
        <f>SUM(K69:K70)</f>
        <v>0</v>
      </c>
    </row>
    <row r="72" spans="1:11" ht="18" customHeight="1">
      <c r="A72" s="102" t="s">
        <v>208</v>
      </c>
      <c r="B72" s="102"/>
      <c r="C72" s="102"/>
      <c r="D72" s="102"/>
      <c r="E72" s="102"/>
      <c r="F72" s="102"/>
      <c r="G72" s="102"/>
      <c r="H72" s="102"/>
      <c r="I72" s="102"/>
      <c r="J72" s="102">
        <f>SUM(D72*I72)</f>
        <v>0</v>
      </c>
      <c r="K72" s="102">
        <f>SUM(H72*D72)</f>
        <v>0</v>
      </c>
    </row>
    <row r="73" spans="1:11" ht="42.75" customHeight="1">
      <c r="A73" s="26">
        <v>1</v>
      </c>
      <c r="B73" s="42" t="s">
        <v>209</v>
      </c>
      <c r="C73" s="43" t="s">
        <v>353</v>
      </c>
      <c r="D73" s="96">
        <v>12000</v>
      </c>
      <c r="E73" s="29"/>
      <c r="F73" s="30">
        <f>IF(E73=0,"",D73/E73)</f>
      </c>
      <c r="G73" s="44"/>
      <c r="H73" s="32"/>
      <c r="I73" s="33">
        <f>IF(H73=0,"",F73*H73)</f>
      </c>
      <c r="J73" s="34"/>
      <c r="K73" s="35">
        <f>IF(J73="","",IF(I73="","",I73+I73*J73))</f>
      </c>
    </row>
    <row r="74" spans="1:11" ht="28.5" customHeight="1">
      <c r="A74" s="26">
        <v>2</v>
      </c>
      <c r="B74" s="42" t="s">
        <v>210</v>
      </c>
      <c r="C74" s="43" t="s">
        <v>353</v>
      </c>
      <c r="D74" s="96">
        <v>300000</v>
      </c>
      <c r="E74" s="29"/>
      <c r="F74" s="30">
        <f>IF(E74=0,"",D74/E74)</f>
      </c>
      <c r="G74" s="44"/>
      <c r="H74" s="32"/>
      <c r="I74" s="33">
        <f>IF(H74=0,"",F74*H74)</f>
      </c>
      <c r="J74" s="34"/>
      <c r="K74" s="35">
        <f>IF(J74="","",IF(I74="","",I74+I74*J74))</f>
      </c>
    </row>
    <row r="75" spans="1:11" ht="28.5" customHeight="1">
      <c r="A75" s="26">
        <v>3</v>
      </c>
      <c r="B75" s="42" t="s">
        <v>211</v>
      </c>
      <c r="C75" s="43" t="s">
        <v>353</v>
      </c>
      <c r="D75" s="96">
        <v>25000</v>
      </c>
      <c r="E75" s="29"/>
      <c r="F75" s="30">
        <f>IF(E75=0,"",D75/E75)</f>
      </c>
      <c r="G75" s="44"/>
      <c r="H75" s="32"/>
      <c r="I75" s="33">
        <f>IF(H75=0,"",F75*H75)</f>
      </c>
      <c r="J75" s="34"/>
      <c r="K75" s="35">
        <f>IF(J75="","",IF(I75="","",I75+I75*J75))</f>
      </c>
    </row>
    <row r="76" spans="1:11" ht="18" customHeight="1">
      <c r="A76" s="103" t="s">
        <v>212</v>
      </c>
      <c r="B76" s="103"/>
      <c r="C76" s="103"/>
      <c r="D76" s="103"/>
      <c r="E76" s="103"/>
      <c r="F76" s="103"/>
      <c r="G76" s="103"/>
      <c r="H76" s="103"/>
      <c r="I76" s="37">
        <f>SUM(I73:I75)</f>
        <v>0</v>
      </c>
      <c r="J76" s="38" t="s">
        <v>356</v>
      </c>
      <c r="K76" s="36">
        <f>SUM(K73:K75)</f>
        <v>0</v>
      </c>
    </row>
    <row r="77" spans="1:11" ht="18" customHeight="1">
      <c r="A77" s="102" t="s">
        <v>213</v>
      </c>
      <c r="B77" s="102"/>
      <c r="C77" s="102"/>
      <c r="D77" s="102"/>
      <c r="E77" s="102"/>
      <c r="F77" s="102"/>
      <c r="G77" s="102"/>
      <c r="H77" s="102"/>
      <c r="I77" s="102"/>
      <c r="J77" s="102">
        <f>SUM(D77*I77)</f>
        <v>0</v>
      </c>
      <c r="K77" s="102"/>
    </row>
    <row r="78" spans="1:11" ht="85.5" customHeight="1">
      <c r="A78" s="26">
        <v>1</v>
      </c>
      <c r="B78" s="42" t="s">
        <v>214</v>
      </c>
      <c r="C78" s="43" t="s">
        <v>353</v>
      </c>
      <c r="D78" s="96">
        <v>30000</v>
      </c>
      <c r="E78" s="29"/>
      <c r="F78" s="30">
        <f>IF(E78=0,"",D78/E78)</f>
      </c>
      <c r="G78" s="44"/>
      <c r="H78" s="48"/>
      <c r="I78" s="33">
        <f>IF(H78=0,"",F78*H78)</f>
      </c>
      <c r="J78" s="34"/>
      <c r="K78" s="35">
        <f>IF(J78="","",IF(I78="","",I78+I78*J78))</f>
      </c>
    </row>
    <row r="79" spans="1:11" ht="18" customHeight="1">
      <c r="A79" s="102" t="s">
        <v>215</v>
      </c>
      <c r="B79" s="102"/>
      <c r="C79" s="102"/>
      <c r="D79" s="102"/>
      <c r="E79" s="102"/>
      <c r="F79" s="102"/>
      <c r="G79" s="102"/>
      <c r="H79" s="102"/>
      <c r="I79" s="102"/>
      <c r="J79" s="102">
        <f>SUM(D79*I79)</f>
        <v>0</v>
      </c>
      <c r="K79" s="102">
        <f>SUM(D79*I79)</f>
        <v>0</v>
      </c>
    </row>
    <row r="80" spans="1:11" ht="60.75" customHeight="1">
      <c r="A80" s="26">
        <v>1</v>
      </c>
      <c r="B80" s="27" t="s">
        <v>216</v>
      </c>
      <c r="C80" s="28" t="s">
        <v>353</v>
      </c>
      <c r="D80" s="94">
        <v>800</v>
      </c>
      <c r="E80" s="29"/>
      <c r="F80" s="30">
        <f>IF(E80=0,"",D80/E80)</f>
      </c>
      <c r="G80" s="31"/>
      <c r="H80" s="32"/>
      <c r="I80" s="33">
        <f>IF(H80=0,"",F80*H80)</f>
      </c>
      <c r="J80" s="34"/>
      <c r="K80" s="35">
        <f>IF(J80="","",IF(I80="","",I80+I80*J80))</f>
      </c>
    </row>
    <row r="81" spans="1:11" ht="17.25" customHeight="1">
      <c r="A81" s="102" t="s">
        <v>217</v>
      </c>
      <c r="B81" s="102"/>
      <c r="C81" s="102"/>
      <c r="D81" s="102"/>
      <c r="E81" s="102"/>
      <c r="F81" s="102"/>
      <c r="G81" s="102"/>
      <c r="H81" s="102"/>
      <c r="I81" s="102">
        <f>D81*H81</f>
        <v>0</v>
      </c>
      <c r="J81" s="102">
        <f>SUM(D81*I81)</f>
        <v>0</v>
      </c>
      <c r="K81" s="102">
        <f>SUM(D81*I81)</f>
        <v>0</v>
      </c>
    </row>
    <row r="82" spans="1:11" ht="28.5" customHeight="1">
      <c r="A82" s="26">
        <v>1</v>
      </c>
      <c r="B82" s="42" t="s">
        <v>218</v>
      </c>
      <c r="C82" s="43" t="s">
        <v>219</v>
      </c>
      <c r="D82" s="96">
        <v>650</v>
      </c>
      <c r="E82" s="30">
        <v>2</v>
      </c>
      <c r="F82" s="30">
        <v>650</v>
      </c>
      <c r="G82" s="44"/>
      <c r="H82" s="32"/>
      <c r="I82" s="33">
        <f>IF(H82=0,"",F82*H82)</f>
      </c>
      <c r="J82" s="34"/>
      <c r="K82" s="35">
        <f>IF(J82="","",IF(I82="","",I82+I82*J82))</f>
      </c>
    </row>
    <row r="83" spans="1:11" ht="17.25" customHeight="1">
      <c r="A83" s="102" t="s">
        <v>220</v>
      </c>
      <c r="B83" s="102"/>
      <c r="C83" s="102"/>
      <c r="D83" s="102"/>
      <c r="E83" s="102"/>
      <c r="F83" s="102"/>
      <c r="G83" s="102"/>
      <c r="H83" s="102"/>
      <c r="I83" s="102">
        <f>D83*H83</f>
        <v>0</v>
      </c>
      <c r="J83" s="102">
        <f>SUM(D83*I83)</f>
        <v>0</v>
      </c>
      <c r="K83" s="102">
        <f>SUM(H83*D83)</f>
        <v>0</v>
      </c>
    </row>
    <row r="84" spans="1:11" ht="28.5" customHeight="1">
      <c r="A84" s="26">
        <v>1</v>
      </c>
      <c r="B84" s="27" t="s">
        <v>221</v>
      </c>
      <c r="C84" s="28" t="s">
        <v>353</v>
      </c>
      <c r="D84" s="94">
        <v>300</v>
      </c>
      <c r="E84" s="29"/>
      <c r="F84" s="30">
        <f>IF(E84=0,"",D84/E84)</f>
      </c>
      <c r="G84" s="31"/>
      <c r="H84" s="32"/>
      <c r="I84" s="33">
        <f>IF(H84=0,"",F84*H84)</f>
      </c>
      <c r="J84" s="34"/>
      <c r="K84" s="35">
        <f>IF(J84="","",IF(I84="","",I84+I84*J84))</f>
      </c>
    </row>
    <row r="85" spans="1:11" ht="57" customHeight="1">
      <c r="A85" s="26">
        <v>2</v>
      </c>
      <c r="B85" s="27" t="s">
        <v>51</v>
      </c>
      <c r="C85" s="28" t="s">
        <v>197</v>
      </c>
      <c r="D85" s="94">
        <v>3750</v>
      </c>
      <c r="E85" s="29"/>
      <c r="F85" s="30">
        <f>IF(E85=0,"",D85/E85)</f>
      </c>
      <c r="G85" s="31"/>
      <c r="H85" s="32"/>
      <c r="I85" s="33">
        <f>IF(H85=0,"",F85*H85)</f>
      </c>
      <c r="J85" s="34"/>
      <c r="K85" s="35">
        <f>IF(J85="","",IF(I85="","",I85+I85*J85))</f>
      </c>
    </row>
    <row r="86" spans="1:11" ht="18" customHeight="1">
      <c r="A86" s="103" t="s">
        <v>52</v>
      </c>
      <c r="B86" s="103"/>
      <c r="C86" s="103"/>
      <c r="D86" s="103"/>
      <c r="E86" s="103"/>
      <c r="F86" s="103"/>
      <c r="G86" s="103"/>
      <c r="H86" s="103"/>
      <c r="I86" s="37">
        <f>SUM(I84:I85)</f>
        <v>0</v>
      </c>
      <c r="J86" s="38" t="s">
        <v>356</v>
      </c>
      <c r="K86" s="36">
        <f>SUM(K84:K85)</f>
        <v>0</v>
      </c>
    </row>
    <row r="87" spans="1:11" ht="18" customHeight="1">
      <c r="A87" s="102" t="s">
        <v>53</v>
      </c>
      <c r="B87" s="102"/>
      <c r="C87" s="102"/>
      <c r="D87" s="102"/>
      <c r="E87" s="102"/>
      <c r="F87" s="102"/>
      <c r="G87" s="102"/>
      <c r="H87" s="102"/>
      <c r="I87" s="102"/>
      <c r="J87" s="102">
        <f>SUM(D87*I87)</f>
        <v>0</v>
      </c>
      <c r="K87" s="102"/>
    </row>
    <row r="88" spans="1:11" ht="14.25" customHeight="1">
      <c r="A88" s="26">
        <v>1</v>
      </c>
      <c r="B88" s="27" t="s">
        <v>54</v>
      </c>
      <c r="C88" s="28" t="s">
        <v>353</v>
      </c>
      <c r="D88" s="94">
        <v>100</v>
      </c>
      <c r="E88" s="29"/>
      <c r="F88" s="30">
        <f>IF(E88=0,"",D88/E88)</f>
      </c>
      <c r="G88" s="31"/>
      <c r="H88" s="32"/>
      <c r="I88" s="33">
        <f>IF(H88=0,"",F88*H88)</f>
      </c>
      <c r="J88" s="34"/>
      <c r="K88" s="35">
        <f>IF(J88="","",IF(I88="","",I88+I88*J88))</f>
      </c>
    </row>
    <row r="89" spans="1:11" ht="18" customHeight="1">
      <c r="A89" s="102" t="s">
        <v>55</v>
      </c>
      <c r="B89" s="102"/>
      <c r="C89" s="102"/>
      <c r="D89" s="102"/>
      <c r="E89" s="102"/>
      <c r="F89" s="102"/>
      <c r="G89" s="102"/>
      <c r="H89" s="102"/>
      <c r="I89" s="102">
        <f>D89*H89</f>
        <v>0</v>
      </c>
      <c r="J89" s="102">
        <f>SUM(D89*I89)</f>
        <v>0</v>
      </c>
      <c r="K89" s="102">
        <f>SUM(D89*I89)</f>
        <v>0</v>
      </c>
    </row>
    <row r="90" spans="1:11" ht="128.25" customHeight="1">
      <c r="A90" s="26">
        <v>1</v>
      </c>
      <c r="B90" s="27" t="s">
        <v>56</v>
      </c>
      <c r="C90" s="28" t="s">
        <v>57</v>
      </c>
      <c r="D90" s="94">
        <v>1000</v>
      </c>
      <c r="E90" s="29"/>
      <c r="F90" s="30">
        <f>IF(E90=0,"",D90/E90)</f>
      </c>
      <c r="G90" s="31"/>
      <c r="H90" s="32"/>
      <c r="I90" s="33">
        <f>IF(H90=0,"",F90*H90)</f>
      </c>
      <c r="J90" s="34"/>
      <c r="K90" s="35">
        <f>IF(J90="","",IF(I90="","",I90+I90*J90))</f>
      </c>
    </row>
    <row r="91" spans="1:11" ht="18" customHeight="1">
      <c r="A91" s="102" t="s">
        <v>58</v>
      </c>
      <c r="B91" s="102"/>
      <c r="C91" s="102"/>
      <c r="D91" s="102"/>
      <c r="E91" s="102"/>
      <c r="F91" s="102"/>
      <c r="G91" s="102"/>
      <c r="H91" s="102"/>
      <c r="I91" s="102">
        <f>D91*H91</f>
        <v>0</v>
      </c>
      <c r="J91" s="102">
        <f>SUM(D91*I91)</f>
        <v>0</v>
      </c>
      <c r="K91" s="102">
        <f>SUM(D91*I91)</f>
        <v>0</v>
      </c>
    </row>
    <row r="92" spans="1:11" ht="28.5" customHeight="1">
      <c r="A92" s="26">
        <v>1</v>
      </c>
      <c r="B92" s="27" t="s">
        <v>59</v>
      </c>
      <c r="C92" s="28" t="s">
        <v>197</v>
      </c>
      <c r="D92" s="94">
        <v>75</v>
      </c>
      <c r="E92" s="29"/>
      <c r="F92" s="30">
        <f>IF(E92=0,"",D92/E92)</f>
      </c>
      <c r="G92" s="31"/>
      <c r="H92" s="32"/>
      <c r="I92" s="33">
        <f>IF(H92=0,"",F92*H92)</f>
      </c>
      <c r="J92" s="34"/>
      <c r="K92" s="35">
        <f>IF(J92="","",IF(I92="","",I92+I92*J92))</f>
      </c>
    </row>
    <row r="93" spans="1:11" ht="18" customHeight="1">
      <c r="A93" s="102" t="s">
        <v>60</v>
      </c>
      <c r="B93" s="102"/>
      <c r="C93" s="102"/>
      <c r="D93" s="102"/>
      <c r="E93" s="102"/>
      <c r="F93" s="102"/>
      <c r="G93" s="102"/>
      <c r="H93" s="102"/>
      <c r="I93" s="102">
        <f>D93*H93</f>
        <v>0</v>
      </c>
      <c r="J93" s="102">
        <f>SUM(D93*I93)</f>
        <v>0</v>
      </c>
      <c r="K93" s="102"/>
    </row>
    <row r="94" spans="1:11" ht="85.5" customHeight="1">
      <c r="A94" s="26">
        <v>1</v>
      </c>
      <c r="B94" s="27" t="s">
        <v>61</v>
      </c>
      <c r="C94" s="28" t="s">
        <v>353</v>
      </c>
      <c r="D94" s="94">
        <v>6000</v>
      </c>
      <c r="E94" s="29"/>
      <c r="F94" s="30">
        <f aca="true" t="shared" si="6" ref="F94:F101">IF(E94=0,"",D94/E94)</f>
      </c>
      <c r="G94" s="31"/>
      <c r="H94" s="50"/>
      <c r="I94" s="33">
        <f aca="true" t="shared" si="7" ref="I94:I101">IF(H94=0,"",F94*H94)</f>
      </c>
      <c r="J94" s="34"/>
      <c r="K94" s="35">
        <f aca="true" t="shared" si="8" ref="K94:K101">IF(J94="","",IF(I94="","",I94+I94*J94))</f>
      </c>
    </row>
    <row r="95" spans="1:11" ht="57" customHeight="1">
      <c r="A95" s="26">
        <v>2</v>
      </c>
      <c r="B95" s="27" t="s">
        <v>62</v>
      </c>
      <c r="C95" s="28" t="s">
        <v>353</v>
      </c>
      <c r="D95" s="94">
        <v>4000</v>
      </c>
      <c r="E95" s="29"/>
      <c r="F95" s="30">
        <f t="shared" si="6"/>
      </c>
      <c r="G95" s="31"/>
      <c r="H95" s="50"/>
      <c r="I95" s="33">
        <f t="shared" si="7"/>
      </c>
      <c r="J95" s="34"/>
      <c r="K95" s="35">
        <f t="shared" si="8"/>
      </c>
    </row>
    <row r="96" spans="1:11" ht="28.5" customHeight="1">
      <c r="A96" s="26">
        <v>3</v>
      </c>
      <c r="B96" s="51" t="s">
        <v>63</v>
      </c>
      <c r="C96" s="28" t="s">
        <v>353</v>
      </c>
      <c r="D96" s="94">
        <v>250</v>
      </c>
      <c r="E96" s="29"/>
      <c r="F96" s="30">
        <f t="shared" si="6"/>
      </c>
      <c r="G96" s="31"/>
      <c r="H96" s="50"/>
      <c r="I96" s="33">
        <f t="shared" si="7"/>
      </c>
      <c r="J96" s="34"/>
      <c r="K96" s="35">
        <f t="shared" si="8"/>
      </c>
    </row>
    <row r="97" spans="1:11" ht="42.75" customHeight="1">
      <c r="A97" s="26">
        <v>4</v>
      </c>
      <c r="B97" s="27" t="s">
        <v>64</v>
      </c>
      <c r="C97" s="28" t="s">
        <v>353</v>
      </c>
      <c r="D97" s="94">
        <v>1000</v>
      </c>
      <c r="E97" s="29"/>
      <c r="F97" s="30">
        <f t="shared" si="6"/>
      </c>
      <c r="G97" s="31"/>
      <c r="H97" s="50"/>
      <c r="I97" s="33">
        <f t="shared" si="7"/>
      </c>
      <c r="J97" s="34"/>
      <c r="K97" s="35">
        <f t="shared" si="8"/>
      </c>
    </row>
    <row r="98" spans="1:11" ht="42.75" customHeight="1">
      <c r="A98" s="26">
        <v>5</v>
      </c>
      <c r="B98" s="27" t="s">
        <v>65</v>
      </c>
      <c r="C98" s="28" t="s">
        <v>353</v>
      </c>
      <c r="D98" s="94">
        <v>4000</v>
      </c>
      <c r="E98" s="29"/>
      <c r="F98" s="30">
        <f t="shared" si="6"/>
      </c>
      <c r="G98" s="31"/>
      <c r="H98" s="50"/>
      <c r="I98" s="33">
        <f t="shared" si="7"/>
      </c>
      <c r="J98" s="34"/>
      <c r="K98" s="35">
        <f t="shared" si="8"/>
      </c>
    </row>
    <row r="99" spans="1:11" ht="57" customHeight="1">
      <c r="A99" s="26">
        <v>6</v>
      </c>
      <c r="B99" s="27" t="s">
        <v>66</v>
      </c>
      <c r="C99" s="28" t="s">
        <v>353</v>
      </c>
      <c r="D99" s="94">
        <v>750</v>
      </c>
      <c r="E99" s="29"/>
      <c r="F99" s="30">
        <f t="shared" si="6"/>
      </c>
      <c r="G99" s="31"/>
      <c r="H99" s="50"/>
      <c r="I99" s="33">
        <f t="shared" si="7"/>
      </c>
      <c r="J99" s="34"/>
      <c r="K99" s="35">
        <f t="shared" si="8"/>
      </c>
    </row>
    <row r="100" spans="1:11" ht="15" customHeight="1">
      <c r="A100" s="26">
        <v>7</v>
      </c>
      <c r="B100" s="27" t="s">
        <v>67</v>
      </c>
      <c r="C100" s="28" t="s">
        <v>353</v>
      </c>
      <c r="D100" s="94">
        <v>100</v>
      </c>
      <c r="E100" s="29"/>
      <c r="F100" s="30">
        <f t="shared" si="6"/>
      </c>
      <c r="G100" s="31"/>
      <c r="H100" s="50"/>
      <c r="I100" s="33">
        <f t="shared" si="7"/>
      </c>
      <c r="J100" s="34"/>
      <c r="K100" s="35">
        <f t="shared" si="8"/>
      </c>
    </row>
    <row r="101" spans="1:11" ht="12.75" customHeight="1">
      <c r="A101" s="26">
        <v>8</v>
      </c>
      <c r="B101" s="27" t="s">
        <v>68</v>
      </c>
      <c r="C101" s="28" t="s">
        <v>353</v>
      </c>
      <c r="D101" s="94">
        <v>200</v>
      </c>
      <c r="E101" s="29"/>
      <c r="F101" s="30">
        <f t="shared" si="6"/>
      </c>
      <c r="G101" s="31"/>
      <c r="H101" s="50"/>
      <c r="I101" s="33">
        <f t="shared" si="7"/>
      </c>
      <c r="J101" s="34"/>
      <c r="K101" s="35">
        <f t="shared" si="8"/>
      </c>
    </row>
    <row r="102" spans="1:11" ht="18" customHeight="1">
      <c r="A102" s="103" t="s">
        <v>69</v>
      </c>
      <c r="B102" s="103"/>
      <c r="C102" s="103"/>
      <c r="D102" s="103"/>
      <c r="E102" s="103"/>
      <c r="F102" s="103"/>
      <c r="G102" s="103"/>
      <c r="H102" s="103"/>
      <c r="I102" s="37">
        <f>SUM(I94:I101)</f>
        <v>0</v>
      </c>
      <c r="J102" s="38" t="s">
        <v>356</v>
      </c>
      <c r="K102" s="36">
        <f>SUM(K94:K101)</f>
        <v>0</v>
      </c>
    </row>
    <row r="103" spans="1:11" ht="17.25" customHeight="1">
      <c r="A103" s="102" t="s">
        <v>70</v>
      </c>
      <c r="B103" s="102"/>
      <c r="C103" s="102"/>
      <c r="D103" s="102"/>
      <c r="E103" s="102"/>
      <c r="F103" s="102"/>
      <c r="G103" s="102"/>
      <c r="H103" s="102"/>
      <c r="I103" s="102"/>
      <c r="J103" s="102">
        <f>SUM(D103*I103)</f>
        <v>0</v>
      </c>
      <c r="K103" s="102"/>
    </row>
    <row r="104" spans="1:11" ht="71.25" customHeight="1">
      <c r="A104" s="26">
        <v>1</v>
      </c>
      <c r="B104" s="27" t="s">
        <v>71</v>
      </c>
      <c r="C104" s="28" t="s">
        <v>353</v>
      </c>
      <c r="D104" s="94">
        <v>2800</v>
      </c>
      <c r="E104" s="29"/>
      <c r="F104" s="30">
        <f>IF(E104=0,"",D104/E104)</f>
      </c>
      <c r="G104" s="31"/>
      <c r="H104" s="32"/>
      <c r="I104" s="33">
        <f>IF(H104=0,"",F104*H104)</f>
      </c>
      <c r="J104" s="34"/>
      <c r="K104" s="35">
        <f>IF(J104="","",IF(I104="","",I104+I104*J104))</f>
      </c>
    </row>
    <row r="105" spans="1:11" ht="42.75" customHeight="1">
      <c r="A105" s="26">
        <v>2</v>
      </c>
      <c r="B105" s="27" t="s">
        <v>72</v>
      </c>
      <c r="C105" s="28" t="s">
        <v>353</v>
      </c>
      <c r="D105" s="94">
        <v>5850</v>
      </c>
      <c r="E105" s="29"/>
      <c r="F105" s="30">
        <f>IF(E105=0,"",D105/E105)</f>
      </c>
      <c r="G105" s="31"/>
      <c r="H105" s="32"/>
      <c r="I105" s="33">
        <f>IF(H105=0,"",F105*H105)</f>
      </c>
      <c r="J105" s="34"/>
      <c r="K105" s="35">
        <f>IF(J105="","",IF(I105="","",I105+I105*J105))</f>
      </c>
    </row>
    <row r="106" spans="1:11" ht="42.75" customHeight="1">
      <c r="A106" s="26">
        <v>3</v>
      </c>
      <c r="B106" s="27" t="s">
        <v>73</v>
      </c>
      <c r="C106" s="28" t="s">
        <v>353</v>
      </c>
      <c r="D106" s="94">
        <v>1800</v>
      </c>
      <c r="E106" s="29"/>
      <c r="F106" s="30">
        <f>IF(E106=0,"",D106/E106)</f>
      </c>
      <c r="G106" s="31"/>
      <c r="H106" s="32"/>
      <c r="I106" s="33">
        <f>IF(H106=0,"",F106*H106)</f>
      </c>
      <c r="J106" s="34"/>
      <c r="K106" s="35">
        <f>IF(J106="","",IF(I106="","",I106+I106*J106))</f>
      </c>
    </row>
    <row r="107" spans="1:11" ht="42.75" customHeight="1">
      <c r="A107" s="26">
        <v>4</v>
      </c>
      <c r="B107" s="27" t="s">
        <v>74</v>
      </c>
      <c r="C107" s="28" t="s">
        <v>353</v>
      </c>
      <c r="D107" s="94">
        <v>5000</v>
      </c>
      <c r="E107" s="29"/>
      <c r="F107" s="30">
        <f>IF(E107=0,"",D107/E107)</f>
      </c>
      <c r="G107" s="31"/>
      <c r="H107" s="32"/>
      <c r="I107" s="33">
        <f>IF(H107=0,"",F107*H107)</f>
      </c>
      <c r="J107" s="34"/>
      <c r="K107" s="35">
        <f>IF(J107="","",IF(I107="","",I107+I107*J107))</f>
      </c>
    </row>
    <row r="108" spans="1:11" ht="18" customHeight="1">
      <c r="A108" s="103" t="s">
        <v>75</v>
      </c>
      <c r="B108" s="103"/>
      <c r="C108" s="103"/>
      <c r="D108" s="103"/>
      <c r="E108" s="103"/>
      <c r="F108" s="103"/>
      <c r="G108" s="103"/>
      <c r="H108" s="103"/>
      <c r="I108" s="37">
        <f>SUM(I104:I107)</f>
        <v>0</v>
      </c>
      <c r="J108" s="38" t="s">
        <v>356</v>
      </c>
      <c r="K108" s="36">
        <f>SUM(K104:K107)</f>
        <v>0</v>
      </c>
    </row>
    <row r="109" spans="1:11" ht="18" customHeight="1">
      <c r="A109" s="102" t="s">
        <v>76</v>
      </c>
      <c r="B109" s="102"/>
      <c r="C109" s="102"/>
      <c r="D109" s="102"/>
      <c r="E109" s="102"/>
      <c r="F109" s="102"/>
      <c r="G109" s="102"/>
      <c r="H109" s="102"/>
      <c r="I109" s="102"/>
      <c r="J109" s="102">
        <f>SUM(D109*I109)</f>
        <v>0</v>
      </c>
      <c r="K109" s="102">
        <f>SUM(D109*I109)</f>
        <v>0</v>
      </c>
    </row>
    <row r="110" spans="1:11" ht="228" customHeight="1">
      <c r="A110" s="26">
        <v>1</v>
      </c>
      <c r="B110" s="51" t="s">
        <v>244</v>
      </c>
      <c r="C110" s="28" t="s">
        <v>245</v>
      </c>
      <c r="D110" s="94">
        <v>90000</v>
      </c>
      <c r="E110" s="29"/>
      <c r="F110" s="30">
        <f>IF(E110=0,"",D110/E110)</f>
      </c>
      <c r="G110" s="31"/>
      <c r="H110" s="32"/>
      <c r="I110" s="33">
        <f>IF(H110=0,"",F110*H110)</f>
      </c>
      <c r="J110" s="34"/>
      <c r="K110" s="35">
        <f>IF(J110="","",IF(I110="","",I110+I110*J110))</f>
      </c>
    </row>
    <row r="111" spans="1:11" ht="18" customHeight="1">
      <c r="A111" s="102" t="s">
        <v>246</v>
      </c>
      <c r="B111" s="102"/>
      <c r="C111" s="102"/>
      <c r="D111" s="102"/>
      <c r="E111" s="102"/>
      <c r="F111" s="102"/>
      <c r="G111" s="102"/>
      <c r="H111" s="102"/>
      <c r="I111" s="102"/>
      <c r="J111" s="102">
        <f>SUM(D111*I111)</f>
        <v>0</v>
      </c>
      <c r="K111" s="102"/>
    </row>
    <row r="112" spans="1:11" ht="57" customHeight="1">
      <c r="A112" s="26">
        <v>1</v>
      </c>
      <c r="B112" s="51" t="s">
        <v>247</v>
      </c>
      <c r="C112" s="28" t="s">
        <v>248</v>
      </c>
      <c r="D112" s="94">
        <v>25000</v>
      </c>
      <c r="E112" s="29"/>
      <c r="F112" s="30">
        <f>IF(E112=0,"",D112/E112)</f>
      </c>
      <c r="G112" s="31"/>
      <c r="H112" s="32"/>
      <c r="I112" s="33">
        <f>IF(H112=0,"",F112*H112)</f>
      </c>
      <c r="J112" s="34"/>
      <c r="K112" s="35">
        <f>IF(J112="","",IF(I112="","",I112+I112*J112))</f>
      </c>
    </row>
    <row r="113" spans="1:11" ht="16.5" customHeight="1">
      <c r="A113" s="102" t="s">
        <v>249</v>
      </c>
      <c r="B113" s="102"/>
      <c r="C113" s="102"/>
      <c r="D113" s="102"/>
      <c r="E113" s="102"/>
      <c r="F113" s="102"/>
      <c r="G113" s="102"/>
      <c r="H113" s="102"/>
      <c r="I113" s="102"/>
      <c r="J113" s="102">
        <f>SUM(D113*I113)</f>
        <v>0</v>
      </c>
      <c r="K113" s="102"/>
    </row>
    <row r="114" spans="1:11" ht="252" customHeight="1">
      <c r="A114" s="26">
        <v>1</v>
      </c>
      <c r="B114" s="51" t="s">
        <v>250</v>
      </c>
      <c r="C114" s="28" t="s">
        <v>245</v>
      </c>
      <c r="D114" s="94">
        <v>500000</v>
      </c>
      <c r="E114" s="29"/>
      <c r="F114" s="30">
        <f>IF(E114=0,"",D114/E114)</f>
      </c>
      <c r="G114" s="31"/>
      <c r="H114" s="32"/>
      <c r="I114" s="33">
        <f>IF(H114=0,"",F114*H114)</f>
      </c>
      <c r="J114" s="34"/>
      <c r="K114" s="35">
        <f>IF(J114="","",IF(I114="","",I114+I114*J114))</f>
      </c>
    </row>
    <row r="115" spans="1:11" ht="137.25" customHeight="1">
      <c r="A115" s="26">
        <v>2</v>
      </c>
      <c r="B115" s="51" t="s">
        <v>97</v>
      </c>
      <c r="C115" s="28" t="s">
        <v>245</v>
      </c>
      <c r="D115" s="94">
        <v>37500</v>
      </c>
      <c r="E115" s="29"/>
      <c r="F115" s="30">
        <f>IF(E115=0,"",D115/E115)</f>
      </c>
      <c r="G115" s="31"/>
      <c r="H115" s="32"/>
      <c r="I115" s="33">
        <f>IF(H115=0,"",F115*H115)</f>
      </c>
      <c r="J115" s="34"/>
      <c r="K115" s="35">
        <f>IF(J115="","",IF(I115="","",I115+I115*J115))</f>
      </c>
    </row>
    <row r="116" spans="1:11" ht="18" customHeight="1">
      <c r="A116" s="103" t="s">
        <v>98</v>
      </c>
      <c r="B116" s="103"/>
      <c r="C116" s="103"/>
      <c r="D116" s="103"/>
      <c r="E116" s="103"/>
      <c r="F116" s="103"/>
      <c r="G116" s="103"/>
      <c r="H116" s="103"/>
      <c r="I116" s="33">
        <f>SUM(I114:I115)</f>
        <v>0</v>
      </c>
      <c r="J116" s="52" t="s">
        <v>356</v>
      </c>
      <c r="K116" s="36">
        <f>SUM(K114:K115)</f>
        <v>0</v>
      </c>
    </row>
    <row r="117" spans="1:11" ht="31.5" customHeight="1">
      <c r="A117" s="106" t="s">
        <v>99</v>
      </c>
      <c r="B117" s="106"/>
      <c r="C117" s="106"/>
      <c r="D117" s="106"/>
      <c r="E117" s="106"/>
      <c r="F117" s="106"/>
      <c r="G117" s="106"/>
      <c r="H117" s="106"/>
      <c r="I117" s="106"/>
      <c r="J117" s="106"/>
      <c r="K117" s="106"/>
    </row>
    <row r="118" spans="1:11" ht="17.25" customHeight="1">
      <c r="A118" s="102" t="s">
        <v>100</v>
      </c>
      <c r="B118" s="102"/>
      <c r="C118" s="102"/>
      <c r="D118" s="102"/>
      <c r="E118" s="102"/>
      <c r="F118" s="102"/>
      <c r="G118" s="102"/>
      <c r="H118" s="102"/>
      <c r="I118" s="102"/>
      <c r="J118" s="102">
        <f>SUM(D118*I118)</f>
        <v>0</v>
      </c>
      <c r="K118" s="102"/>
    </row>
    <row r="119" spans="1:11" ht="128.25" customHeight="1">
      <c r="A119" s="26">
        <v>1</v>
      </c>
      <c r="B119" s="42" t="s">
        <v>101</v>
      </c>
      <c r="C119" s="28" t="s">
        <v>248</v>
      </c>
      <c r="D119" s="94">
        <v>3500</v>
      </c>
      <c r="E119" s="29"/>
      <c r="F119" s="30">
        <f>IF(E119=0,"",D119/E119)</f>
      </c>
      <c r="G119" s="31"/>
      <c r="H119" s="32"/>
      <c r="I119" s="33">
        <f>IF(H119=0,"",F119*H119)</f>
      </c>
      <c r="J119" s="34"/>
      <c r="K119" s="35">
        <f>IF(J119="","",IF(I119="","",I119+I119*J119))</f>
      </c>
    </row>
    <row r="120" spans="1:11" ht="156.75" customHeight="1">
      <c r="A120" s="26">
        <v>2</v>
      </c>
      <c r="B120" s="42" t="s">
        <v>102</v>
      </c>
      <c r="C120" s="28" t="s">
        <v>248</v>
      </c>
      <c r="D120" s="94">
        <v>8000</v>
      </c>
      <c r="E120" s="29"/>
      <c r="F120" s="30">
        <f>IF(E120=0,"",D120/E120)</f>
      </c>
      <c r="G120" s="31"/>
      <c r="H120" s="32"/>
      <c r="I120" s="33">
        <f>IF(H120=0,"",F120*H120)</f>
      </c>
      <c r="J120" s="34"/>
      <c r="K120" s="35">
        <f>IF(J120="","",IF(I120="","",I120+I120*J120))</f>
      </c>
    </row>
    <row r="121" spans="1:11" ht="156.75" customHeight="1">
      <c r="A121" s="26">
        <v>3</v>
      </c>
      <c r="B121" s="42" t="s">
        <v>103</v>
      </c>
      <c r="C121" s="28" t="s">
        <v>248</v>
      </c>
      <c r="D121" s="94">
        <v>500</v>
      </c>
      <c r="E121" s="29"/>
      <c r="F121" s="30">
        <f>IF(E121=0,"",D121/E121)</f>
      </c>
      <c r="G121" s="31"/>
      <c r="H121" s="32"/>
      <c r="I121" s="33">
        <f>IF(H121=0,"",F121*H121)</f>
      </c>
      <c r="J121" s="34"/>
      <c r="K121" s="35">
        <f>IF(J121="","",IF(I121="","",I121+I121*J121))</f>
      </c>
    </row>
    <row r="122" spans="1:11" ht="185.25" customHeight="1">
      <c r="A122" s="26">
        <v>4</v>
      </c>
      <c r="B122" s="42" t="s">
        <v>258</v>
      </c>
      <c r="C122" s="28" t="s">
        <v>248</v>
      </c>
      <c r="D122" s="94">
        <v>300</v>
      </c>
      <c r="E122" s="29"/>
      <c r="F122" s="30">
        <f>IF(E122=0,"",D122/E122)</f>
      </c>
      <c r="G122" s="31"/>
      <c r="H122" s="32"/>
      <c r="I122" s="33">
        <f>IF(H122=0,"",F122*H122)</f>
      </c>
      <c r="J122" s="34"/>
      <c r="K122" s="35">
        <f>IF(J122="","",IF(I122="","",I122+I122*J122))</f>
      </c>
    </row>
    <row r="123" spans="1:11" ht="23.25" customHeight="1">
      <c r="A123" s="103" t="s">
        <v>259</v>
      </c>
      <c r="B123" s="103"/>
      <c r="C123" s="103"/>
      <c r="D123" s="103"/>
      <c r="E123" s="103"/>
      <c r="F123" s="103"/>
      <c r="G123" s="103"/>
      <c r="H123" s="103"/>
      <c r="I123" s="37">
        <f>SUM(I119:I122)</f>
        <v>0</v>
      </c>
      <c r="J123" s="38" t="s">
        <v>356</v>
      </c>
      <c r="K123" s="36">
        <f>SUM(K119:K122)</f>
        <v>0</v>
      </c>
    </row>
    <row r="124" spans="1:14" s="53" customFormat="1" ht="18" customHeight="1">
      <c r="A124" s="102" t="s">
        <v>260</v>
      </c>
      <c r="B124" s="102"/>
      <c r="C124" s="102"/>
      <c r="D124" s="102"/>
      <c r="E124" s="102"/>
      <c r="F124" s="102"/>
      <c r="G124" s="102"/>
      <c r="H124" s="102"/>
      <c r="I124" s="102"/>
      <c r="J124" s="102">
        <f>SUM(D124*I124)</f>
        <v>0</v>
      </c>
      <c r="K124" s="102"/>
      <c r="N124" s="10"/>
    </row>
    <row r="125" spans="1:11" ht="71.25" customHeight="1">
      <c r="A125" s="26">
        <v>1</v>
      </c>
      <c r="B125" s="27" t="s">
        <v>261</v>
      </c>
      <c r="C125" s="28" t="s">
        <v>353</v>
      </c>
      <c r="D125" s="94">
        <v>150</v>
      </c>
      <c r="E125" s="29"/>
      <c r="F125" s="30">
        <f>IF(E125=0,"",D125/E125)</f>
      </c>
      <c r="G125" s="31"/>
      <c r="H125" s="54"/>
      <c r="I125" s="33">
        <f>IF(H125=0,"",F125*H125)</f>
      </c>
      <c r="J125" s="34"/>
      <c r="K125" s="35">
        <f>IF(J125="","",IF(I125="","",I125+I125*J125))</f>
      </c>
    </row>
    <row r="126" spans="1:11" ht="57" customHeight="1">
      <c r="A126" s="26">
        <v>2</v>
      </c>
      <c r="B126" s="27" t="s">
        <v>262</v>
      </c>
      <c r="C126" s="28" t="s">
        <v>353</v>
      </c>
      <c r="D126" s="94">
        <v>300</v>
      </c>
      <c r="E126" s="29"/>
      <c r="F126" s="30">
        <f>IF(E126=0,"",D126/E126)</f>
      </c>
      <c r="G126" s="31"/>
      <c r="H126" s="54"/>
      <c r="I126" s="33">
        <f>IF(H126=0,"",F126*H126)</f>
      </c>
      <c r="J126" s="34"/>
      <c r="K126" s="35">
        <f>IF(J126="","",IF(I126="","",I126+I126*J126))</f>
      </c>
    </row>
    <row r="127" spans="1:11" ht="18" customHeight="1">
      <c r="A127" s="103" t="s">
        <v>263</v>
      </c>
      <c r="B127" s="103" t="s">
        <v>264</v>
      </c>
      <c r="C127" s="103"/>
      <c r="D127" s="103"/>
      <c r="E127" s="103"/>
      <c r="F127" s="103"/>
      <c r="G127" s="103"/>
      <c r="H127" s="103"/>
      <c r="I127" s="37">
        <f>SUM(I125:I126)</f>
        <v>0</v>
      </c>
      <c r="J127" s="38" t="s">
        <v>356</v>
      </c>
      <c r="K127" s="36">
        <f>SUM(K125:K126)</f>
        <v>0</v>
      </c>
    </row>
    <row r="128" spans="1:11" ht="18" customHeight="1">
      <c r="A128" s="107" t="s">
        <v>265</v>
      </c>
      <c r="B128" s="107"/>
      <c r="C128" s="107"/>
      <c r="D128" s="107"/>
      <c r="E128" s="107"/>
      <c r="F128" s="107"/>
      <c r="G128" s="107"/>
      <c r="H128" s="107"/>
      <c r="I128" s="107">
        <f>SUM(D128*H128)</f>
        <v>0</v>
      </c>
      <c r="J128" s="107">
        <f>SUM(D128*I128)</f>
        <v>0</v>
      </c>
      <c r="K128" s="107">
        <f>SUM(D128*H128)</f>
        <v>0</v>
      </c>
    </row>
    <row r="129" spans="1:11" ht="28.5" customHeight="1">
      <c r="A129" s="112">
        <v>1</v>
      </c>
      <c r="B129" s="42" t="s">
        <v>266</v>
      </c>
      <c r="C129" s="113" t="s">
        <v>197</v>
      </c>
      <c r="D129" s="114">
        <v>5000</v>
      </c>
      <c r="E129" s="115"/>
      <c r="F129" s="108">
        <f>IF(E129=0,"",D129/E129)</f>
      </c>
      <c r="G129" s="109"/>
      <c r="H129" s="110"/>
      <c r="I129" s="111">
        <f>IF(H129=0,"",F129*H129)</f>
      </c>
      <c r="J129" s="104"/>
      <c r="K129" s="105">
        <f>IF(J129="","",IF(I129="","",I129+I129*J129))</f>
      </c>
    </row>
    <row r="130" spans="1:11" ht="57" customHeight="1">
      <c r="A130" s="112"/>
      <c r="B130" s="42" t="s">
        <v>267</v>
      </c>
      <c r="C130" s="113"/>
      <c r="D130" s="114"/>
      <c r="E130" s="115"/>
      <c r="F130" s="108"/>
      <c r="G130" s="109"/>
      <c r="H130" s="110"/>
      <c r="I130" s="111"/>
      <c r="J130" s="104"/>
      <c r="K130" s="105"/>
    </row>
    <row r="131" spans="1:11" ht="14.25" customHeight="1">
      <c r="A131" s="112"/>
      <c r="B131" s="42" t="s">
        <v>268</v>
      </c>
      <c r="C131" s="113"/>
      <c r="D131" s="114"/>
      <c r="E131" s="115"/>
      <c r="F131" s="108"/>
      <c r="G131" s="109"/>
      <c r="H131" s="110"/>
      <c r="I131" s="111"/>
      <c r="J131" s="104"/>
      <c r="K131" s="105"/>
    </row>
    <row r="132" spans="1:11" ht="14.25" customHeight="1">
      <c r="A132" s="112"/>
      <c r="B132" s="42" t="s">
        <v>269</v>
      </c>
      <c r="C132" s="113"/>
      <c r="D132" s="114"/>
      <c r="E132" s="115"/>
      <c r="F132" s="108"/>
      <c r="G132" s="109"/>
      <c r="H132" s="110"/>
      <c r="I132" s="111"/>
      <c r="J132" s="104"/>
      <c r="K132" s="105"/>
    </row>
    <row r="133" spans="1:11" ht="14.25" customHeight="1">
      <c r="A133" s="112"/>
      <c r="B133" s="42" t="s">
        <v>270</v>
      </c>
      <c r="C133" s="113"/>
      <c r="D133" s="114"/>
      <c r="E133" s="115"/>
      <c r="F133" s="108"/>
      <c r="G133" s="109"/>
      <c r="H133" s="110"/>
      <c r="I133" s="111"/>
      <c r="J133" s="104"/>
      <c r="K133" s="105"/>
    </row>
    <row r="134" spans="1:11" ht="14.25" customHeight="1">
      <c r="A134" s="112"/>
      <c r="B134" s="42" t="s">
        <v>271</v>
      </c>
      <c r="C134" s="113"/>
      <c r="D134" s="114"/>
      <c r="E134" s="115"/>
      <c r="F134" s="108"/>
      <c r="G134" s="109"/>
      <c r="H134" s="110"/>
      <c r="I134" s="111"/>
      <c r="J134" s="104"/>
      <c r="K134" s="105"/>
    </row>
    <row r="135" spans="1:11" ht="14.25" customHeight="1">
      <c r="A135" s="112"/>
      <c r="B135" s="42" t="s">
        <v>272</v>
      </c>
      <c r="C135" s="113"/>
      <c r="D135" s="114"/>
      <c r="E135" s="115"/>
      <c r="F135" s="108"/>
      <c r="G135" s="109"/>
      <c r="H135" s="110"/>
      <c r="I135" s="111"/>
      <c r="J135" s="104"/>
      <c r="K135" s="105"/>
    </row>
    <row r="136" spans="1:11" ht="14.25" customHeight="1">
      <c r="A136" s="112"/>
      <c r="B136" s="42" t="s">
        <v>273</v>
      </c>
      <c r="C136" s="113"/>
      <c r="D136" s="114"/>
      <c r="E136" s="115"/>
      <c r="F136" s="108"/>
      <c r="G136" s="109"/>
      <c r="H136" s="110"/>
      <c r="I136" s="111"/>
      <c r="J136" s="104"/>
      <c r="K136" s="105"/>
    </row>
    <row r="137" spans="1:11" ht="18" customHeight="1">
      <c r="A137" s="102" t="s">
        <v>274</v>
      </c>
      <c r="B137" s="102"/>
      <c r="C137" s="102"/>
      <c r="D137" s="102"/>
      <c r="E137" s="102"/>
      <c r="F137" s="102"/>
      <c r="G137" s="102"/>
      <c r="H137" s="102"/>
      <c r="I137" s="102"/>
      <c r="J137" s="102">
        <f>SUM(D137*I137)</f>
        <v>0</v>
      </c>
      <c r="K137" s="102"/>
    </row>
    <row r="138" spans="1:11" ht="99.75" customHeight="1">
      <c r="A138" s="26">
        <v>1</v>
      </c>
      <c r="B138" s="27" t="s">
        <v>275</v>
      </c>
      <c r="C138" s="28" t="s">
        <v>353</v>
      </c>
      <c r="D138" s="94">
        <v>90000</v>
      </c>
      <c r="E138" s="29"/>
      <c r="F138" s="30">
        <f>IF(E138=0,"",D138/E138)</f>
      </c>
      <c r="G138" s="31"/>
      <c r="H138" s="32"/>
      <c r="I138" s="33">
        <f>IF(H138=0,"",F138*H138)</f>
      </c>
      <c r="J138" s="34"/>
      <c r="K138" s="35">
        <f>IF(J138="","",IF(I138="","",I138+I138*J138))</f>
      </c>
    </row>
    <row r="139" spans="1:11" ht="14.25" customHeight="1">
      <c r="A139" s="26">
        <v>2</v>
      </c>
      <c r="B139" s="27" t="s">
        <v>276</v>
      </c>
      <c r="C139" s="28" t="s">
        <v>353</v>
      </c>
      <c r="D139" s="94">
        <v>800</v>
      </c>
      <c r="E139" s="29"/>
      <c r="F139" s="30">
        <f>IF(E139=0,"",D139/E139)</f>
      </c>
      <c r="G139" s="31"/>
      <c r="H139" s="32"/>
      <c r="I139" s="33">
        <f>IF(H139=0,"",F139*H139)</f>
      </c>
      <c r="J139" s="34"/>
      <c r="K139" s="35">
        <f>IF(J139="","",IF(I139="","",I139+I139*J139))</f>
      </c>
    </row>
    <row r="140" spans="1:11" ht="14.25" customHeight="1">
      <c r="A140" s="26">
        <v>3</v>
      </c>
      <c r="B140" s="27" t="s">
        <v>277</v>
      </c>
      <c r="C140" s="28" t="s">
        <v>353</v>
      </c>
      <c r="D140" s="94">
        <v>1500</v>
      </c>
      <c r="E140" s="29"/>
      <c r="F140" s="30">
        <f>IF(E140=0,"",D140/E140)</f>
      </c>
      <c r="G140" s="31"/>
      <c r="H140" s="32"/>
      <c r="I140" s="33">
        <f>IF(H140=0,"",F140*H140)</f>
      </c>
      <c r="J140" s="34"/>
      <c r="K140" s="35">
        <f>IF(J140="","",IF(I140="","",I140+I140*J140))</f>
      </c>
    </row>
    <row r="141" spans="1:11" ht="71.25" customHeight="1">
      <c r="A141" s="26">
        <v>4</v>
      </c>
      <c r="B141" s="27" t="s">
        <v>278</v>
      </c>
      <c r="C141" s="28" t="s">
        <v>353</v>
      </c>
      <c r="D141" s="94">
        <v>400</v>
      </c>
      <c r="E141" s="29"/>
      <c r="F141" s="30">
        <f>IF(E141=0,"",D141/E141)</f>
      </c>
      <c r="G141" s="31"/>
      <c r="H141" s="32"/>
      <c r="I141" s="33">
        <f>IF(H141=0,"",F141*H141)</f>
      </c>
      <c r="J141" s="34"/>
      <c r="K141" s="35">
        <f>IF(J141="","",IF(I141="","",I141+I141*J141))</f>
      </c>
    </row>
    <row r="142" spans="1:11" ht="57" customHeight="1">
      <c r="A142" s="26">
        <v>5</v>
      </c>
      <c r="B142" s="27" t="s">
        <v>279</v>
      </c>
      <c r="C142" s="28" t="s">
        <v>353</v>
      </c>
      <c r="D142" s="94">
        <v>250</v>
      </c>
      <c r="E142" s="29"/>
      <c r="F142" s="30">
        <f>IF(E142=0,"",D142/E142)</f>
      </c>
      <c r="G142" s="31"/>
      <c r="H142" s="32"/>
      <c r="I142" s="33">
        <f>IF(H142=0,"",F142*H142)</f>
      </c>
      <c r="J142" s="34"/>
      <c r="K142" s="35">
        <f>IF(J142="","",IF(I142="","",I142+I142*J142))</f>
      </c>
    </row>
    <row r="143" spans="1:11" ht="18" customHeight="1">
      <c r="A143" s="103" t="s">
        <v>280</v>
      </c>
      <c r="B143" s="103"/>
      <c r="C143" s="103"/>
      <c r="D143" s="103"/>
      <c r="E143" s="103"/>
      <c r="F143" s="103"/>
      <c r="G143" s="103"/>
      <c r="H143" s="103"/>
      <c r="I143" s="37">
        <f>SUM(I138:I142)</f>
        <v>0</v>
      </c>
      <c r="J143" s="38" t="s">
        <v>356</v>
      </c>
      <c r="K143" s="36">
        <f>SUM(K138:K142)</f>
        <v>0</v>
      </c>
    </row>
    <row r="144" spans="1:11" ht="18" customHeight="1">
      <c r="A144" s="102" t="s">
        <v>281</v>
      </c>
      <c r="B144" s="102"/>
      <c r="C144" s="102"/>
      <c r="D144" s="102"/>
      <c r="E144" s="102"/>
      <c r="F144" s="102"/>
      <c r="G144" s="102"/>
      <c r="H144" s="102"/>
      <c r="I144" s="102"/>
      <c r="J144" s="102">
        <f>SUM(D144*I144)</f>
        <v>0</v>
      </c>
      <c r="K144" s="102"/>
    </row>
    <row r="145" spans="1:11" ht="15.75" customHeight="1">
      <c r="A145" s="26">
        <v>1</v>
      </c>
      <c r="B145" s="27" t="s">
        <v>282</v>
      </c>
      <c r="C145" s="28" t="s">
        <v>353</v>
      </c>
      <c r="D145" s="94">
        <v>810000</v>
      </c>
      <c r="E145" s="29"/>
      <c r="F145" s="30">
        <f>IF(E145=0,"",D145/E145)</f>
      </c>
      <c r="G145" s="31"/>
      <c r="H145" s="32"/>
      <c r="I145" s="33">
        <f>IF(H145=0,"",F145*H145)</f>
      </c>
      <c r="J145" s="34"/>
      <c r="K145" s="35">
        <f>IF(J145="","",IF(I145="","",I145+I145*J145))</f>
      </c>
    </row>
    <row r="146" spans="1:11" ht="42.75" customHeight="1">
      <c r="A146" s="26">
        <v>2</v>
      </c>
      <c r="B146" s="27" t="s">
        <v>283</v>
      </c>
      <c r="C146" s="28" t="s">
        <v>284</v>
      </c>
      <c r="D146" s="94">
        <v>400</v>
      </c>
      <c r="E146" s="30">
        <v>100</v>
      </c>
      <c r="F146" s="30">
        <v>400</v>
      </c>
      <c r="G146" s="31"/>
      <c r="H146" s="32"/>
      <c r="I146" s="33">
        <f>IF(H146=0,"",F146*H146)</f>
      </c>
      <c r="J146" s="34"/>
      <c r="K146" s="35">
        <f>IF(J146="","",IF(I146="","",I146+I146*J146))</f>
      </c>
    </row>
    <row r="147" spans="1:11" ht="57" customHeight="1">
      <c r="A147" s="26">
        <v>3</v>
      </c>
      <c r="B147" s="27" t="s">
        <v>285</v>
      </c>
      <c r="C147" s="28" t="s">
        <v>284</v>
      </c>
      <c r="D147" s="94">
        <v>250</v>
      </c>
      <c r="E147" s="30">
        <v>100</v>
      </c>
      <c r="F147" s="30">
        <v>250</v>
      </c>
      <c r="G147" s="31"/>
      <c r="H147" s="32"/>
      <c r="I147" s="33">
        <f>IF(H147=0,"",F147*H147)</f>
      </c>
      <c r="J147" s="34"/>
      <c r="K147" s="35">
        <f>IF(J147="","",IF(I147="","",I147+I147*J147))</f>
      </c>
    </row>
    <row r="148" spans="1:11" ht="12.75" customHeight="1">
      <c r="A148" s="26">
        <v>4</v>
      </c>
      <c r="B148" s="27" t="s">
        <v>286</v>
      </c>
      <c r="C148" s="28" t="s">
        <v>353</v>
      </c>
      <c r="D148" s="94">
        <v>600</v>
      </c>
      <c r="E148" s="29"/>
      <c r="F148" s="30">
        <f>IF(E148=0,"",D148/E148)</f>
      </c>
      <c r="G148" s="31"/>
      <c r="H148" s="32"/>
      <c r="I148" s="33">
        <f>IF(H148=0,"",F148*H148)</f>
      </c>
      <c r="J148" s="34"/>
      <c r="K148" s="35">
        <f>IF(J148="","",IF(I148="","",I148+I148*J148))</f>
      </c>
    </row>
    <row r="149" spans="1:11" ht="171" customHeight="1">
      <c r="A149" s="55">
        <v>5</v>
      </c>
      <c r="B149" s="27" t="s">
        <v>142</v>
      </c>
      <c r="C149" s="28" t="s">
        <v>353</v>
      </c>
      <c r="D149" s="94">
        <v>400000</v>
      </c>
      <c r="E149" s="29"/>
      <c r="F149" s="30">
        <f>IF(E149=0,"",D149/E149)</f>
      </c>
      <c r="G149" s="31"/>
      <c r="H149" s="32"/>
      <c r="I149" s="33">
        <f>IF(H149=0,"",F149*H149)</f>
      </c>
      <c r="J149" s="34"/>
      <c r="K149" s="35">
        <f>IF(J149="","",IF(I149="","",I149+I149*J149))</f>
      </c>
    </row>
    <row r="150" spans="1:14" s="56" customFormat="1" ht="18" customHeight="1">
      <c r="A150" s="103" t="s">
        <v>143</v>
      </c>
      <c r="B150" s="103"/>
      <c r="C150" s="103"/>
      <c r="D150" s="103"/>
      <c r="E150" s="103"/>
      <c r="F150" s="103"/>
      <c r="G150" s="103"/>
      <c r="H150" s="103"/>
      <c r="I150" s="37">
        <f>SUM(I145:I149)</f>
        <v>0</v>
      </c>
      <c r="J150" s="38" t="s">
        <v>356</v>
      </c>
      <c r="K150" s="36">
        <f>SUM(K145:K149)</f>
        <v>0</v>
      </c>
      <c r="N150" s="10"/>
    </row>
    <row r="151" spans="1:11" ht="18" customHeight="1">
      <c r="A151" s="102" t="s">
        <v>144</v>
      </c>
      <c r="B151" s="102"/>
      <c r="C151" s="102"/>
      <c r="D151" s="102"/>
      <c r="E151" s="102"/>
      <c r="F151" s="102"/>
      <c r="G151" s="102"/>
      <c r="H151" s="102"/>
      <c r="I151" s="102"/>
      <c r="J151" s="102">
        <f>SUM(D151*I151)</f>
        <v>0</v>
      </c>
      <c r="K151" s="102"/>
    </row>
    <row r="152" spans="1:11" ht="42.75" customHeight="1">
      <c r="A152" s="26">
        <v>1</v>
      </c>
      <c r="B152" s="27" t="s">
        <v>145</v>
      </c>
      <c r="C152" s="28" t="s">
        <v>353</v>
      </c>
      <c r="D152" s="94">
        <v>1500</v>
      </c>
      <c r="E152" s="29"/>
      <c r="F152" s="30">
        <f>IF(E152=0,"",D152/E152)</f>
      </c>
      <c r="G152" s="31"/>
      <c r="H152" s="32"/>
      <c r="I152" s="33">
        <f>IF(H152=0,"",F152*H152)</f>
      </c>
      <c r="J152" s="34"/>
      <c r="K152" s="35">
        <f>IF(J152="","",IF(I152="","",I152+I152*J152))</f>
      </c>
    </row>
    <row r="153" spans="1:11" ht="18" customHeight="1">
      <c r="A153" s="102" t="s">
        <v>146</v>
      </c>
      <c r="B153" s="102"/>
      <c r="C153" s="102"/>
      <c r="D153" s="102"/>
      <c r="E153" s="102"/>
      <c r="F153" s="102"/>
      <c r="G153" s="102"/>
      <c r="H153" s="102"/>
      <c r="I153" s="102">
        <f>G153*H153</f>
        <v>0</v>
      </c>
      <c r="J153" s="102">
        <f>SUM(D153*I153)</f>
        <v>0</v>
      </c>
      <c r="K153" s="102">
        <f>SUM(D153*H153)</f>
        <v>0</v>
      </c>
    </row>
    <row r="154" spans="1:14" s="56" customFormat="1" ht="40.5" customHeight="1">
      <c r="A154" s="26">
        <v>1</v>
      </c>
      <c r="B154" s="27" t="s">
        <v>147</v>
      </c>
      <c r="C154" s="28" t="s">
        <v>353</v>
      </c>
      <c r="D154" s="94">
        <v>5000</v>
      </c>
      <c r="E154" s="29"/>
      <c r="F154" s="30">
        <f>IF(E154=0,"",D154/E154)</f>
      </c>
      <c r="G154" s="31"/>
      <c r="H154" s="32"/>
      <c r="I154" s="33">
        <f>IF(H154=0,"",F154*H154)</f>
      </c>
      <c r="J154" s="34"/>
      <c r="K154" s="35">
        <f>IF(J154="","",IF(I154="","",I154+I154*J154))</f>
      </c>
      <c r="N154" s="10"/>
    </row>
    <row r="155" spans="1:11" ht="18" customHeight="1">
      <c r="A155" s="107" t="s">
        <v>148</v>
      </c>
      <c r="B155" s="107"/>
      <c r="C155" s="107"/>
      <c r="D155" s="107"/>
      <c r="E155" s="107"/>
      <c r="F155" s="107"/>
      <c r="G155" s="107"/>
      <c r="H155" s="107"/>
      <c r="I155" s="107">
        <f>G155*H155</f>
        <v>0</v>
      </c>
      <c r="J155" s="107">
        <f>SUM(D155*I155)</f>
        <v>0</v>
      </c>
      <c r="K155" s="107">
        <f>SUM(D155*I155)</f>
        <v>0</v>
      </c>
    </row>
    <row r="156" spans="1:11" ht="57" customHeight="1">
      <c r="A156" s="26">
        <v>1</v>
      </c>
      <c r="B156" s="27" t="s">
        <v>149</v>
      </c>
      <c r="C156" s="28" t="s">
        <v>150</v>
      </c>
      <c r="D156" s="94">
        <v>800</v>
      </c>
      <c r="E156" s="29"/>
      <c r="F156" s="30">
        <f>IF(E156=0,"",D156/E156)</f>
      </c>
      <c r="G156" s="31"/>
      <c r="H156" s="32"/>
      <c r="I156" s="33">
        <f>IF(H156=0,"",F156*H156)</f>
      </c>
      <c r="J156" s="34"/>
      <c r="K156" s="35">
        <f>IF(J156="","",IF(I156="","",I156+I156*J156))</f>
      </c>
    </row>
    <row r="157" spans="1:11" ht="18" customHeight="1">
      <c r="A157" s="107" t="s">
        <v>151</v>
      </c>
      <c r="B157" s="107"/>
      <c r="C157" s="107"/>
      <c r="D157" s="107"/>
      <c r="E157" s="107"/>
      <c r="F157" s="107"/>
      <c r="G157" s="107"/>
      <c r="H157" s="107"/>
      <c r="I157" s="107">
        <f>G157*H157</f>
        <v>0</v>
      </c>
      <c r="J157" s="107">
        <f>SUM(D157*I157)</f>
        <v>0</v>
      </c>
      <c r="K157" s="107">
        <f>SUM(D157*I157)</f>
        <v>0</v>
      </c>
    </row>
    <row r="158" spans="1:11" ht="42.75" customHeight="1">
      <c r="A158" s="26">
        <v>1</v>
      </c>
      <c r="B158" s="42" t="s">
        <v>152</v>
      </c>
      <c r="C158" s="28" t="s">
        <v>245</v>
      </c>
      <c r="D158" s="94">
        <v>200</v>
      </c>
      <c r="E158" s="29"/>
      <c r="F158" s="30">
        <f>IF(E158=0,"",D158/E158)</f>
      </c>
      <c r="G158" s="31"/>
      <c r="H158" s="32"/>
      <c r="I158" s="33">
        <f>IF(H158=0,"",F158*H158)</f>
      </c>
      <c r="J158" s="34"/>
      <c r="K158" s="35">
        <f>IF(J158="","",IF(I158="","",I158+I158*J158))</f>
      </c>
    </row>
    <row r="159" spans="1:11" ht="18" customHeight="1">
      <c r="A159" s="107" t="s">
        <v>153</v>
      </c>
      <c r="B159" s="107"/>
      <c r="C159" s="107"/>
      <c r="D159" s="107"/>
      <c r="E159" s="107"/>
      <c r="F159" s="107"/>
      <c r="G159" s="107"/>
      <c r="H159" s="107"/>
      <c r="I159" s="107">
        <f>G159*H159</f>
        <v>0</v>
      </c>
      <c r="J159" s="107">
        <f>SUM(D159*I159)</f>
        <v>0</v>
      </c>
      <c r="K159" s="107">
        <f>SUM(D159*I159)</f>
        <v>0</v>
      </c>
    </row>
    <row r="160" spans="1:252" s="49" customFormat="1" ht="42.75" customHeight="1">
      <c r="A160" s="26">
        <v>1</v>
      </c>
      <c r="B160" s="42" t="s">
        <v>154</v>
      </c>
      <c r="C160" s="28" t="s">
        <v>245</v>
      </c>
      <c r="D160" s="94">
        <v>500</v>
      </c>
      <c r="E160" s="29"/>
      <c r="F160" s="30">
        <f>IF(E160=0,"",D160/E160)</f>
      </c>
      <c r="G160" s="31"/>
      <c r="H160" s="32"/>
      <c r="I160" s="33">
        <f>IF(H160=0,"",F160*H160)</f>
      </c>
      <c r="J160" s="34"/>
      <c r="K160" s="35">
        <f>IF(J160="","",IF(I160="","",I160+I160*J160))</f>
      </c>
      <c r="N160" s="10"/>
      <c r="HN160" s="10"/>
      <c r="HO160" s="10"/>
      <c r="HP160" s="10"/>
      <c r="HQ160" s="10"/>
      <c r="HR160" s="10"/>
      <c r="HS160" s="10"/>
      <c r="HT160" s="10"/>
      <c r="HU160" s="10"/>
      <c r="HV160" s="10"/>
      <c r="HW160" s="10"/>
      <c r="HX160" s="10"/>
      <c r="HY160" s="10"/>
      <c r="HZ160" s="10"/>
      <c r="IA160" s="10"/>
      <c r="IB160" s="10"/>
      <c r="IC160" s="10"/>
      <c r="ID160" s="10"/>
      <c r="IE160" s="10"/>
      <c r="IF160" s="10"/>
      <c r="IG160" s="10"/>
      <c r="IH160" s="10"/>
      <c r="II160" s="10"/>
      <c r="IJ160" s="10"/>
      <c r="IK160" s="10"/>
      <c r="IL160" s="10"/>
      <c r="IM160" s="10"/>
      <c r="IN160" s="10"/>
      <c r="IO160" s="10"/>
      <c r="IP160" s="10"/>
      <c r="IQ160" s="10"/>
      <c r="IR160" s="10"/>
    </row>
    <row r="161" spans="1:11" ht="18" customHeight="1">
      <c r="A161" s="107" t="s">
        <v>155</v>
      </c>
      <c r="B161" s="107"/>
      <c r="C161" s="107"/>
      <c r="D161" s="107"/>
      <c r="E161" s="107"/>
      <c r="F161" s="107"/>
      <c r="G161" s="107"/>
      <c r="H161" s="107"/>
      <c r="I161" s="107">
        <f>G161*H161</f>
        <v>0</v>
      </c>
      <c r="J161" s="107"/>
      <c r="K161" s="107"/>
    </row>
    <row r="162" spans="1:11" ht="12.75" customHeight="1">
      <c r="A162" s="26">
        <v>1</v>
      </c>
      <c r="B162" s="42" t="s">
        <v>156</v>
      </c>
      <c r="C162" s="28" t="s">
        <v>245</v>
      </c>
      <c r="D162" s="94">
        <v>1260</v>
      </c>
      <c r="E162" s="29"/>
      <c r="F162" s="30">
        <f>IF(E162=0,"",D162/E162)</f>
      </c>
      <c r="G162" s="31"/>
      <c r="H162" s="32"/>
      <c r="I162" s="33">
        <f>IF(H162=0,"",F162*H162)</f>
      </c>
      <c r="J162" s="34"/>
      <c r="K162" s="35">
        <f>IF(J162="","",IF(I162="","",I162+I162*J162))</f>
      </c>
    </row>
    <row r="163" spans="1:14" s="56" customFormat="1" ht="18" customHeight="1">
      <c r="A163" s="107" t="s">
        <v>157</v>
      </c>
      <c r="B163" s="107"/>
      <c r="C163" s="107"/>
      <c r="D163" s="107"/>
      <c r="E163" s="107"/>
      <c r="F163" s="107"/>
      <c r="G163" s="107"/>
      <c r="H163" s="107"/>
      <c r="I163" s="107">
        <f>G163*H163</f>
        <v>0</v>
      </c>
      <c r="J163" s="107"/>
      <c r="K163" s="107"/>
      <c r="N163" s="10"/>
    </row>
    <row r="164" spans="1:11" ht="57" customHeight="1">
      <c r="A164" s="26">
        <v>1</v>
      </c>
      <c r="B164" s="27" t="s">
        <v>158</v>
      </c>
      <c r="C164" s="28" t="s">
        <v>353</v>
      </c>
      <c r="D164" s="94">
        <v>70000</v>
      </c>
      <c r="E164" s="29"/>
      <c r="F164" s="30">
        <f>IF(E164=0,"",D164/E164)</f>
      </c>
      <c r="G164" s="31"/>
      <c r="H164" s="32"/>
      <c r="I164" s="33">
        <f>IF(H164=0,"",F164*H164)</f>
      </c>
      <c r="J164" s="34"/>
      <c r="K164" s="35">
        <f>IF(J164="","",IF(I164="","",I164+I164*J164))</f>
      </c>
    </row>
    <row r="165" spans="1:11" ht="71.25" customHeight="1">
      <c r="A165" s="26">
        <v>2</v>
      </c>
      <c r="B165" s="27" t="s">
        <v>159</v>
      </c>
      <c r="C165" s="28" t="s">
        <v>353</v>
      </c>
      <c r="D165" s="94">
        <v>300000</v>
      </c>
      <c r="E165" s="29"/>
      <c r="F165" s="30">
        <f>IF(E165=0,"",D165/E165)</f>
      </c>
      <c r="G165" s="31"/>
      <c r="H165" s="32"/>
      <c r="I165" s="33">
        <f>IF(H165=0,"",F165*H165)</f>
      </c>
      <c r="J165" s="34"/>
      <c r="K165" s="35">
        <f>IF(J165="","",IF(I165="","",I165+I165*J165))</f>
      </c>
    </row>
    <row r="166" spans="1:11" ht="228" customHeight="1">
      <c r="A166" s="26">
        <v>3</v>
      </c>
      <c r="B166" s="27" t="s">
        <v>160</v>
      </c>
      <c r="C166" s="28" t="s">
        <v>353</v>
      </c>
      <c r="D166" s="94">
        <v>100000</v>
      </c>
      <c r="E166" s="29"/>
      <c r="F166" s="30">
        <f>IF(E166=0,"",D166/E166)</f>
      </c>
      <c r="G166" s="31"/>
      <c r="H166" s="32"/>
      <c r="I166" s="33">
        <f>IF(H166=0,"",F166*H166)</f>
      </c>
      <c r="J166" s="34"/>
      <c r="K166" s="35">
        <f>IF(J166="","",IF(I166="","",I166+I166*J166))</f>
      </c>
    </row>
    <row r="167" spans="1:11" ht="18" customHeight="1">
      <c r="A167" s="103" t="s">
        <v>161</v>
      </c>
      <c r="B167" s="103"/>
      <c r="C167" s="103"/>
      <c r="D167" s="103"/>
      <c r="E167" s="103"/>
      <c r="F167" s="103"/>
      <c r="G167" s="103"/>
      <c r="H167" s="103"/>
      <c r="I167" s="37">
        <f>SUM(I164:I166)</f>
        <v>0</v>
      </c>
      <c r="J167" s="38" t="s">
        <v>356</v>
      </c>
      <c r="K167" s="36">
        <f>SUM(K164:K166)</f>
        <v>0</v>
      </c>
    </row>
    <row r="168" spans="1:14" s="57" customFormat="1" ht="12" customHeight="1">
      <c r="A168" s="102" t="s">
        <v>162</v>
      </c>
      <c r="B168" s="102"/>
      <c r="C168" s="102"/>
      <c r="D168" s="102"/>
      <c r="E168" s="102"/>
      <c r="F168" s="102"/>
      <c r="G168" s="102"/>
      <c r="H168" s="102"/>
      <c r="I168" s="102"/>
      <c r="J168" s="102"/>
      <c r="K168" s="102"/>
      <c r="N168" s="10"/>
    </row>
    <row r="169" spans="1:14" s="57" customFormat="1" ht="129">
      <c r="A169" s="26">
        <v>1</v>
      </c>
      <c r="B169" s="27" t="s">
        <v>163</v>
      </c>
      <c r="C169" s="28" t="s">
        <v>353</v>
      </c>
      <c r="D169" s="94">
        <v>18000</v>
      </c>
      <c r="E169" s="29"/>
      <c r="F169" s="30">
        <f>IF(E169=0,"",D169/E169)</f>
      </c>
      <c r="G169" s="31"/>
      <c r="H169" s="50"/>
      <c r="I169" s="33">
        <f>IF(H169=0,"",F169*H169)</f>
      </c>
      <c r="J169" s="34"/>
      <c r="K169" s="35">
        <f>IF(J169="","",IF(I169="","",I169+I169*J169))</f>
      </c>
      <c r="N169" s="10"/>
    </row>
    <row r="170" spans="1:14" s="57" customFormat="1" ht="42.75" customHeight="1">
      <c r="A170" s="26">
        <v>2</v>
      </c>
      <c r="B170" s="27" t="s">
        <v>164</v>
      </c>
      <c r="C170" s="28" t="s">
        <v>353</v>
      </c>
      <c r="D170" s="94">
        <v>10000</v>
      </c>
      <c r="E170" s="29"/>
      <c r="F170" s="30">
        <f>IF(E170=0,"",D170/E170)</f>
      </c>
      <c r="G170" s="31"/>
      <c r="H170" s="50"/>
      <c r="I170" s="33">
        <f>IF(H170=0,"",F170*H170)</f>
      </c>
      <c r="J170" s="34"/>
      <c r="K170" s="35">
        <f>IF(J170="","",IF(I170="","",I170+I170*J170))</f>
      </c>
      <c r="N170" s="10"/>
    </row>
    <row r="171" spans="1:11" ht="18" customHeight="1">
      <c r="A171" s="103" t="s">
        <v>165</v>
      </c>
      <c r="B171" s="103"/>
      <c r="C171" s="103"/>
      <c r="D171" s="103"/>
      <c r="E171" s="103"/>
      <c r="F171" s="103"/>
      <c r="G171" s="103"/>
      <c r="H171" s="103"/>
      <c r="I171" s="37">
        <f>SUM(I169:I170)</f>
        <v>0</v>
      </c>
      <c r="J171" s="38" t="s">
        <v>356</v>
      </c>
      <c r="K171" s="36">
        <f>SUM(K169:K170)</f>
        <v>0</v>
      </c>
    </row>
    <row r="172" spans="1:23" s="57" customFormat="1" ht="12.75" customHeight="1">
      <c r="A172" s="102" t="s">
        <v>166</v>
      </c>
      <c r="B172" s="102"/>
      <c r="C172" s="102"/>
      <c r="D172" s="102"/>
      <c r="E172" s="102"/>
      <c r="F172" s="102"/>
      <c r="G172" s="102"/>
      <c r="H172" s="102"/>
      <c r="I172" s="102"/>
      <c r="J172" s="102"/>
      <c r="K172" s="102"/>
      <c r="L172" s="10"/>
      <c r="M172" s="10"/>
      <c r="N172" s="10"/>
      <c r="O172" s="10"/>
      <c r="P172" s="10"/>
      <c r="Q172" s="10"/>
      <c r="R172" s="10"/>
      <c r="S172" s="10"/>
      <c r="T172" s="10"/>
      <c r="U172" s="10"/>
      <c r="V172" s="10"/>
      <c r="W172" s="10"/>
    </row>
    <row r="173" spans="1:23" s="60" customFormat="1" ht="12.75" customHeight="1">
      <c r="A173" s="58">
        <v>1</v>
      </c>
      <c r="B173" s="59" t="s">
        <v>167</v>
      </c>
      <c r="C173" s="30" t="s">
        <v>353</v>
      </c>
      <c r="D173" s="94">
        <v>40000</v>
      </c>
      <c r="E173" s="29"/>
      <c r="F173" s="30">
        <f>IF(E173=0,"",D173/E173)</f>
      </c>
      <c r="G173" s="31"/>
      <c r="H173" s="48"/>
      <c r="I173" s="33">
        <f>IF(H173=0,"",F173*H173)</f>
      </c>
      <c r="J173" s="34"/>
      <c r="K173" s="35">
        <f>IF(J173="","",IF(I173="","",I173+I173*J173))</f>
      </c>
      <c r="L173" s="10"/>
      <c r="M173" s="10"/>
      <c r="N173" s="10"/>
      <c r="O173" s="10"/>
      <c r="P173" s="10"/>
      <c r="Q173" s="10"/>
      <c r="R173" s="10"/>
      <c r="S173" s="10"/>
      <c r="T173" s="10"/>
      <c r="U173" s="10"/>
      <c r="V173" s="10"/>
      <c r="W173" s="10"/>
    </row>
    <row r="174" spans="1:23" s="60" customFormat="1" ht="12.75" customHeight="1">
      <c r="A174" s="58">
        <v>2</v>
      </c>
      <c r="B174" s="59" t="s">
        <v>168</v>
      </c>
      <c r="C174" s="30" t="s">
        <v>353</v>
      </c>
      <c r="D174" s="94">
        <v>90000</v>
      </c>
      <c r="E174" s="29"/>
      <c r="F174" s="30">
        <f>IF(E174=0,"",D174/E174)</f>
      </c>
      <c r="G174" s="31"/>
      <c r="H174" s="48"/>
      <c r="I174" s="33">
        <f>IF(H174=0,"",F174*H174)</f>
      </c>
      <c r="J174" s="34"/>
      <c r="K174" s="35">
        <f>IF(J174="","",IF(I174="","",I174+I174*J174))</f>
      </c>
      <c r="L174" s="10"/>
      <c r="M174" s="10"/>
      <c r="N174" s="10"/>
      <c r="O174" s="10"/>
      <c r="P174" s="10"/>
      <c r="Q174" s="10"/>
      <c r="R174" s="10"/>
      <c r="S174" s="10"/>
      <c r="T174" s="10"/>
      <c r="U174" s="10"/>
      <c r="V174" s="10"/>
      <c r="W174" s="10"/>
    </row>
    <row r="175" spans="1:23" s="60" customFormat="1" ht="12.75" customHeight="1">
      <c r="A175" s="58">
        <v>3</v>
      </c>
      <c r="B175" s="59" t="s">
        <v>169</v>
      </c>
      <c r="C175" s="30" t="s">
        <v>353</v>
      </c>
      <c r="D175" s="94">
        <v>60000</v>
      </c>
      <c r="E175" s="29"/>
      <c r="F175" s="30">
        <f>IF(E175=0,"",D175/E175)</f>
      </c>
      <c r="G175" s="31"/>
      <c r="H175" s="48"/>
      <c r="I175" s="33">
        <f>IF(H175=0,"",F175*H175)</f>
      </c>
      <c r="J175" s="34"/>
      <c r="K175" s="35">
        <f>IF(J175="","",IF(I175="","",I175+I175*J175))</f>
      </c>
      <c r="L175" s="10"/>
      <c r="M175" s="10"/>
      <c r="N175" s="10"/>
      <c r="O175" s="10"/>
      <c r="P175" s="10"/>
      <c r="Q175" s="10"/>
      <c r="R175" s="10"/>
      <c r="S175" s="10"/>
      <c r="T175" s="10"/>
      <c r="U175" s="10"/>
      <c r="V175" s="10"/>
      <c r="W175" s="10"/>
    </row>
    <row r="176" spans="1:253" ht="18" customHeight="1">
      <c r="A176" s="103" t="s">
        <v>170</v>
      </c>
      <c r="B176" s="103"/>
      <c r="C176" s="103"/>
      <c r="D176" s="103"/>
      <c r="E176" s="103"/>
      <c r="F176" s="103"/>
      <c r="G176" s="103"/>
      <c r="H176" s="103"/>
      <c r="I176" s="37">
        <f>SUM(I173:I175)</f>
        <v>0</v>
      </c>
      <c r="J176" s="38" t="s">
        <v>356</v>
      </c>
      <c r="K176" s="36">
        <f>SUM(K173:K175)</f>
        <v>0</v>
      </c>
      <c r="IH176"/>
      <c r="II176"/>
      <c r="IJ176"/>
      <c r="IK176"/>
      <c r="IL176"/>
      <c r="IM176"/>
      <c r="IN176"/>
      <c r="IO176"/>
      <c r="IP176"/>
      <c r="IQ176"/>
      <c r="IR176"/>
      <c r="IS176"/>
    </row>
    <row r="177" spans="1:23" ht="12.75" customHeight="1">
      <c r="A177" s="102" t="s">
        <v>171</v>
      </c>
      <c r="B177" s="102"/>
      <c r="C177" s="102"/>
      <c r="D177" s="102"/>
      <c r="E177" s="102"/>
      <c r="F177" s="102"/>
      <c r="G177" s="102"/>
      <c r="H177" s="102"/>
      <c r="I177" s="102"/>
      <c r="J177" s="102"/>
      <c r="K177" s="102"/>
      <c r="L177" s="53"/>
      <c r="M177" s="53"/>
      <c r="O177" s="53"/>
      <c r="P177" s="53"/>
      <c r="Q177" s="53"/>
      <c r="R177" s="53"/>
      <c r="S177" s="53"/>
      <c r="T177" s="53"/>
      <c r="U177" s="53"/>
      <c r="V177" s="53"/>
      <c r="W177" s="53"/>
    </row>
    <row r="178" spans="1:11" ht="128.25" customHeight="1">
      <c r="A178" s="61">
        <v>1</v>
      </c>
      <c r="B178" s="62" t="s">
        <v>172</v>
      </c>
      <c r="C178" s="63" t="s">
        <v>353</v>
      </c>
      <c r="D178" s="95">
        <v>100</v>
      </c>
      <c r="E178" s="29"/>
      <c r="F178" s="30">
        <f>IF(E178=0,"",D178/E178)</f>
      </c>
      <c r="G178" s="64"/>
      <c r="H178" s="65"/>
      <c r="I178" s="33">
        <f>IF(H178=0,"",F178*H178)</f>
      </c>
      <c r="J178" s="34"/>
      <c r="K178" s="35">
        <f>IF(J178="","",IF(I178="","",I178+I178*J178))</f>
      </c>
    </row>
    <row r="179" spans="1:11" ht="57" customHeight="1">
      <c r="A179" s="61">
        <v>2</v>
      </c>
      <c r="B179" s="62" t="s">
        <v>173</v>
      </c>
      <c r="C179" s="63" t="s">
        <v>353</v>
      </c>
      <c r="D179" s="95">
        <v>1000</v>
      </c>
      <c r="E179" s="29"/>
      <c r="F179" s="30">
        <f>IF(E179=0,"",D179/E179)</f>
      </c>
      <c r="G179" s="64"/>
      <c r="H179" s="65"/>
      <c r="I179" s="33">
        <f>IF(H179=0,"",F179*H179)</f>
      </c>
      <c r="J179" s="34"/>
      <c r="K179" s="35">
        <f>IF(J179="","",IF(I179="","",I179+I179*J179))</f>
      </c>
    </row>
    <row r="180" spans="1:11" ht="14.25" customHeight="1">
      <c r="A180" s="103" t="s">
        <v>174</v>
      </c>
      <c r="B180" s="103"/>
      <c r="C180" s="103"/>
      <c r="D180" s="103"/>
      <c r="E180" s="103"/>
      <c r="F180" s="103"/>
      <c r="G180" s="103"/>
      <c r="H180" s="103"/>
      <c r="I180" s="66">
        <f>SUM(I178:I179)</f>
        <v>0</v>
      </c>
      <c r="J180" s="67" t="s">
        <v>356</v>
      </c>
      <c r="K180" s="68">
        <f>SUM(K178:K179)</f>
        <v>0</v>
      </c>
    </row>
    <row r="181" spans="1:11" ht="12.75" customHeight="1">
      <c r="A181" s="102" t="s">
        <v>175</v>
      </c>
      <c r="B181" s="102"/>
      <c r="C181" s="102"/>
      <c r="D181" s="102"/>
      <c r="E181" s="102"/>
      <c r="F181" s="102"/>
      <c r="G181" s="102"/>
      <c r="H181" s="102"/>
      <c r="I181" s="102"/>
      <c r="J181" s="102"/>
      <c r="K181" s="102"/>
    </row>
    <row r="182" spans="1:23" s="53" customFormat="1" ht="114" customHeight="1">
      <c r="A182" s="69">
        <v>1</v>
      </c>
      <c r="B182" s="59" t="s">
        <v>176</v>
      </c>
      <c r="C182" s="30" t="s">
        <v>353</v>
      </c>
      <c r="D182" s="94">
        <v>2000</v>
      </c>
      <c r="E182" s="29"/>
      <c r="F182" s="30">
        <f>IF(E182=0,"",D182/E182)</f>
      </c>
      <c r="G182" s="31"/>
      <c r="H182" s="70"/>
      <c r="I182" s="33">
        <f>IF(H182=0,"",F182*H182)</f>
      </c>
      <c r="J182" s="34"/>
      <c r="K182" s="35">
        <f>IF(J182="","",IF(I182="","",I182+I182*J182))</f>
      </c>
      <c r="L182" s="49"/>
      <c r="M182" s="49"/>
      <c r="N182" s="10"/>
      <c r="O182" s="49"/>
      <c r="P182" s="49"/>
      <c r="Q182" s="49"/>
      <c r="R182" s="49"/>
      <c r="S182" s="49"/>
      <c r="T182" s="49"/>
      <c r="U182" s="49"/>
      <c r="V182" s="49"/>
      <c r="W182" s="49"/>
    </row>
    <row r="183" spans="1:11" ht="99.75" customHeight="1">
      <c r="A183" s="61">
        <v>2</v>
      </c>
      <c r="B183" s="59" t="s">
        <v>177</v>
      </c>
      <c r="C183" s="63" t="s">
        <v>353</v>
      </c>
      <c r="D183" s="95">
        <v>3000</v>
      </c>
      <c r="E183" s="29"/>
      <c r="F183" s="30">
        <f>IF(E183=0,"",D183/E183)</f>
      </c>
      <c r="G183" s="64"/>
      <c r="H183" s="65"/>
      <c r="I183" s="33">
        <f>IF(H183=0,"",F183*H183)</f>
      </c>
      <c r="J183" s="34"/>
      <c r="K183" s="35">
        <f>IF(J183="","",IF(I183="","",I183+I183*J183))</f>
      </c>
    </row>
    <row r="184" spans="1:11" ht="85.5" customHeight="1">
      <c r="A184" s="61">
        <v>3</v>
      </c>
      <c r="B184" s="59" t="s">
        <v>178</v>
      </c>
      <c r="C184" s="63" t="s">
        <v>353</v>
      </c>
      <c r="D184" s="95">
        <v>5000</v>
      </c>
      <c r="E184" s="29"/>
      <c r="F184" s="30">
        <f>IF(E184=0,"",D184/E184)</f>
      </c>
      <c r="G184" s="64"/>
      <c r="H184" s="65"/>
      <c r="I184" s="33">
        <f>IF(H184=0,"",F184*H184)</f>
      </c>
      <c r="J184" s="34"/>
      <c r="K184" s="35">
        <f>IF(J184="","",IF(I184="","",I184+I184*J184))</f>
      </c>
    </row>
    <row r="185" spans="1:11" ht="12.75" customHeight="1">
      <c r="A185" s="103" t="s">
        <v>179</v>
      </c>
      <c r="B185" s="103"/>
      <c r="C185" s="103"/>
      <c r="D185" s="103"/>
      <c r="E185" s="103"/>
      <c r="F185" s="103"/>
      <c r="G185" s="103"/>
      <c r="H185" s="103"/>
      <c r="I185" s="66">
        <f>SUM(I182:I184)</f>
        <v>0</v>
      </c>
      <c r="J185" s="71" t="s">
        <v>180</v>
      </c>
      <c r="K185" s="68">
        <f>SUM(K182:K184)</f>
        <v>0</v>
      </c>
    </row>
    <row r="186" spans="1:11" ht="18" customHeight="1">
      <c r="A186" s="102" t="s">
        <v>181</v>
      </c>
      <c r="B186" s="102"/>
      <c r="C186" s="102"/>
      <c r="D186" s="102"/>
      <c r="E186" s="102"/>
      <c r="F186" s="102"/>
      <c r="G186" s="102"/>
      <c r="H186" s="102"/>
      <c r="I186" s="102">
        <f>G186*H186</f>
        <v>0</v>
      </c>
      <c r="J186" s="102">
        <f>SUM(D186*I186)</f>
        <v>0</v>
      </c>
      <c r="K186" s="102">
        <f>SUM(D186*I186)</f>
        <v>0</v>
      </c>
    </row>
    <row r="187" spans="1:252" s="49" customFormat="1" ht="57" customHeight="1">
      <c r="A187" s="26">
        <v>1</v>
      </c>
      <c r="B187" s="72" t="s">
        <v>182</v>
      </c>
      <c r="C187" s="28" t="s">
        <v>353</v>
      </c>
      <c r="D187" s="94">
        <v>1000</v>
      </c>
      <c r="E187" s="29"/>
      <c r="F187" s="30">
        <f>IF(E187=0,"",D187/E187)</f>
      </c>
      <c r="G187" s="31"/>
      <c r="H187" s="32"/>
      <c r="I187" s="33">
        <f>IF(H187=0,"",F187*H187)</f>
      </c>
      <c r="J187" s="34"/>
      <c r="K187" s="35">
        <f>IF(J187="","",IF(I187="","",I187+I187*J187))</f>
      </c>
      <c r="L187" s="10"/>
      <c r="M187" s="10"/>
      <c r="N187" s="10"/>
      <c r="O187" s="10"/>
      <c r="P187" s="10"/>
      <c r="Q187" s="10"/>
      <c r="R187" s="10"/>
      <c r="S187" s="10"/>
      <c r="T187" s="10"/>
      <c r="U187" s="10"/>
      <c r="V187" s="10"/>
      <c r="W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row>
    <row r="188" spans="1:11" ht="18" customHeight="1">
      <c r="A188" s="107" t="s">
        <v>183</v>
      </c>
      <c r="B188" s="107"/>
      <c r="C188" s="107"/>
      <c r="D188" s="107"/>
      <c r="E188" s="107"/>
      <c r="F188" s="107"/>
      <c r="G188" s="107"/>
      <c r="H188" s="107"/>
      <c r="I188" s="107">
        <f>G188*H188</f>
        <v>0</v>
      </c>
      <c r="J188" s="107">
        <f>SUM(D188*I188)</f>
        <v>0</v>
      </c>
      <c r="K188" s="107"/>
    </row>
    <row r="189" spans="1:11" ht="142.5" customHeight="1">
      <c r="A189" s="45">
        <v>1</v>
      </c>
      <c r="B189" s="73" t="s">
        <v>184</v>
      </c>
      <c r="C189" s="28" t="s">
        <v>353</v>
      </c>
      <c r="D189" s="94">
        <v>200</v>
      </c>
      <c r="E189" s="29"/>
      <c r="F189" s="30">
        <f>IF(E189=0,"",D189/E189)</f>
      </c>
      <c r="G189" s="31"/>
      <c r="H189" s="32"/>
      <c r="I189" s="33">
        <f>IF(H189=0,"",F189*H189)</f>
      </c>
      <c r="J189" s="34"/>
      <c r="K189" s="35">
        <f>IF(J189="","",IF(I189="","",I189+I189*J189))</f>
      </c>
    </row>
    <row r="190" spans="1:11" ht="18" customHeight="1">
      <c r="A190" s="107" t="s">
        <v>185</v>
      </c>
      <c r="B190" s="107"/>
      <c r="C190" s="107"/>
      <c r="D190" s="107"/>
      <c r="E190" s="107"/>
      <c r="F190" s="107"/>
      <c r="G190" s="107"/>
      <c r="H190" s="107"/>
      <c r="I190" s="107">
        <f>G190*H190</f>
        <v>0</v>
      </c>
      <c r="J190" s="107">
        <f>SUM(D190*I190)</f>
        <v>0</v>
      </c>
      <c r="K190" s="107">
        <f>SUM(D190*I190)</f>
        <v>0</v>
      </c>
    </row>
    <row r="191" spans="1:11" ht="28.5" customHeight="1">
      <c r="A191" s="45">
        <v>1</v>
      </c>
      <c r="B191" s="73" t="s">
        <v>186</v>
      </c>
      <c r="C191" s="43" t="s">
        <v>353</v>
      </c>
      <c r="D191" s="94">
        <v>3500</v>
      </c>
      <c r="E191" s="29"/>
      <c r="F191" s="30">
        <f>IF(E191=0,"",D191/E191)</f>
      </c>
      <c r="G191" s="31"/>
      <c r="H191" s="32"/>
      <c r="I191" s="33">
        <f>IF(H191=0,"",F191*H191)</f>
      </c>
      <c r="J191" s="34"/>
      <c r="K191" s="35">
        <f>IF(J191="","",IF(I191="","",I191+I191*J191))</f>
      </c>
    </row>
    <row r="192" spans="1:11" ht="18" customHeight="1">
      <c r="A192" s="107" t="s">
        <v>187</v>
      </c>
      <c r="B192" s="107"/>
      <c r="C192" s="107"/>
      <c r="D192" s="107"/>
      <c r="E192" s="107"/>
      <c r="F192" s="107"/>
      <c r="G192" s="107"/>
      <c r="H192" s="107"/>
      <c r="I192" s="107">
        <f>G192*H192</f>
        <v>0</v>
      </c>
      <c r="J192" s="107">
        <f>SUM(D192*I192)</f>
        <v>0</v>
      </c>
      <c r="K192" s="107">
        <f>SUM(D192*I192)</f>
        <v>0</v>
      </c>
    </row>
    <row r="193" spans="1:11" ht="57" customHeight="1">
      <c r="A193" s="45">
        <v>1</v>
      </c>
      <c r="B193" s="72" t="s">
        <v>188</v>
      </c>
      <c r="C193" s="43" t="s">
        <v>353</v>
      </c>
      <c r="D193" s="96">
        <v>750</v>
      </c>
      <c r="E193" s="29"/>
      <c r="F193" s="30">
        <f>IF(E193=0,"",D193/E193)</f>
      </c>
      <c r="G193" s="44"/>
      <c r="H193" s="47"/>
      <c r="I193" s="33">
        <f>IF(H193=0,"",F193*H193)</f>
      </c>
      <c r="J193" s="34"/>
      <c r="K193" s="35">
        <f>IF(J193="","",IF(I193="","",I193+I193*J193))</f>
      </c>
    </row>
    <row r="194" spans="1:11" ht="12.75" customHeight="1">
      <c r="A194" s="107" t="s">
        <v>189</v>
      </c>
      <c r="B194" s="107"/>
      <c r="C194" s="107"/>
      <c r="D194" s="107"/>
      <c r="E194" s="107"/>
      <c r="F194" s="107"/>
      <c r="G194" s="107"/>
      <c r="H194" s="107"/>
      <c r="I194" s="107">
        <f>G194*H194</f>
        <v>0</v>
      </c>
      <c r="J194" s="107">
        <f>SUM(D194*I194)</f>
        <v>0</v>
      </c>
      <c r="K194" s="107">
        <f>SUM(D194*I194)</f>
        <v>0</v>
      </c>
    </row>
    <row r="195" spans="1:11" ht="41.25" customHeight="1">
      <c r="A195" s="45">
        <v>1</v>
      </c>
      <c r="B195" s="72" t="s">
        <v>190</v>
      </c>
      <c r="C195" s="43" t="s">
        <v>353</v>
      </c>
      <c r="D195" s="96">
        <v>500</v>
      </c>
      <c r="E195" s="29"/>
      <c r="F195" s="30">
        <f>IF(E195=0,"",D195/E195)</f>
      </c>
      <c r="G195" s="44"/>
      <c r="H195" s="47"/>
      <c r="I195" s="33">
        <f>IF(H195=0,"",F195*H195)</f>
      </c>
      <c r="J195" s="34"/>
      <c r="K195" s="35">
        <f>IF(J195="","",IF(I195="","",I195+I195*J195))</f>
      </c>
    </row>
    <row r="196" spans="1:11" ht="9" customHeight="1">
      <c r="A196" s="102" t="s">
        <v>191</v>
      </c>
      <c r="B196" s="102"/>
      <c r="C196" s="102"/>
      <c r="D196" s="102"/>
      <c r="E196" s="102"/>
      <c r="F196" s="102"/>
      <c r="G196" s="102"/>
      <c r="H196" s="102"/>
      <c r="I196" s="102"/>
      <c r="J196" s="102">
        <f>SUM(D196*I196)</f>
        <v>0</v>
      </c>
      <c r="K196" s="102">
        <f>SUM(H196*D196)</f>
        <v>0</v>
      </c>
    </row>
    <row r="197" spans="1:11" ht="85.5" customHeight="1">
      <c r="A197" s="26">
        <v>1</v>
      </c>
      <c r="B197" s="42" t="s">
        <v>0</v>
      </c>
      <c r="C197" s="28" t="s">
        <v>284</v>
      </c>
      <c r="D197" s="94">
        <v>50</v>
      </c>
      <c r="E197" s="30">
        <v>100</v>
      </c>
      <c r="F197" s="30">
        <v>50</v>
      </c>
      <c r="G197" s="31"/>
      <c r="H197" s="47"/>
      <c r="I197" s="33">
        <f>IF(H197=0,"",F197*H197)</f>
      </c>
      <c r="J197" s="34"/>
      <c r="K197" s="35">
        <f>IF(J197="","",IF(I197="","",I197+I197*J197))</f>
      </c>
    </row>
    <row r="198" spans="1:11" ht="12.75" customHeight="1">
      <c r="A198" s="102" t="s">
        <v>1</v>
      </c>
      <c r="B198" s="102"/>
      <c r="C198" s="102"/>
      <c r="D198" s="102"/>
      <c r="E198" s="102"/>
      <c r="F198" s="102"/>
      <c r="G198" s="102"/>
      <c r="H198" s="102"/>
      <c r="I198" s="102"/>
      <c r="J198" s="102">
        <f>SUM(D198*I198)</f>
        <v>0</v>
      </c>
      <c r="K198" s="102">
        <f>SUM(H198*D198)</f>
        <v>0</v>
      </c>
    </row>
    <row r="199" spans="1:11" ht="57" customHeight="1">
      <c r="A199" s="26">
        <v>1</v>
      </c>
      <c r="B199" s="42" t="s">
        <v>2</v>
      </c>
      <c r="C199" s="28" t="s">
        <v>245</v>
      </c>
      <c r="D199" s="94">
        <v>35</v>
      </c>
      <c r="E199" s="29"/>
      <c r="F199" s="30">
        <f>IF(E199=0,"",D199/E199)</f>
      </c>
      <c r="G199" s="31"/>
      <c r="H199" s="47"/>
      <c r="I199" s="33">
        <f>IF(H199=0,"",F199*H199)</f>
      </c>
      <c r="J199" s="34"/>
      <c r="K199" s="35">
        <f>IF(J199="","",IF(I199="","",I199+I199*J199))</f>
      </c>
    </row>
    <row r="200" spans="1:11" ht="12.75" customHeight="1">
      <c r="A200" s="102" t="s">
        <v>3</v>
      </c>
      <c r="B200" s="102"/>
      <c r="C200" s="102"/>
      <c r="D200" s="102"/>
      <c r="E200" s="102"/>
      <c r="F200" s="102"/>
      <c r="G200" s="102"/>
      <c r="H200" s="102"/>
      <c r="I200" s="102"/>
      <c r="J200" s="102">
        <f>SUM(D200*I200)</f>
        <v>0</v>
      </c>
      <c r="K200" s="102">
        <f>SUM(H200*D200)</f>
        <v>0</v>
      </c>
    </row>
    <row r="201" spans="1:11" ht="142.5" customHeight="1">
      <c r="A201" s="74">
        <v>1</v>
      </c>
      <c r="B201" s="75" t="s">
        <v>4</v>
      </c>
      <c r="C201" s="28" t="s">
        <v>245</v>
      </c>
      <c r="D201" s="94">
        <v>200</v>
      </c>
      <c r="E201" s="29"/>
      <c r="F201" s="30">
        <f>IF(E201=0,"",D201/E201)</f>
      </c>
      <c r="G201" s="31"/>
      <c r="H201" s="32"/>
      <c r="I201" s="33">
        <f>IF(H201=0,"",F201*H201)</f>
      </c>
      <c r="J201" s="34"/>
      <c r="K201" s="35">
        <f>IF(J201="","",IF(I201="","",I201+I201*J201))</f>
      </c>
    </row>
    <row r="202" spans="1:11" ht="12.75" customHeight="1">
      <c r="A202" s="107" t="s">
        <v>5</v>
      </c>
      <c r="B202" s="107"/>
      <c r="C202" s="107"/>
      <c r="D202" s="107"/>
      <c r="E202" s="107"/>
      <c r="F202" s="107"/>
      <c r="G202" s="107"/>
      <c r="H202" s="107"/>
      <c r="I202" s="107">
        <f>G202*H202</f>
        <v>0</v>
      </c>
      <c r="J202" s="107">
        <f>SUM(D202*I202)</f>
        <v>0</v>
      </c>
      <c r="K202" s="107"/>
    </row>
    <row r="203" spans="1:11" ht="29.25" customHeight="1">
      <c r="A203" s="76">
        <v>1</v>
      </c>
      <c r="B203" s="42" t="s">
        <v>6</v>
      </c>
      <c r="C203" s="28" t="s">
        <v>7</v>
      </c>
      <c r="D203" s="94">
        <v>4000</v>
      </c>
      <c r="E203" s="29"/>
      <c r="F203" s="30">
        <f>IF(E203=0,"",D203/E203)</f>
      </c>
      <c r="G203" s="31"/>
      <c r="H203" s="32"/>
      <c r="I203" s="33">
        <f>IF(H203=0,"",F203*H203)</f>
      </c>
      <c r="J203" s="34"/>
      <c r="K203" s="35">
        <f>IF(J203="","",IF(I203="","",I203+I203*J203))</f>
      </c>
    </row>
    <row r="204" spans="1:11" ht="12.75" customHeight="1">
      <c r="A204" s="107" t="s">
        <v>8</v>
      </c>
      <c r="B204" s="107"/>
      <c r="C204" s="107"/>
      <c r="D204" s="107"/>
      <c r="E204" s="107"/>
      <c r="F204" s="107"/>
      <c r="G204" s="107"/>
      <c r="H204" s="107"/>
      <c r="I204" s="107">
        <f>G204*H204</f>
        <v>0</v>
      </c>
      <c r="J204" s="107">
        <f>SUM(D204*I204)</f>
        <v>0</v>
      </c>
      <c r="K204" s="107">
        <f>SUM(D204*I204)</f>
        <v>0</v>
      </c>
    </row>
    <row r="205" spans="1:11" ht="28.5" customHeight="1">
      <c r="A205" s="76">
        <v>1</v>
      </c>
      <c r="B205" s="42" t="s">
        <v>9</v>
      </c>
      <c r="C205" s="43" t="s">
        <v>353</v>
      </c>
      <c r="D205" s="94">
        <v>7000</v>
      </c>
      <c r="E205" s="29"/>
      <c r="F205" s="30">
        <f>IF(E205=0,"",D205/E205)</f>
      </c>
      <c r="G205" s="31"/>
      <c r="H205" s="32"/>
      <c r="I205" s="33">
        <f>IF(H205=0,"",F205*H205)</f>
      </c>
      <c r="J205" s="34"/>
      <c r="K205" s="35">
        <f>IF(J205="","",IF(I205="","",I205+I205*J205))</f>
      </c>
    </row>
    <row r="206" spans="1:11" ht="12.75" customHeight="1">
      <c r="A206" s="107" t="s">
        <v>10</v>
      </c>
      <c r="B206" s="107"/>
      <c r="C206" s="107"/>
      <c r="D206" s="107"/>
      <c r="E206" s="107"/>
      <c r="F206" s="107"/>
      <c r="G206" s="107"/>
      <c r="H206" s="107"/>
      <c r="I206" s="107">
        <f>G206*H206</f>
        <v>0</v>
      </c>
      <c r="J206" s="107">
        <f>SUM(D206*I206)</f>
        <v>0</v>
      </c>
      <c r="K206" s="107"/>
    </row>
    <row r="207" spans="1:11" ht="199.5" customHeight="1">
      <c r="A207" s="76">
        <v>1</v>
      </c>
      <c r="B207" s="42" t="s">
        <v>11</v>
      </c>
      <c r="C207" s="43" t="s">
        <v>353</v>
      </c>
      <c r="D207" s="96">
        <v>5000</v>
      </c>
      <c r="E207" s="29"/>
      <c r="F207" s="30">
        <f>IF(E207=0,"",D207/E207)</f>
      </c>
      <c r="G207" s="44"/>
      <c r="H207" s="32"/>
      <c r="I207" s="33">
        <f>IF(H207=0,"",F207*H207)</f>
      </c>
      <c r="J207" s="34"/>
      <c r="K207" s="35">
        <f>IF(J207="","",IF(I207="","",I207+I207*J207))</f>
      </c>
    </row>
    <row r="208" spans="1:11" ht="128.25">
      <c r="A208" s="74">
        <v>2</v>
      </c>
      <c r="B208" s="42" t="s">
        <v>12</v>
      </c>
      <c r="C208" s="28" t="s">
        <v>353</v>
      </c>
      <c r="D208" s="94">
        <v>96000</v>
      </c>
      <c r="E208" s="29"/>
      <c r="F208" s="30">
        <f>IF(E208=0,"",D208/E208)</f>
      </c>
      <c r="G208" s="31"/>
      <c r="H208" s="32"/>
      <c r="I208" s="33">
        <f>IF(H208=0,"",F208*H208)</f>
      </c>
      <c r="J208" s="34"/>
      <c r="K208" s="35">
        <f>IF(J208="","",IF(I208="","",I208+I208*J208))</f>
      </c>
    </row>
    <row r="209" spans="1:11" ht="92.25">
      <c r="A209" s="74">
        <v>3</v>
      </c>
      <c r="B209" s="42" t="s">
        <v>13</v>
      </c>
      <c r="C209" s="28" t="s">
        <v>353</v>
      </c>
      <c r="D209" s="94">
        <v>400</v>
      </c>
      <c r="E209" s="29"/>
      <c r="F209" s="30">
        <f>IF(E209=0,"",D209/E209)</f>
      </c>
      <c r="G209" s="77"/>
      <c r="H209" s="32"/>
      <c r="I209" s="33">
        <f>IF(H209=0,"",F209*H209)</f>
      </c>
      <c r="J209" s="34"/>
      <c r="K209" s="35">
        <f>IF(J209="","",IF(I209="","",I209+I209*J209))</f>
      </c>
    </row>
    <row r="210" spans="1:11" ht="12.75" customHeight="1">
      <c r="A210" s="103" t="s">
        <v>14</v>
      </c>
      <c r="B210" s="103"/>
      <c r="C210" s="103"/>
      <c r="D210" s="103"/>
      <c r="E210" s="103"/>
      <c r="F210" s="103"/>
      <c r="G210" s="103"/>
      <c r="H210" s="103"/>
      <c r="I210" s="37">
        <f>SUM(I207:I209)</f>
        <v>0</v>
      </c>
      <c r="J210" s="38" t="s">
        <v>356</v>
      </c>
      <c r="K210" s="36">
        <f>SUM(K207:K209)</f>
        <v>0</v>
      </c>
    </row>
    <row r="211" spans="1:11" ht="12.75" customHeight="1">
      <c r="A211" s="107" t="s">
        <v>15</v>
      </c>
      <c r="B211" s="107"/>
      <c r="C211" s="107"/>
      <c r="D211" s="107"/>
      <c r="E211" s="107"/>
      <c r="F211" s="107"/>
      <c r="G211" s="107"/>
      <c r="H211" s="107"/>
      <c r="I211" s="107"/>
      <c r="J211" s="107">
        <f>SUM(D211*I211)</f>
        <v>0</v>
      </c>
      <c r="K211" s="107"/>
    </row>
    <row r="212" spans="1:11" ht="42.75" customHeight="1">
      <c r="A212" s="76">
        <v>1</v>
      </c>
      <c r="B212" s="42" t="s">
        <v>225</v>
      </c>
      <c r="C212" s="43" t="s">
        <v>353</v>
      </c>
      <c r="D212" s="96">
        <v>6000</v>
      </c>
      <c r="E212" s="29"/>
      <c r="F212" s="30">
        <f>IF(E212=0,"",D212/E212)</f>
      </c>
      <c r="G212" s="44"/>
      <c r="H212" s="32"/>
      <c r="I212" s="33">
        <f>IF(H212=0,"",F212*H212)</f>
      </c>
      <c r="J212" s="34"/>
      <c r="K212" s="35">
        <f>IF(J212="","",IF(I212="","",I212+I212*J212))</f>
      </c>
    </row>
    <row r="213" spans="1:11" ht="12.75" customHeight="1">
      <c r="A213" s="107" t="s">
        <v>226</v>
      </c>
      <c r="B213" s="107"/>
      <c r="C213" s="107"/>
      <c r="D213" s="107"/>
      <c r="E213" s="107"/>
      <c r="F213" s="107"/>
      <c r="G213" s="107"/>
      <c r="H213" s="107"/>
      <c r="I213" s="107"/>
      <c r="J213" s="107">
        <f>SUM(D213*I213)</f>
        <v>0</v>
      </c>
      <c r="K213" s="107"/>
    </row>
    <row r="214" spans="1:11" ht="85.5" customHeight="1">
      <c r="A214" s="76">
        <v>1</v>
      </c>
      <c r="B214" s="42" t="s">
        <v>227</v>
      </c>
      <c r="C214" s="43" t="s">
        <v>353</v>
      </c>
      <c r="D214" s="96">
        <v>30000</v>
      </c>
      <c r="E214" s="29"/>
      <c r="F214" s="30">
        <f>IF(E214=0,"",D214/E214)</f>
      </c>
      <c r="G214" s="44"/>
      <c r="H214" s="48"/>
      <c r="I214" s="33">
        <f>IF(H214=0,"",F214*H214)</f>
      </c>
      <c r="J214" s="34"/>
      <c r="K214" s="35">
        <f>IF(J214="","",IF(I214="","",I214+I214*J214))</f>
      </c>
    </row>
    <row r="215" spans="1:11" ht="99.75" customHeight="1">
      <c r="A215" s="76">
        <v>2</v>
      </c>
      <c r="B215" s="42" t="s">
        <v>228</v>
      </c>
      <c r="C215" s="43" t="s">
        <v>353</v>
      </c>
      <c r="D215" s="96">
        <v>3000</v>
      </c>
      <c r="E215" s="29"/>
      <c r="F215" s="30">
        <f>IF(E215=0,"",D215/E215)</f>
      </c>
      <c r="G215" s="44"/>
      <c r="H215" s="48"/>
      <c r="I215" s="33">
        <f>IF(H215=0,"",F215*H215)</f>
      </c>
      <c r="J215" s="34"/>
      <c r="K215" s="35">
        <f>IF(J215="","",IF(I215="","",I215+I215*J215))</f>
      </c>
    </row>
    <row r="216" spans="1:11" ht="12.75" customHeight="1">
      <c r="A216" s="103" t="s">
        <v>229</v>
      </c>
      <c r="B216" s="103"/>
      <c r="C216" s="103"/>
      <c r="D216" s="103"/>
      <c r="E216" s="103"/>
      <c r="F216" s="103"/>
      <c r="G216" s="103"/>
      <c r="H216" s="103"/>
      <c r="I216" s="37">
        <f>SUM(I214:I215)</f>
        <v>0</v>
      </c>
      <c r="J216" s="38" t="s">
        <v>356</v>
      </c>
      <c r="K216" s="36">
        <f>SUM(K214:K215)</f>
        <v>0</v>
      </c>
    </row>
    <row r="217" spans="1:11" ht="12.75" customHeight="1">
      <c r="A217" s="107" t="s">
        <v>230</v>
      </c>
      <c r="B217" s="107"/>
      <c r="C217" s="107"/>
      <c r="D217" s="107"/>
      <c r="E217" s="107"/>
      <c r="F217" s="107"/>
      <c r="G217" s="107"/>
      <c r="H217" s="107"/>
      <c r="I217" s="107"/>
      <c r="J217" s="107">
        <f>SUM(D217*I217)</f>
        <v>0</v>
      </c>
      <c r="K217" s="107"/>
    </row>
    <row r="218" spans="1:11" ht="42.75">
      <c r="A218" s="76">
        <v>1</v>
      </c>
      <c r="B218" s="42" t="s">
        <v>231</v>
      </c>
      <c r="C218" s="43" t="s">
        <v>353</v>
      </c>
      <c r="D218" s="94">
        <v>3000</v>
      </c>
      <c r="E218" s="29"/>
      <c r="F218" s="30">
        <f aca="true" t="shared" si="9" ref="F218:F224">IF(E218=0,"",D218/E218)</f>
      </c>
      <c r="G218" s="31"/>
      <c r="H218" s="32"/>
      <c r="I218" s="33">
        <f aca="true" t="shared" si="10" ref="I218:I224">IF(H218=0,"",F218*H218)</f>
      </c>
      <c r="J218" s="34"/>
      <c r="K218" s="35">
        <f aca="true" t="shared" si="11" ref="K218:K224">IF(J218="","",IF(I218="","",I218+I218*J218))</f>
      </c>
    </row>
    <row r="219" spans="1:11" ht="42.75">
      <c r="A219" s="76">
        <v>2</v>
      </c>
      <c r="B219" s="42" t="s">
        <v>232</v>
      </c>
      <c r="C219" s="43" t="s">
        <v>353</v>
      </c>
      <c r="D219" s="94">
        <v>120000</v>
      </c>
      <c r="E219" s="29"/>
      <c r="F219" s="30">
        <f t="shared" si="9"/>
      </c>
      <c r="G219" s="31"/>
      <c r="H219" s="32"/>
      <c r="I219" s="33">
        <f t="shared" si="10"/>
      </c>
      <c r="J219" s="34"/>
      <c r="K219" s="35">
        <f t="shared" si="11"/>
      </c>
    </row>
    <row r="220" spans="1:11" ht="42.75">
      <c r="A220" s="76">
        <v>3</v>
      </c>
      <c r="B220" s="42" t="s">
        <v>233</v>
      </c>
      <c r="C220" s="43" t="s">
        <v>353</v>
      </c>
      <c r="D220" s="94">
        <v>1800</v>
      </c>
      <c r="E220" s="29"/>
      <c r="F220" s="30">
        <f t="shared" si="9"/>
      </c>
      <c r="G220" s="31"/>
      <c r="H220" s="32"/>
      <c r="I220" s="33">
        <f t="shared" si="10"/>
      </c>
      <c r="J220" s="34"/>
      <c r="K220" s="35">
        <f t="shared" si="11"/>
      </c>
    </row>
    <row r="221" spans="1:11" ht="57.75">
      <c r="A221" s="76">
        <v>4</v>
      </c>
      <c r="B221" s="78" t="s">
        <v>234</v>
      </c>
      <c r="C221" s="43" t="s">
        <v>245</v>
      </c>
      <c r="D221" s="94">
        <v>266</v>
      </c>
      <c r="E221" s="29"/>
      <c r="F221" s="30">
        <f t="shared" si="9"/>
      </c>
      <c r="G221" s="31"/>
      <c r="H221" s="32"/>
      <c r="I221" s="33">
        <f t="shared" si="10"/>
      </c>
      <c r="J221" s="34"/>
      <c r="K221" s="35">
        <f t="shared" si="11"/>
      </c>
    </row>
    <row r="222" spans="1:11" ht="57.75">
      <c r="A222" s="76">
        <v>5</v>
      </c>
      <c r="B222" s="78" t="s">
        <v>235</v>
      </c>
      <c r="C222" s="43" t="s">
        <v>353</v>
      </c>
      <c r="D222" s="94">
        <v>262</v>
      </c>
      <c r="E222" s="29"/>
      <c r="F222" s="30">
        <f t="shared" si="9"/>
      </c>
      <c r="G222" s="31"/>
      <c r="H222" s="32"/>
      <c r="I222" s="33">
        <f t="shared" si="10"/>
      </c>
      <c r="J222" s="34"/>
      <c r="K222" s="35">
        <f t="shared" si="11"/>
      </c>
    </row>
    <row r="223" spans="1:11" ht="57.75">
      <c r="A223" s="76">
        <v>6</v>
      </c>
      <c r="B223" s="78" t="s">
        <v>236</v>
      </c>
      <c r="C223" s="43" t="s">
        <v>353</v>
      </c>
      <c r="D223" s="94">
        <v>493</v>
      </c>
      <c r="E223" s="29"/>
      <c r="F223" s="30">
        <f t="shared" si="9"/>
      </c>
      <c r="G223" s="31"/>
      <c r="H223" s="32"/>
      <c r="I223" s="33">
        <f t="shared" si="10"/>
      </c>
      <c r="J223" s="34"/>
      <c r="K223" s="35">
        <f t="shared" si="11"/>
      </c>
    </row>
    <row r="224" spans="1:11" ht="57.75">
      <c r="A224" s="76">
        <v>7</v>
      </c>
      <c r="B224" s="78" t="s">
        <v>237</v>
      </c>
      <c r="C224" s="43" t="s">
        <v>353</v>
      </c>
      <c r="D224" s="94">
        <v>216</v>
      </c>
      <c r="E224" s="29"/>
      <c r="F224" s="30">
        <f t="shared" si="9"/>
      </c>
      <c r="G224" s="31"/>
      <c r="H224" s="32"/>
      <c r="I224" s="33">
        <f t="shared" si="10"/>
      </c>
      <c r="J224" s="34"/>
      <c r="K224" s="35">
        <f t="shared" si="11"/>
      </c>
    </row>
    <row r="225" spans="1:11" ht="12.75" customHeight="1">
      <c r="A225" s="106" t="s">
        <v>238</v>
      </c>
      <c r="B225" s="106"/>
      <c r="C225" s="106"/>
      <c r="D225" s="106"/>
      <c r="E225" s="106"/>
      <c r="F225" s="106"/>
      <c r="G225" s="106"/>
      <c r="H225" s="106"/>
      <c r="I225" s="106"/>
      <c r="J225" s="106"/>
      <c r="K225" s="106"/>
    </row>
    <row r="226" spans="1:11" ht="12.75" customHeight="1">
      <c r="A226" s="103" t="s">
        <v>239</v>
      </c>
      <c r="B226" s="103"/>
      <c r="C226" s="103"/>
      <c r="D226" s="103"/>
      <c r="E226" s="103"/>
      <c r="F226" s="103"/>
      <c r="G226" s="103"/>
      <c r="H226" s="103"/>
      <c r="I226" s="37">
        <f>SUM(I218:I224)</f>
        <v>0</v>
      </c>
      <c r="J226" s="38" t="s">
        <v>356</v>
      </c>
      <c r="K226" s="36">
        <f>SUM(K218:K224)</f>
        <v>0</v>
      </c>
    </row>
    <row r="227" spans="1:11" ht="12.75" customHeight="1">
      <c r="A227" s="107" t="s">
        <v>240</v>
      </c>
      <c r="B227" s="107"/>
      <c r="C227" s="107"/>
      <c r="D227" s="107"/>
      <c r="E227" s="107"/>
      <c r="F227" s="107"/>
      <c r="G227" s="107"/>
      <c r="H227" s="107"/>
      <c r="I227" s="107"/>
      <c r="J227" s="107"/>
      <c r="K227" s="107"/>
    </row>
    <row r="228" spans="1:11" ht="57">
      <c r="A228" s="76">
        <v>1</v>
      </c>
      <c r="B228" s="42" t="s">
        <v>241</v>
      </c>
      <c r="C228" s="43" t="s">
        <v>353</v>
      </c>
      <c r="D228" s="94">
        <v>150000</v>
      </c>
      <c r="E228" s="29"/>
      <c r="F228" s="30">
        <f>IF(E228=0,"",D228/E228)</f>
      </c>
      <c r="G228" s="31"/>
      <c r="H228" s="32"/>
      <c r="I228" s="33">
        <f>IF(H228=0,"",F228*H228)</f>
      </c>
      <c r="J228" s="34"/>
      <c r="K228" s="35">
        <f>IF(J228="","",IF(I228="","",I228+I228*J228))</f>
      </c>
    </row>
    <row r="229" spans="1:11" ht="57">
      <c r="A229" s="76">
        <v>2</v>
      </c>
      <c r="B229" s="42" t="s">
        <v>242</v>
      </c>
      <c r="C229" s="43" t="s">
        <v>353</v>
      </c>
      <c r="D229" s="94">
        <v>1500</v>
      </c>
      <c r="E229" s="29"/>
      <c r="F229" s="30">
        <f>IF(E229=0,"",D229/E229)</f>
      </c>
      <c r="G229" s="31"/>
      <c r="H229" s="32"/>
      <c r="I229" s="33">
        <f>IF(H229=0,"",F229*H229)</f>
      </c>
      <c r="J229" s="34"/>
      <c r="K229" s="35">
        <f>IF(J229="","",IF(I229="","",I229+I229*J229))</f>
      </c>
    </row>
    <row r="230" spans="1:11" ht="128.25">
      <c r="A230" s="76">
        <v>3</v>
      </c>
      <c r="B230" s="42" t="s">
        <v>243</v>
      </c>
      <c r="C230" s="43" t="s">
        <v>245</v>
      </c>
      <c r="D230" s="94">
        <v>2800</v>
      </c>
      <c r="E230" s="29"/>
      <c r="F230" s="30">
        <f>IF(E230=0,"",D230/E230)</f>
      </c>
      <c r="G230" s="31"/>
      <c r="H230" s="32"/>
      <c r="I230" s="33">
        <f>IF(H230=0,"",F230*H230)</f>
      </c>
      <c r="J230" s="34"/>
      <c r="K230" s="35">
        <f>IF(J230="","",IF(I230="","",I230+I230*J230))</f>
      </c>
    </row>
    <row r="231" spans="1:11" ht="71.25">
      <c r="A231" s="76">
        <v>4</v>
      </c>
      <c r="B231" s="42" t="s">
        <v>32</v>
      </c>
      <c r="C231" s="43" t="s">
        <v>245</v>
      </c>
      <c r="D231" s="94">
        <v>14000</v>
      </c>
      <c r="E231" s="29"/>
      <c r="F231" s="30">
        <f>IF(E231=0,"",D231/E231)</f>
      </c>
      <c r="G231" s="31"/>
      <c r="H231" s="32"/>
      <c r="I231" s="33">
        <f>IF(H231=0,"",F231*H231)</f>
      </c>
      <c r="J231" s="34"/>
      <c r="K231" s="35">
        <f>IF(J231="","",IF(I231="","",I231+I231*J231))</f>
      </c>
    </row>
    <row r="232" spans="1:11" ht="12.75" customHeight="1">
      <c r="A232" s="106" t="s">
        <v>238</v>
      </c>
      <c r="B232" s="106"/>
      <c r="C232" s="106"/>
      <c r="D232" s="106"/>
      <c r="E232" s="106"/>
      <c r="F232" s="106"/>
      <c r="G232" s="106"/>
      <c r="H232" s="106"/>
      <c r="I232" s="106"/>
      <c r="J232" s="106"/>
      <c r="K232" s="106"/>
    </row>
    <row r="233" spans="1:11" ht="12.75" customHeight="1">
      <c r="A233" s="103" t="s">
        <v>33</v>
      </c>
      <c r="B233" s="103"/>
      <c r="C233" s="103"/>
      <c r="D233" s="103"/>
      <c r="E233" s="103"/>
      <c r="F233" s="103"/>
      <c r="G233" s="103"/>
      <c r="H233" s="103"/>
      <c r="I233" s="37">
        <f>SUM(I228:I230,I231)</f>
        <v>0</v>
      </c>
      <c r="J233" s="38" t="s">
        <v>356</v>
      </c>
      <c r="K233" s="36">
        <f>SUM(K228:K231)</f>
        <v>0</v>
      </c>
    </row>
    <row r="234" spans="1:11" ht="12.75" customHeight="1">
      <c r="A234" s="107" t="s">
        <v>34</v>
      </c>
      <c r="B234" s="107"/>
      <c r="C234" s="107"/>
      <c r="D234" s="107"/>
      <c r="E234" s="107"/>
      <c r="F234" s="107"/>
      <c r="G234" s="107"/>
      <c r="H234" s="107"/>
      <c r="I234" s="107"/>
      <c r="J234" s="107">
        <f>SUM(D234*I234)</f>
        <v>0</v>
      </c>
      <c r="K234" s="107"/>
    </row>
    <row r="235" spans="1:11" ht="42.75" customHeight="1">
      <c r="A235" s="76">
        <v>1</v>
      </c>
      <c r="B235" s="42" t="s">
        <v>35</v>
      </c>
      <c r="C235" s="43" t="s">
        <v>353</v>
      </c>
      <c r="D235" s="96">
        <v>4000</v>
      </c>
      <c r="E235" s="29"/>
      <c r="F235" s="30">
        <f aca="true" t="shared" si="12" ref="F235:F241">IF(E235=0,"",D235/E235)</f>
      </c>
      <c r="G235" s="44"/>
      <c r="H235" s="32"/>
      <c r="I235" s="33">
        <f aca="true" t="shared" si="13" ref="I235:I241">IF(H235=0,"",F235*H235)</f>
      </c>
      <c r="J235" s="34"/>
      <c r="K235" s="35">
        <f aca="true" t="shared" si="14" ref="K235:K241">IF(J235="","",IF(I235="","",I235+I235*J235))</f>
      </c>
    </row>
    <row r="236" spans="1:11" ht="42.75" customHeight="1">
      <c r="A236" s="76">
        <v>2</v>
      </c>
      <c r="B236" s="42" t="s">
        <v>36</v>
      </c>
      <c r="C236" s="43" t="s">
        <v>353</v>
      </c>
      <c r="D236" s="96">
        <v>20000</v>
      </c>
      <c r="E236" s="29"/>
      <c r="F236" s="30">
        <f t="shared" si="12"/>
      </c>
      <c r="G236" s="44"/>
      <c r="H236" s="32"/>
      <c r="I236" s="33">
        <f t="shared" si="13"/>
      </c>
      <c r="J236" s="34"/>
      <c r="K236" s="35">
        <f t="shared" si="14"/>
      </c>
    </row>
    <row r="237" spans="1:11" ht="12.75" customHeight="1">
      <c r="A237" s="76">
        <v>3</v>
      </c>
      <c r="B237" s="42" t="s">
        <v>37</v>
      </c>
      <c r="C237" s="43" t="s">
        <v>353</v>
      </c>
      <c r="D237" s="96">
        <v>15000</v>
      </c>
      <c r="E237" s="29"/>
      <c r="F237" s="30">
        <f t="shared" si="12"/>
      </c>
      <c r="G237" s="44"/>
      <c r="H237" s="32"/>
      <c r="I237" s="33">
        <f t="shared" si="13"/>
      </c>
      <c r="J237" s="34"/>
      <c r="K237" s="35">
        <f t="shared" si="14"/>
      </c>
    </row>
    <row r="238" spans="1:11" ht="28.5" customHeight="1">
      <c r="A238" s="76">
        <v>4</v>
      </c>
      <c r="B238" s="42" t="s">
        <v>38</v>
      </c>
      <c r="C238" s="43" t="s">
        <v>353</v>
      </c>
      <c r="D238" s="96">
        <v>15000</v>
      </c>
      <c r="E238" s="29"/>
      <c r="F238" s="30">
        <f t="shared" si="12"/>
      </c>
      <c r="G238" s="44"/>
      <c r="H238" s="32"/>
      <c r="I238" s="33">
        <f t="shared" si="13"/>
      </c>
      <c r="J238" s="34"/>
      <c r="K238" s="35">
        <f t="shared" si="14"/>
      </c>
    </row>
    <row r="239" spans="1:11" ht="42.75" customHeight="1">
      <c r="A239" s="76">
        <v>5</v>
      </c>
      <c r="B239" s="42" t="s">
        <v>39</v>
      </c>
      <c r="C239" s="43" t="s">
        <v>353</v>
      </c>
      <c r="D239" s="96">
        <v>6000</v>
      </c>
      <c r="E239" s="29"/>
      <c r="F239" s="30">
        <f t="shared" si="12"/>
      </c>
      <c r="G239" s="44"/>
      <c r="H239" s="32"/>
      <c r="I239" s="33">
        <f t="shared" si="13"/>
      </c>
      <c r="J239" s="34"/>
      <c r="K239" s="35">
        <f t="shared" si="14"/>
      </c>
    </row>
    <row r="240" spans="1:11" ht="28.5" customHeight="1">
      <c r="A240" s="76">
        <v>6</v>
      </c>
      <c r="B240" s="42" t="s">
        <v>40</v>
      </c>
      <c r="C240" s="43" t="s">
        <v>353</v>
      </c>
      <c r="D240" s="96">
        <v>200</v>
      </c>
      <c r="E240" s="29"/>
      <c r="F240" s="30">
        <f t="shared" si="12"/>
      </c>
      <c r="G240" s="44"/>
      <c r="H240" s="32"/>
      <c r="I240" s="33">
        <f t="shared" si="13"/>
      </c>
      <c r="J240" s="34"/>
      <c r="K240" s="35">
        <f t="shared" si="14"/>
      </c>
    </row>
    <row r="241" spans="1:11" ht="28.5" customHeight="1">
      <c r="A241" s="76">
        <v>7</v>
      </c>
      <c r="B241" s="42" t="s">
        <v>41</v>
      </c>
      <c r="C241" s="43" t="s">
        <v>353</v>
      </c>
      <c r="D241" s="96">
        <v>40</v>
      </c>
      <c r="E241" s="29"/>
      <c r="F241" s="30">
        <f t="shared" si="12"/>
      </c>
      <c r="G241" s="44"/>
      <c r="H241" s="32"/>
      <c r="I241" s="33">
        <f t="shared" si="13"/>
      </c>
      <c r="J241" s="34"/>
      <c r="K241" s="35">
        <f t="shared" si="14"/>
      </c>
    </row>
    <row r="242" spans="1:11" ht="12.75" customHeight="1">
      <c r="A242" s="103" t="s">
        <v>42</v>
      </c>
      <c r="B242" s="103"/>
      <c r="C242" s="103"/>
      <c r="D242" s="103"/>
      <c r="E242" s="103"/>
      <c r="F242" s="103"/>
      <c r="G242" s="103"/>
      <c r="H242" s="103"/>
      <c r="I242" s="37">
        <f>SUM(I235:I241)</f>
        <v>0</v>
      </c>
      <c r="J242" s="38" t="s">
        <v>356</v>
      </c>
      <c r="K242" s="36">
        <f>SUM(K235:K241)</f>
        <v>0</v>
      </c>
    </row>
    <row r="243" spans="1:11" ht="12.75" customHeight="1">
      <c r="A243" s="107" t="s">
        <v>43</v>
      </c>
      <c r="B243" s="107"/>
      <c r="C243" s="107"/>
      <c r="D243" s="107"/>
      <c r="E243" s="107"/>
      <c r="F243" s="107"/>
      <c r="G243" s="107"/>
      <c r="H243" s="107"/>
      <c r="I243" s="107"/>
      <c r="J243" s="107">
        <f>SUM(D243*I243)</f>
        <v>0</v>
      </c>
      <c r="K243" s="107"/>
    </row>
    <row r="244" spans="1:11" ht="14.25">
      <c r="A244" s="76">
        <v>1</v>
      </c>
      <c r="B244" s="42" t="s">
        <v>44</v>
      </c>
      <c r="C244" s="43" t="s">
        <v>353</v>
      </c>
      <c r="D244" s="94">
        <v>50</v>
      </c>
      <c r="E244" s="29"/>
      <c r="F244" s="30">
        <f>IF(E244=0,"",D244/E244)</f>
      </c>
      <c r="G244" s="31"/>
      <c r="H244" s="32"/>
      <c r="I244" s="33">
        <f>IF(H244=0,"",F244*H244)</f>
      </c>
      <c r="J244" s="34"/>
      <c r="K244" s="35">
        <f>IF(J244="","",IF(I244="","",I244+I244*J244))</f>
      </c>
    </row>
    <row r="245" spans="1:11" ht="14.25" customHeight="1">
      <c r="A245" s="76">
        <v>2</v>
      </c>
      <c r="B245" s="42" t="s">
        <v>45</v>
      </c>
      <c r="C245" s="43" t="s">
        <v>353</v>
      </c>
      <c r="D245" s="94">
        <v>25</v>
      </c>
      <c r="E245" s="29"/>
      <c r="F245" s="30">
        <f>IF(E245=0,"",D245/E245)</f>
      </c>
      <c r="G245" s="31"/>
      <c r="H245" s="32"/>
      <c r="I245" s="33">
        <f>IF(H245=0,"",F245*H245)</f>
      </c>
      <c r="J245" s="34"/>
      <c r="K245" s="35">
        <f>IF(J245="","",IF(I245="","",I245+I245*J245))</f>
      </c>
    </row>
    <row r="246" spans="1:11" ht="14.25" customHeight="1">
      <c r="A246" s="76">
        <v>3</v>
      </c>
      <c r="B246" s="42" t="s">
        <v>46</v>
      </c>
      <c r="C246" s="43" t="s">
        <v>353</v>
      </c>
      <c r="D246" s="94">
        <v>25</v>
      </c>
      <c r="E246" s="29"/>
      <c r="F246" s="30">
        <f>IF(E246=0,"",D246/E246)</f>
      </c>
      <c r="G246" s="31"/>
      <c r="H246" s="32"/>
      <c r="I246" s="33">
        <f>IF(H246=0,"",F246*H246)</f>
      </c>
      <c r="J246" s="34"/>
      <c r="K246" s="35">
        <f>IF(J246="","",IF(I246="","",I246+I246*J246))</f>
      </c>
    </row>
    <row r="247" spans="1:11" ht="12.75" customHeight="1">
      <c r="A247" s="103" t="s">
        <v>47</v>
      </c>
      <c r="B247" s="103"/>
      <c r="C247" s="103"/>
      <c r="D247" s="103"/>
      <c r="E247" s="103"/>
      <c r="F247" s="103"/>
      <c r="G247" s="103"/>
      <c r="H247" s="103"/>
      <c r="I247" s="37">
        <f>SUM(I244:I246)</f>
        <v>0</v>
      </c>
      <c r="J247" s="38" t="s">
        <v>356</v>
      </c>
      <c r="K247" s="36">
        <f>SUM(K244:K246)</f>
        <v>0</v>
      </c>
    </row>
    <row r="248" spans="1:11" ht="12.75" customHeight="1">
      <c r="A248" s="107" t="s">
        <v>48</v>
      </c>
      <c r="B248" s="107"/>
      <c r="C248" s="107"/>
      <c r="D248" s="107"/>
      <c r="E248" s="107"/>
      <c r="F248" s="107"/>
      <c r="G248" s="107"/>
      <c r="H248" s="107"/>
      <c r="I248" s="107"/>
      <c r="J248" s="107"/>
      <c r="K248" s="107"/>
    </row>
    <row r="249" spans="1:11" ht="128.25" customHeight="1">
      <c r="A249" s="76">
        <v>1</v>
      </c>
      <c r="B249" s="79" t="s">
        <v>49</v>
      </c>
      <c r="C249" s="43" t="s">
        <v>353</v>
      </c>
      <c r="D249" s="96">
        <v>3000</v>
      </c>
      <c r="E249" s="29"/>
      <c r="F249" s="30">
        <f aca="true" t="shared" si="15" ref="F249:F260">IF(E249=0,"",D249/E249)</f>
      </c>
      <c r="G249" s="44"/>
      <c r="H249" s="32"/>
      <c r="I249" s="33">
        <f aca="true" t="shared" si="16" ref="I249:I260">IF(H249=0,"",F249*H249)</f>
      </c>
      <c r="J249" s="34"/>
      <c r="K249" s="35">
        <f aca="true" t="shared" si="17" ref="K249:K260">IF(J249="","",IF(I249="","",I249+I249*J249))</f>
      </c>
    </row>
    <row r="250" spans="1:11" ht="128.25" customHeight="1">
      <c r="A250" s="76">
        <v>2</v>
      </c>
      <c r="B250" s="79" t="s">
        <v>50</v>
      </c>
      <c r="C250" s="43" t="s">
        <v>353</v>
      </c>
      <c r="D250" s="96">
        <v>3000</v>
      </c>
      <c r="E250" s="29"/>
      <c r="F250" s="30">
        <f t="shared" si="15"/>
      </c>
      <c r="G250" s="44"/>
      <c r="H250" s="32"/>
      <c r="I250" s="33">
        <f t="shared" si="16"/>
      </c>
      <c r="J250" s="34"/>
      <c r="K250" s="35">
        <f t="shared" si="17"/>
      </c>
    </row>
    <row r="251" spans="1:11" ht="114" customHeight="1">
      <c r="A251" s="76">
        <v>3</v>
      </c>
      <c r="B251" s="79" t="s">
        <v>251</v>
      </c>
      <c r="C251" s="43" t="s">
        <v>353</v>
      </c>
      <c r="D251" s="96">
        <v>600</v>
      </c>
      <c r="E251" s="29"/>
      <c r="F251" s="30">
        <f t="shared" si="15"/>
      </c>
      <c r="G251" s="44"/>
      <c r="H251" s="32"/>
      <c r="I251" s="33">
        <f t="shared" si="16"/>
      </c>
      <c r="J251" s="34"/>
      <c r="K251" s="35">
        <f t="shared" si="17"/>
      </c>
    </row>
    <row r="252" spans="1:11" ht="114" customHeight="1">
      <c r="A252" s="76">
        <v>4</v>
      </c>
      <c r="B252" s="79" t="s">
        <v>252</v>
      </c>
      <c r="C252" s="43" t="s">
        <v>353</v>
      </c>
      <c r="D252" s="96">
        <v>300</v>
      </c>
      <c r="E252" s="29"/>
      <c r="F252" s="30">
        <f t="shared" si="15"/>
      </c>
      <c r="G252" s="44"/>
      <c r="H252" s="32"/>
      <c r="I252" s="33">
        <f t="shared" si="16"/>
      </c>
      <c r="J252" s="34"/>
      <c r="K252" s="35">
        <f t="shared" si="17"/>
      </c>
    </row>
    <row r="253" spans="1:11" ht="142.5" customHeight="1">
      <c r="A253" s="74">
        <v>5</v>
      </c>
      <c r="B253" s="79" t="s">
        <v>253</v>
      </c>
      <c r="C253" s="28" t="s">
        <v>353</v>
      </c>
      <c r="D253" s="94">
        <v>300</v>
      </c>
      <c r="E253" s="29"/>
      <c r="F253" s="30">
        <f t="shared" si="15"/>
      </c>
      <c r="G253" s="31"/>
      <c r="H253" s="32"/>
      <c r="I253" s="33">
        <f t="shared" si="16"/>
      </c>
      <c r="J253" s="34"/>
      <c r="K253" s="35">
        <f t="shared" si="17"/>
      </c>
    </row>
    <row r="254" spans="1:11" ht="156.75" customHeight="1">
      <c r="A254" s="74">
        <v>6</v>
      </c>
      <c r="B254" s="79" t="s">
        <v>254</v>
      </c>
      <c r="C254" s="28" t="s">
        <v>353</v>
      </c>
      <c r="D254" s="94">
        <v>20</v>
      </c>
      <c r="E254" s="29"/>
      <c r="F254" s="30">
        <f t="shared" si="15"/>
      </c>
      <c r="G254" s="31"/>
      <c r="H254" s="32"/>
      <c r="I254" s="33">
        <f t="shared" si="16"/>
      </c>
      <c r="J254" s="34"/>
      <c r="K254" s="35">
        <f t="shared" si="17"/>
      </c>
    </row>
    <row r="255" spans="1:11" ht="99.75" customHeight="1">
      <c r="A255" s="74">
        <v>7</v>
      </c>
      <c r="B255" s="79" t="s">
        <v>255</v>
      </c>
      <c r="C255" s="28" t="s">
        <v>353</v>
      </c>
      <c r="D255" s="94">
        <v>1500</v>
      </c>
      <c r="E255" s="29"/>
      <c r="F255" s="30">
        <f t="shared" si="15"/>
      </c>
      <c r="G255" s="31"/>
      <c r="H255" s="32"/>
      <c r="I255" s="33">
        <f t="shared" si="16"/>
      </c>
      <c r="J255" s="34"/>
      <c r="K255" s="35">
        <f t="shared" si="17"/>
      </c>
    </row>
    <row r="256" spans="1:11" ht="85.5" customHeight="1">
      <c r="A256" s="74">
        <v>8</v>
      </c>
      <c r="B256" s="79" t="s">
        <v>256</v>
      </c>
      <c r="C256" s="28" t="s">
        <v>353</v>
      </c>
      <c r="D256" s="94">
        <v>1500</v>
      </c>
      <c r="E256" s="29"/>
      <c r="F256" s="30">
        <f t="shared" si="15"/>
      </c>
      <c r="G256" s="31"/>
      <c r="H256" s="32"/>
      <c r="I256" s="33">
        <f t="shared" si="16"/>
      </c>
      <c r="J256" s="34"/>
      <c r="K256" s="35">
        <f t="shared" si="17"/>
      </c>
    </row>
    <row r="257" spans="1:11" ht="85.5" customHeight="1">
      <c r="A257" s="74">
        <v>9</v>
      </c>
      <c r="B257" s="79" t="s">
        <v>257</v>
      </c>
      <c r="C257" s="28" t="s">
        <v>245</v>
      </c>
      <c r="D257" s="94">
        <v>4500</v>
      </c>
      <c r="E257" s="29"/>
      <c r="F257" s="30">
        <f t="shared" si="15"/>
      </c>
      <c r="G257" s="31"/>
      <c r="H257" s="32"/>
      <c r="I257" s="33">
        <f t="shared" si="16"/>
      </c>
      <c r="J257" s="34"/>
      <c r="K257" s="35">
        <f t="shared" si="17"/>
      </c>
    </row>
    <row r="258" spans="1:11" ht="99.75" customHeight="1">
      <c r="A258" s="74">
        <v>10</v>
      </c>
      <c r="B258" s="80" t="s">
        <v>77</v>
      </c>
      <c r="C258" s="28" t="s">
        <v>245</v>
      </c>
      <c r="D258" s="94">
        <v>20</v>
      </c>
      <c r="E258" s="29"/>
      <c r="F258" s="30">
        <f t="shared" si="15"/>
      </c>
      <c r="G258" s="31"/>
      <c r="H258" s="32"/>
      <c r="I258" s="33">
        <f t="shared" si="16"/>
      </c>
      <c r="J258" s="34"/>
      <c r="K258" s="35">
        <f t="shared" si="17"/>
      </c>
    </row>
    <row r="259" spans="1:11" ht="71.25" customHeight="1">
      <c r="A259" s="74">
        <v>11</v>
      </c>
      <c r="B259" s="79" t="s">
        <v>78</v>
      </c>
      <c r="C259" s="28" t="s">
        <v>245</v>
      </c>
      <c r="D259" s="94">
        <v>750</v>
      </c>
      <c r="E259" s="29"/>
      <c r="F259" s="30">
        <f t="shared" si="15"/>
      </c>
      <c r="G259" s="31"/>
      <c r="H259" s="32"/>
      <c r="I259" s="33">
        <f t="shared" si="16"/>
      </c>
      <c r="J259" s="34"/>
      <c r="K259" s="35">
        <f t="shared" si="17"/>
      </c>
    </row>
    <row r="260" spans="1:11" ht="99.75" customHeight="1">
      <c r="A260" s="74">
        <v>12</v>
      </c>
      <c r="B260" s="42" t="s">
        <v>79</v>
      </c>
      <c r="C260" s="28" t="s">
        <v>245</v>
      </c>
      <c r="D260" s="94">
        <v>20</v>
      </c>
      <c r="E260" s="29"/>
      <c r="F260" s="30">
        <f t="shared" si="15"/>
      </c>
      <c r="G260" s="31"/>
      <c r="H260" s="32"/>
      <c r="I260" s="33">
        <f t="shared" si="16"/>
      </c>
      <c r="J260" s="34"/>
      <c r="K260" s="35">
        <f t="shared" si="17"/>
      </c>
    </row>
    <row r="261" spans="1:11" ht="12.75" customHeight="1">
      <c r="A261" s="103" t="s">
        <v>80</v>
      </c>
      <c r="B261" s="103"/>
      <c r="C261" s="103"/>
      <c r="D261" s="103"/>
      <c r="E261" s="103"/>
      <c r="F261" s="103"/>
      <c r="G261" s="103"/>
      <c r="H261" s="103"/>
      <c r="I261" s="81">
        <f>SUM(I249:I260)</f>
        <v>0</v>
      </c>
      <c r="J261" s="38" t="s">
        <v>356</v>
      </c>
      <c r="K261" s="36">
        <f>SUM(K249:K260)</f>
        <v>0</v>
      </c>
    </row>
    <row r="262" spans="1:11" ht="12.75" customHeight="1">
      <c r="A262" s="107" t="s">
        <v>81</v>
      </c>
      <c r="B262" s="107"/>
      <c r="C262" s="107"/>
      <c r="D262" s="107"/>
      <c r="E262" s="107"/>
      <c r="F262" s="107"/>
      <c r="G262" s="107"/>
      <c r="H262" s="107"/>
      <c r="I262" s="107"/>
      <c r="J262" s="107">
        <f>SUM(D262*I262)</f>
        <v>0</v>
      </c>
      <c r="K262" s="107"/>
    </row>
    <row r="263" spans="1:11" ht="28.5" customHeight="1">
      <c r="A263" s="76">
        <v>1</v>
      </c>
      <c r="B263" s="27" t="s">
        <v>82</v>
      </c>
      <c r="C263" s="28" t="s">
        <v>353</v>
      </c>
      <c r="D263" s="94">
        <v>2000</v>
      </c>
      <c r="E263" s="29"/>
      <c r="F263" s="30">
        <f>IF(E263=0,"",D263/E263)</f>
      </c>
      <c r="G263" s="31"/>
      <c r="H263" s="47"/>
      <c r="I263" s="33">
        <f>IF(H263=0,"",F263*H263)</f>
      </c>
      <c r="J263" s="34"/>
      <c r="K263" s="35">
        <f>IF(J263="","",IF(I263="","",I263+I263*J263))</f>
      </c>
    </row>
    <row r="264" spans="1:11" ht="28.5" customHeight="1">
      <c r="A264" s="76">
        <v>2</v>
      </c>
      <c r="B264" s="42" t="s">
        <v>83</v>
      </c>
      <c r="C264" s="43" t="s">
        <v>245</v>
      </c>
      <c r="D264" s="94">
        <v>30</v>
      </c>
      <c r="E264" s="29"/>
      <c r="F264" s="30">
        <f>IF(E264=0,"",D264/E264)</f>
      </c>
      <c r="G264" s="31"/>
      <c r="H264" s="47"/>
      <c r="I264" s="33">
        <f>IF(H264=0,"",F264*H264)</f>
      </c>
      <c r="J264" s="34"/>
      <c r="K264" s="35">
        <f>IF(J264="","",IF(I264="","",I264+I264*J264))</f>
      </c>
    </row>
    <row r="265" spans="1:11" ht="28.5" customHeight="1">
      <c r="A265" s="76">
        <v>3</v>
      </c>
      <c r="B265" s="42" t="s">
        <v>84</v>
      </c>
      <c r="C265" s="43" t="s">
        <v>245</v>
      </c>
      <c r="D265" s="94">
        <v>12000</v>
      </c>
      <c r="E265" s="29"/>
      <c r="F265" s="30">
        <f>IF(E265=0,"",D265/E265)</f>
      </c>
      <c r="G265" s="31"/>
      <c r="H265" s="47"/>
      <c r="I265" s="33">
        <f>IF(H265=0,"",F265*H265)</f>
      </c>
      <c r="J265" s="34"/>
      <c r="K265" s="35">
        <f>IF(J265="","",IF(I265="","",I265+I265*J265))</f>
      </c>
    </row>
    <row r="266" spans="1:11" ht="28.5" customHeight="1">
      <c r="A266" s="76">
        <v>4</v>
      </c>
      <c r="B266" s="42" t="s">
        <v>85</v>
      </c>
      <c r="C266" s="43" t="s">
        <v>245</v>
      </c>
      <c r="D266" s="94">
        <v>3000</v>
      </c>
      <c r="E266" s="29"/>
      <c r="F266" s="30">
        <f>IF(E266=0,"",D266/E266)</f>
      </c>
      <c r="G266" s="31"/>
      <c r="H266" s="47"/>
      <c r="I266" s="33">
        <f>IF(H266=0,"",F266*H266)</f>
      </c>
      <c r="J266" s="34"/>
      <c r="K266" s="35">
        <f>IF(J266="","",IF(I266="","",I266+I266*J266))</f>
      </c>
    </row>
    <row r="267" spans="1:11" ht="42.75" customHeight="1">
      <c r="A267" s="76">
        <v>5</v>
      </c>
      <c r="B267" s="42" t="s">
        <v>86</v>
      </c>
      <c r="C267" s="43" t="s">
        <v>245</v>
      </c>
      <c r="D267" s="94">
        <v>14000</v>
      </c>
      <c r="E267" s="29"/>
      <c r="F267" s="30">
        <f>IF(E267=0,"",D267/E267)</f>
      </c>
      <c r="G267" s="31"/>
      <c r="H267" s="47"/>
      <c r="I267" s="33">
        <f>IF(H267=0,"",F267*H267)</f>
      </c>
      <c r="J267" s="34"/>
      <c r="K267" s="35">
        <f>IF(J267="","",IF(I267="","",I267+I267*J267))</f>
      </c>
    </row>
    <row r="268" spans="1:11" ht="12.75" customHeight="1">
      <c r="A268" s="103" t="s">
        <v>87</v>
      </c>
      <c r="B268" s="103"/>
      <c r="C268" s="103"/>
      <c r="D268" s="103"/>
      <c r="E268" s="103"/>
      <c r="F268" s="103"/>
      <c r="G268" s="103"/>
      <c r="H268" s="103"/>
      <c r="I268" s="37">
        <f>SUM(I263:I267)</f>
        <v>0</v>
      </c>
      <c r="J268" s="38" t="s">
        <v>356</v>
      </c>
      <c r="K268" s="36">
        <f>SUM(K263:K267)</f>
        <v>0</v>
      </c>
    </row>
    <row r="269" spans="1:11" ht="12.75" customHeight="1">
      <c r="A269" s="107" t="s">
        <v>88</v>
      </c>
      <c r="B269" s="107"/>
      <c r="C269" s="107"/>
      <c r="D269" s="107"/>
      <c r="E269" s="107"/>
      <c r="F269" s="107"/>
      <c r="G269" s="107"/>
      <c r="H269" s="107"/>
      <c r="I269" s="107"/>
      <c r="J269" s="107">
        <f>SUM(D269*I269)</f>
        <v>0</v>
      </c>
      <c r="K269" s="107"/>
    </row>
    <row r="270" spans="1:11" ht="142.5" customHeight="1">
      <c r="A270" s="76">
        <v>1</v>
      </c>
      <c r="B270" s="42" t="s">
        <v>89</v>
      </c>
      <c r="C270" s="43" t="s">
        <v>353</v>
      </c>
      <c r="D270" s="96">
        <v>12000</v>
      </c>
      <c r="E270" s="29"/>
      <c r="F270" s="30">
        <f>IF(E270=0,"",D270/E270)</f>
      </c>
      <c r="G270" s="44"/>
      <c r="H270" s="32"/>
      <c r="I270" s="33">
        <f>IF(H270=0,"",F270*H270)</f>
      </c>
      <c r="J270" s="34"/>
      <c r="K270" s="35">
        <f>IF(J270="","",IF(I270="","",I270+I270*J270))</f>
      </c>
    </row>
    <row r="271" spans="1:11" ht="12.75" customHeight="1">
      <c r="A271" s="107" t="s">
        <v>90</v>
      </c>
      <c r="B271" s="107"/>
      <c r="C271" s="107"/>
      <c r="D271" s="107"/>
      <c r="E271" s="107"/>
      <c r="F271" s="107"/>
      <c r="G271" s="107"/>
      <c r="H271" s="107"/>
      <c r="I271" s="107">
        <f>G271*H271</f>
        <v>0</v>
      </c>
      <c r="J271" s="107">
        <f>SUM(D271*I271)</f>
        <v>0</v>
      </c>
      <c r="K271" s="107"/>
    </row>
    <row r="272" spans="1:11" ht="28.5">
      <c r="A272" s="76">
        <v>1</v>
      </c>
      <c r="B272" s="42" t="s">
        <v>91</v>
      </c>
      <c r="C272" s="43" t="s">
        <v>353</v>
      </c>
      <c r="D272" s="96">
        <v>30000</v>
      </c>
      <c r="E272" s="29"/>
      <c r="F272" s="30">
        <f aca="true" t="shared" si="18" ref="F272:F281">IF(E272=0,"",D272/E272)</f>
      </c>
      <c r="G272" s="44"/>
      <c r="H272" s="32"/>
      <c r="I272" s="33">
        <f aca="true" t="shared" si="19" ref="I272:I281">IF(H272=0,"",F272*H272)</f>
      </c>
      <c r="J272" s="34"/>
      <c r="K272" s="35">
        <f aca="true" t="shared" si="20" ref="K272:K281">IF(J272="","",IF(I272="","",I272+I272*J272))</f>
      </c>
    </row>
    <row r="273" spans="1:11" ht="185.25" customHeight="1">
      <c r="A273" s="76">
        <v>2</v>
      </c>
      <c r="B273" s="42" t="s">
        <v>92</v>
      </c>
      <c r="C273" s="43" t="s">
        <v>245</v>
      </c>
      <c r="D273" s="96">
        <v>30000</v>
      </c>
      <c r="E273" s="29"/>
      <c r="F273" s="30">
        <f t="shared" si="18"/>
      </c>
      <c r="G273" s="44"/>
      <c r="H273" s="32"/>
      <c r="I273" s="33">
        <f t="shared" si="19"/>
      </c>
      <c r="J273" s="34"/>
      <c r="K273" s="35">
        <f t="shared" si="20"/>
      </c>
    </row>
    <row r="274" spans="1:11" ht="42.75" customHeight="1">
      <c r="A274" s="76">
        <v>3</v>
      </c>
      <c r="B274" s="42" t="s">
        <v>93</v>
      </c>
      <c r="C274" s="43" t="s">
        <v>353</v>
      </c>
      <c r="D274" s="96">
        <v>80000</v>
      </c>
      <c r="E274" s="29"/>
      <c r="F274" s="30">
        <f t="shared" si="18"/>
      </c>
      <c r="G274" s="44"/>
      <c r="H274" s="32"/>
      <c r="I274" s="33">
        <f t="shared" si="19"/>
      </c>
      <c r="J274" s="34"/>
      <c r="K274" s="35">
        <f t="shared" si="20"/>
      </c>
    </row>
    <row r="275" spans="1:11" ht="14.25" customHeight="1">
      <c r="A275" s="76">
        <v>4</v>
      </c>
      <c r="B275" s="42" t="s">
        <v>94</v>
      </c>
      <c r="C275" s="43" t="s">
        <v>353</v>
      </c>
      <c r="D275" s="96">
        <v>50000</v>
      </c>
      <c r="E275" s="29"/>
      <c r="F275" s="30">
        <f t="shared" si="18"/>
      </c>
      <c r="G275" s="44"/>
      <c r="H275" s="32"/>
      <c r="I275" s="33">
        <f t="shared" si="19"/>
      </c>
      <c r="J275" s="34"/>
      <c r="K275" s="35">
        <f t="shared" si="20"/>
      </c>
    </row>
    <row r="276" spans="1:11" ht="28.5" customHeight="1">
      <c r="A276" s="76">
        <v>5</v>
      </c>
      <c r="B276" s="42" t="s">
        <v>95</v>
      </c>
      <c r="C276" s="43" t="s">
        <v>353</v>
      </c>
      <c r="D276" s="96">
        <v>10000</v>
      </c>
      <c r="E276" s="29"/>
      <c r="F276" s="30">
        <f t="shared" si="18"/>
      </c>
      <c r="G276" s="44"/>
      <c r="H276" s="32"/>
      <c r="I276" s="33">
        <f t="shared" si="19"/>
      </c>
      <c r="J276" s="34"/>
      <c r="K276" s="35">
        <f t="shared" si="20"/>
      </c>
    </row>
    <row r="277" spans="1:11" ht="14.25">
      <c r="A277" s="76">
        <v>6</v>
      </c>
      <c r="B277" s="42" t="s">
        <v>96</v>
      </c>
      <c r="C277" s="43" t="s">
        <v>353</v>
      </c>
      <c r="D277" s="96">
        <v>3000</v>
      </c>
      <c r="E277" s="29"/>
      <c r="F277" s="30">
        <f t="shared" si="18"/>
      </c>
      <c r="G277" s="44"/>
      <c r="H277" s="32"/>
      <c r="I277" s="33">
        <f t="shared" si="19"/>
      </c>
      <c r="J277" s="34"/>
      <c r="K277" s="35">
        <f t="shared" si="20"/>
      </c>
    </row>
    <row r="278" spans="1:11" ht="28.5" customHeight="1">
      <c r="A278" s="76">
        <v>7</v>
      </c>
      <c r="B278" s="42" t="s">
        <v>287</v>
      </c>
      <c r="C278" s="43" t="s">
        <v>353</v>
      </c>
      <c r="D278" s="96">
        <v>10000</v>
      </c>
      <c r="E278" s="29"/>
      <c r="F278" s="30">
        <f t="shared" si="18"/>
      </c>
      <c r="G278" s="44"/>
      <c r="H278" s="32"/>
      <c r="I278" s="33">
        <f t="shared" si="19"/>
      </c>
      <c r="J278" s="34"/>
      <c r="K278" s="35">
        <f t="shared" si="20"/>
      </c>
    </row>
    <row r="279" spans="1:11" ht="28.5" customHeight="1">
      <c r="A279" s="76">
        <v>8</v>
      </c>
      <c r="B279" s="42" t="s">
        <v>288</v>
      </c>
      <c r="C279" s="43" t="s">
        <v>353</v>
      </c>
      <c r="D279" s="96">
        <v>1000</v>
      </c>
      <c r="E279" s="29"/>
      <c r="F279" s="30">
        <f t="shared" si="18"/>
      </c>
      <c r="G279" s="44"/>
      <c r="H279" s="32"/>
      <c r="I279" s="33">
        <f t="shared" si="19"/>
      </c>
      <c r="J279" s="34"/>
      <c r="K279" s="35">
        <f t="shared" si="20"/>
      </c>
    </row>
    <row r="280" spans="1:11" ht="28.5" customHeight="1">
      <c r="A280" s="76">
        <v>9</v>
      </c>
      <c r="B280" s="27" t="s">
        <v>289</v>
      </c>
      <c r="C280" s="28" t="s">
        <v>353</v>
      </c>
      <c r="D280" s="94">
        <v>6000</v>
      </c>
      <c r="E280" s="29"/>
      <c r="F280" s="30">
        <f t="shared" si="18"/>
      </c>
      <c r="G280" s="31"/>
      <c r="H280" s="32"/>
      <c r="I280" s="33">
        <f t="shared" si="19"/>
      </c>
      <c r="J280" s="34"/>
      <c r="K280" s="35">
        <f t="shared" si="20"/>
      </c>
    </row>
    <row r="281" spans="1:11" ht="28.5" customHeight="1">
      <c r="A281" s="76">
        <v>10</v>
      </c>
      <c r="B281" s="27" t="s">
        <v>290</v>
      </c>
      <c r="C281" s="28" t="s">
        <v>245</v>
      </c>
      <c r="D281" s="94">
        <v>1000</v>
      </c>
      <c r="E281" s="29"/>
      <c r="F281" s="30">
        <f t="shared" si="18"/>
      </c>
      <c r="G281" s="31"/>
      <c r="H281" s="32"/>
      <c r="I281" s="33">
        <f t="shared" si="19"/>
      </c>
      <c r="J281" s="34"/>
      <c r="K281" s="35">
        <f t="shared" si="20"/>
      </c>
    </row>
    <row r="282" spans="1:11" ht="12.75" customHeight="1">
      <c r="A282" s="103" t="s">
        <v>291</v>
      </c>
      <c r="B282" s="103"/>
      <c r="C282" s="103"/>
      <c r="D282" s="103"/>
      <c r="E282" s="103"/>
      <c r="F282" s="103"/>
      <c r="G282" s="103"/>
      <c r="H282" s="103"/>
      <c r="I282" s="37">
        <f>SUM(I272:I281)</f>
        <v>0</v>
      </c>
      <c r="J282" s="38" t="s">
        <v>356</v>
      </c>
      <c r="K282" s="36">
        <f>SUM(K272:K281)</f>
        <v>0</v>
      </c>
    </row>
    <row r="283" spans="1:11" ht="12.75" customHeight="1">
      <c r="A283" s="107" t="s">
        <v>292</v>
      </c>
      <c r="B283" s="107"/>
      <c r="C283" s="107"/>
      <c r="D283" s="107"/>
      <c r="E283" s="107"/>
      <c r="F283" s="107"/>
      <c r="G283" s="107"/>
      <c r="H283" s="107"/>
      <c r="I283" s="107"/>
      <c r="J283" s="107">
        <f>SUM(D283*I283)</f>
        <v>0</v>
      </c>
      <c r="K283" s="107"/>
    </row>
    <row r="284" spans="1:11" ht="57" customHeight="1">
      <c r="A284" s="76">
        <v>1</v>
      </c>
      <c r="B284" s="42" t="s">
        <v>293</v>
      </c>
      <c r="C284" s="43" t="s">
        <v>353</v>
      </c>
      <c r="D284" s="94">
        <v>2500</v>
      </c>
      <c r="E284" s="29"/>
      <c r="F284" s="30">
        <f aca="true" t="shared" si="21" ref="F284:F290">IF(E284=0,"",D284/E284)</f>
      </c>
      <c r="G284" s="31"/>
      <c r="H284" s="32"/>
      <c r="I284" s="33">
        <f aca="true" t="shared" si="22" ref="I284:I290">IF(H284=0,"",F284*H284)</f>
      </c>
      <c r="J284" s="34"/>
      <c r="K284" s="35">
        <f aca="true" t="shared" si="23" ref="K284:K290">IF(J284="","",IF(I284="","",I284+I284*J284))</f>
      </c>
    </row>
    <row r="285" spans="1:11" ht="57" customHeight="1">
      <c r="A285" s="76">
        <v>2</v>
      </c>
      <c r="B285" s="42" t="s">
        <v>294</v>
      </c>
      <c r="C285" s="43" t="s">
        <v>353</v>
      </c>
      <c r="D285" s="94">
        <v>2000</v>
      </c>
      <c r="E285" s="29"/>
      <c r="F285" s="30">
        <f t="shared" si="21"/>
      </c>
      <c r="G285" s="31"/>
      <c r="H285" s="32"/>
      <c r="I285" s="33">
        <f t="shared" si="22"/>
      </c>
      <c r="J285" s="34"/>
      <c r="K285" s="35">
        <f t="shared" si="23"/>
      </c>
    </row>
    <row r="286" spans="1:11" ht="57" customHeight="1">
      <c r="A286" s="76">
        <v>3</v>
      </c>
      <c r="B286" s="42" t="s">
        <v>295</v>
      </c>
      <c r="C286" s="43" t="s">
        <v>353</v>
      </c>
      <c r="D286" s="94">
        <v>2250</v>
      </c>
      <c r="E286" s="29"/>
      <c r="F286" s="30">
        <f t="shared" si="21"/>
      </c>
      <c r="G286" s="31"/>
      <c r="H286" s="32"/>
      <c r="I286" s="33">
        <f t="shared" si="22"/>
      </c>
      <c r="J286" s="34"/>
      <c r="K286" s="35">
        <f t="shared" si="23"/>
      </c>
    </row>
    <row r="287" spans="1:11" ht="57" customHeight="1">
      <c r="A287" s="76">
        <v>4</v>
      </c>
      <c r="B287" s="42" t="s">
        <v>296</v>
      </c>
      <c r="C287" s="43" t="s">
        <v>245</v>
      </c>
      <c r="D287" s="94">
        <v>100</v>
      </c>
      <c r="E287" s="29"/>
      <c r="F287" s="30">
        <f t="shared" si="21"/>
      </c>
      <c r="G287" s="31"/>
      <c r="H287" s="32"/>
      <c r="I287" s="33">
        <f t="shared" si="22"/>
      </c>
      <c r="J287" s="34"/>
      <c r="K287" s="35">
        <f t="shared" si="23"/>
      </c>
    </row>
    <row r="288" spans="1:11" ht="57" customHeight="1">
      <c r="A288" s="76">
        <v>5</v>
      </c>
      <c r="B288" s="42" t="s">
        <v>297</v>
      </c>
      <c r="C288" s="43" t="s">
        <v>353</v>
      </c>
      <c r="D288" s="94">
        <v>1860</v>
      </c>
      <c r="E288" s="29"/>
      <c r="F288" s="30">
        <f t="shared" si="21"/>
      </c>
      <c r="G288" s="31"/>
      <c r="H288" s="32"/>
      <c r="I288" s="33">
        <f t="shared" si="22"/>
      </c>
      <c r="J288" s="34"/>
      <c r="K288" s="35">
        <f t="shared" si="23"/>
      </c>
    </row>
    <row r="289" spans="1:11" ht="57" customHeight="1">
      <c r="A289" s="76">
        <v>6</v>
      </c>
      <c r="B289" s="42" t="s">
        <v>298</v>
      </c>
      <c r="C289" s="43" t="s">
        <v>353</v>
      </c>
      <c r="D289" s="94">
        <v>2000</v>
      </c>
      <c r="E289" s="29"/>
      <c r="F289" s="30">
        <f t="shared" si="21"/>
      </c>
      <c r="G289" s="31"/>
      <c r="H289" s="32"/>
      <c r="I289" s="33">
        <f t="shared" si="22"/>
      </c>
      <c r="J289" s="34"/>
      <c r="K289" s="35">
        <f t="shared" si="23"/>
      </c>
    </row>
    <row r="290" spans="1:11" ht="57" customHeight="1">
      <c r="A290" s="76">
        <v>7</v>
      </c>
      <c r="B290" s="42" t="s">
        <v>299</v>
      </c>
      <c r="C290" s="43" t="s">
        <v>353</v>
      </c>
      <c r="D290" s="94">
        <v>2000</v>
      </c>
      <c r="E290" s="29"/>
      <c r="F290" s="30">
        <f t="shared" si="21"/>
      </c>
      <c r="G290" s="31"/>
      <c r="H290" s="32"/>
      <c r="I290" s="33">
        <f t="shared" si="22"/>
      </c>
      <c r="J290" s="34"/>
      <c r="K290" s="35">
        <f t="shared" si="23"/>
      </c>
    </row>
    <row r="291" spans="1:11" ht="12.75" customHeight="1">
      <c r="A291" s="103" t="s">
        <v>300</v>
      </c>
      <c r="B291" s="103"/>
      <c r="C291" s="103"/>
      <c r="D291" s="103"/>
      <c r="E291" s="103"/>
      <c r="F291" s="103"/>
      <c r="G291" s="103"/>
      <c r="H291" s="103"/>
      <c r="I291" s="81">
        <f>SUM(I284:I290)</f>
        <v>0</v>
      </c>
      <c r="J291" s="38" t="s">
        <v>356</v>
      </c>
      <c r="K291" s="82">
        <f>SUM(K284:K290)</f>
        <v>0</v>
      </c>
    </row>
    <row r="292" spans="1:11" ht="12.75" customHeight="1">
      <c r="A292" s="107" t="s">
        <v>301</v>
      </c>
      <c r="B292" s="107"/>
      <c r="C292" s="107"/>
      <c r="D292" s="107"/>
      <c r="E292" s="107"/>
      <c r="F292" s="107"/>
      <c r="G292" s="107"/>
      <c r="H292" s="107"/>
      <c r="I292" s="107"/>
      <c r="J292" s="107">
        <f>SUM(D292*I292)</f>
        <v>0</v>
      </c>
      <c r="K292" s="107">
        <f>SUM(D292*I292)</f>
        <v>0</v>
      </c>
    </row>
    <row r="293" spans="1:11" ht="99.75" customHeight="1">
      <c r="A293" s="76">
        <v>1</v>
      </c>
      <c r="B293" s="42" t="s">
        <v>302</v>
      </c>
      <c r="C293" s="43" t="s">
        <v>353</v>
      </c>
      <c r="D293" s="94">
        <v>7000</v>
      </c>
      <c r="E293" s="29"/>
      <c r="F293" s="30">
        <f>IF(E293=0,"",D293/E293)</f>
      </c>
      <c r="G293" s="31"/>
      <c r="H293" s="32"/>
      <c r="I293" s="33">
        <f>IF(H293=0,"",F293*H293)</f>
      </c>
      <c r="J293" s="34"/>
      <c r="K293" s="35">
        <f>IF(J293="","",IF(I293="","",I293+I293*J293))</f>
      </c>
    </row>
    <row r="294" spans="1:11" ht="71.25" customHeight="1">
      <c r="A294" s="76">
        <v>2</v>
      </c>
      <c r="B294" s="42" t="s">
        <v>303</v>
      </c>
      <c r="C294" s="43" t="s">
        <v>353</v>
      </c>
      <c r="D294" s="94">
        <v>2000</v>
      </c>
      <c r="E294" s="29"/>
      <c r="F294" s="30">
        <f>IF(E294=0,"",D294/E294)</f>
      </c>
      <c r="G294" s="31"/>
      <c r="H294" s="32"/>
      <c r="I294" s="33">
        <f>IF(H294=0,"",F294*H294)</f>
      </c>
      <c r="J294" s="34"/>
      <c r="K294" s="35">
        <f>IF(J294="","",IF(I294="","",I294+I294*J294))</f>
      </c>
    </row>
    <row r="295" spans="1:11" ht="42.75">
      <c r="A295" s="76">
        <v>3</v>
      </c>
      <c r="B295" s="42" t="s">
        <v>304</v>
      </c>
      <c r="C295" s="43" t="s">
        <v>353</v>
      </c>
      <c r="D295" s="94">
        <v>150</v>
      </c>
      <c r="E295" s="29"/>
      <c r="F295" s="30">
        <f>IF(E295=0,"",D295/E295)</f>
      </c>
      <c r="G295" s="31"/>
      <c r="H295" s="32"/>
      <c r="I295" s="33">
        <f>IF(H295=0,"",F295*H295)</f>
      </c>
      <c r="J295" s="34"/>
      <c r="K295" s="35">
        <f>IF(J295="","",IF(I295="","",I295+I295*J295))</f>
      </c>
    </row>
    <row r="296" spans="1:11" ht="12.75" customHeight="1">
      <c r="A296" s="116" t="s">
        <v>305</v>
      </c>
      <c r="B296" s="116"/>
      <c r="C296" s="116"/>
      <c r="D296" s="116"/>
      <c r="E296" s="116"/>
      <c r="F296" s="116"/>
      <c r="G296" s="116"/>
      <c r="H296" s="116"/>
      <c r="I296" s="116"/>
      <c r="J296" s="116"/>
      <c r="K296" s="116"/>
    </row>
    <row r="297" spans="1:11" ht="12.75" customHeight="1">
      <c r="A297" s="103" t="s">
        <v>306</v>
      </c>
      <c r="B297" s="103"/>
      <c r="C297" s="103"/>
      <c r="D297" s="103">
        <v>60</v>
      </c>
      <c r="E297" s="103"/>
      <c r="F297" s="103"/>
      <c r="G297" s="103"/>
      <c r="H297" s="103"/>
      <c r="I297" s="37">
        <f>SUM(I293:I296)</f>
        <v>0</v>
      </c>
      <c r="J297" s="38" t="s">
        <v>356</v>
      </c>
      <c r="K297" s="36">
        <f>SUM(K293:K296)</f>
        <v>0</v>
      </c>
    </row>
    <row r="298" spans="1:11" ht="12.75" customHeight="1">
      <c r="A298" s="107" t="s">
        <v>307</v>
      </c>
      <c r="B298" s="107"/>
      <c r="C298" s="107"/>
      <c r="D298" s="107"/>
      <c r="E298" s="107"/>
      <c r="F298" s="107"/>
      <c r="G298" s="107"/>
      <c r="H298" s="107"/>
      <c r="I298" s="107"/>
      <c r="J298" s="107"/>
      <c r="K298" s="107">
        <f>SUM(D298*I298)</f>
        <v>0</v>
      </c>
    </row>
    <row r="299" spans="1:11" ht="28.5" customHeight="1">
      <c r="A299" s="74">
        <v>1</v>
      </c>
      <c r="B299" s="27" t="s">
        <v>308</v>
      </c>
      <c r="C299" s="28" t="s">
        <v>245</v>
      </c>
      <c r="D299" s="94">
        <v>3000</v>
      </c>
      <c r="E299" s="29"/>
      <c r="F299" s="30">
        <f>IF(E299=0,"",D299/E299)</f>
      </c>
      <c r="G299" s="31"/>
      <c r="H299" s="32"/>
      <c r="I299" s="33">
        <f>IF(H299=0,"",F299*H299)</f>
      </c>
      <c r="J299" s="34"/>
      <c r="K299" s="35">
        <f>IF(J299="","",IF(I299="","",I299+I299*J299))</f>
      </c>
    </row>
    <row r="300" spans="1:11" ht="28.5" customHeight="1">
      <c r="A300" s="74">
        <v>2</v>
      </c>
      <c r="B300" s="27" t="s">
        <v>309</v>
      </c>
      <c r="C300" s="28" t="s">
        <v>245</v>
      </c>
      <c r="D300" s="94">
        <v>3000</v>
      </c>
      <c r="E300" s="29"/>
      <c r="F300" s="30">
        <f>IF(E300=0,"",D300/E300)</f>
      </c>
      <c r="G300" s="31"/>
      <c r="H300" s="32"/>
      <c r="I300" s="33">
        <f>IF(H300=0,"",F300*H300)</f>
      </c>
      <c r="J300" s="34"/>
      <c r="K300" s="35">
        <f>IF(J300="","",IF(I300="","",I300+I300*J300))</f>
      </c>
    </row>
    <row r="301" spans="1:11" ht="28.5" customHeight="1">
      <c r="A301" s="74">
        <v>3</v>
      </c>
      <c r="B301" s="27" t="s">
        <v>310</v>
      </c>
      <c r="C301" s="28" t="s">
        <v>245</v>
      </c>
      <c r="D301" s="94">
        <v>3000</v>
      </c>
      <c r="E301" s="29"/>
      <c r="F301" s="30">
        <f>IF(E301=0,"",D301/E301)</f>
      </c>
      <c r="G301" s="31"/>
      <c r="H301" s="32"/>
      <c r="I301" s="33">
        <f>IF(H301=0,"",F301*H301)</f>
      </c>
      <c r="J301" s="34"/>
      <c r="K301" s="35">
        <f>IF(J301="","",IF(I301="","",I301+I301*J301))</f>
      </c>
    </row>
    <row r="302" spans="1:11" ht="12.75" customHeight="1">
      <c r="A302" s="117" t="s">
        <v>311</v>
      </c>
      <c r="B302" s="117"/>
      <c r="C302" s="117"/>
      <c r="D302" s="117"/>
      <c r="E302" s="117"/>
      <c r="F302" s="117"/>
      <c r="G302" s="117"/>
      <c r="H302" s="117"/>
      <c r="I302" s="37">
        <f>SUM(I299:I301)</f>
        <v>0</v>
      </c>
      <c r="J302" s="83" t="s">
        <v>356</v>
      </c>
      <c r="K302" s="35"/>
    </row>
    <row r="303" spans="1:11" ht="12.75" customHeight="1">
      <c r="A303" s="107" t="s">
        <v>312</v>
      </c>
      <c r="B303" s="107"/>
      <c r="C303" s="107"/>
      <c r="D303" s="107"/>
      <c r="E303" s="107"/>
      <c r="F303" s="107"/>
      <c r="G303" s="107"/>
      <c r="H303" s="107"/>
      <c r="I303" s="107"/>
      <c r="J303" s="107"/>
      <c r="K303" s="107"/>
    </row>
    <row r="304" spans="1:11" ht="28.5" customHeight="1">
      <c r="A304" s="74">
        <v>1</v>
      </c>
      <c r="B304" s="27" t="s">
        <v>313</v>
      </c>
      <c r="C304" s="28" t="s">
        <v>245</v>
      </c>
      <c r="D304" s="94">
        <v>3600</v>
      </c>
      <c r="E304" s="29"/>
      <c r="F304" s="30">
        <f>IF(E304=0,"",D304/E304)</f>
      </c>
      <c r="G304" s="31"/>
      <c r="H304" s="32"/>
      <c r="I304" s="33">
        <f>IF(H304=0,"",F304*H304)</f>
      </c>
      <c r="J304" s="34"/>
      <c r="K304" s="35">
        <f>IF(J304="","",IF(I304="","",I304+I304*J304))</f>
      </c>
    </row>
    <row r="305" spans="1:11" ht="28.5" customHeight="1">
      <c r="A305" s="74">
        <v>2</v>
      </c>
      <c r="B305" s="42" t="s">
        <v>314</v>
      </c>
      <c r="C305" s="28" t="s">
        <v>245</v>
      </c>
      <c r="D305" s="94">
        <v>200</v>
      </c>
      <c r="E305" s="29"/>
      <c r="F305" s="30">
        <f>IF(E305=0,"",D305/E305)</f>
      </c>
      <c r="G305" s="31"/>
      <c r="H305" s="32"/>
      <c r="I305" s="33">
        <f>IF(H305=0,"",F305*H305)</f>
      </c>
      <c r="J305" s="34"/>
      <c r="K305" s="35">
        <f>IF(J305="","",IF(I305="","",I305+I305*J305))</f>
      </c>
    </row>
    <row r="306" spans="1:11" ht="14.25" customHeight="1">
      <c r="A306" s="116" t="s">
        <v>315</v>
      </c>
      <c r="B306" s="116"/>
      <c r="C306" s="116"/>
      <c r="D306" s="116"/>
      <c r="E306" s="116"/>
      <c r="F306" s="116"/>
      <c r="G306" s="116"/>
      <c r="H306" s="116"/>
      <c r="I306" s="116"/>
      <c r="J306" s="116"/>
      <c r="K306" s="116"/>
    </row>
    <row r="307" spans="1:11" ht="12.75" customHeight="1">
      <c r="A307" s="118" t="s">
        <v>316</v>
      </c>
      <c r="B307" s="118"/>
      <c r="C307" s="118"/>
      <c r="D307" s="118"/>
      <c r="E307" s="118"/>
      <c r="F307" s="118"/>
      <c r="G307" s="118"/>
      <c r="H307" s="118"/>
      <c r="I307" s="37">
        <f>SUM(I304:I305)</f>
        <v>0</v>
      </c>
      <c r="J307" s="38" t="s">
        <v>356</v>
      </c>
      <c r="K307" s="36">
        <f>SUM(K304:K305)</f>
        <v>0</v>
      </c>
    </row>
    <row r="308" spans="1:11" ht="12.75" customHeight="1">
      <c r="A308" s="107" t="s">
        <v>317</v>
      </c>
      <c r="B308" s="107"/>
      <c r="C308" s="107"/>
      <c r="D308" s="107"/>
      <c r="E308" s="107"/>
      <c r="F308" s="107"/>
      <c r="G308" s="107"/>
      <c r="H308" s="107"/>
      <c r="I308" s="107"/>
      <c r="J308" s="107"/>
      <c r="K308" s="107"/>
    </row>
    <row r="309" spans="1:11" ht="14.25" customHeight="1">
      <c r="A309" s="74">
        <v>1</v>
      </c>
      <c r="B309" s="27" t="s">
        <v>318</v>
      </c>
      <c r="C309" s="28" t="s">
        <v>353</v>
      </c>
      <c r="D309" s="94">
        <v>5000</v>
      </c>
      <c r="E309" s="29"/>
      <c r="F309" s="30">
        <f>IF(E309=0,"",D309/E309)</f>
      </c>
      <c r="G309" s="31"/>
      <c r="H309" s="48"/>
      <c r="I309" s="33">
        <f>IF(H309=0,"",F309*H309)</f>
      </c>
      <c r="J309" s="34"/>
      <c r="K309" s="35">
        <f>IF(J309="","",IF(I309="","",I309+I309*J309))</f>
      </c>
    </row>
    <row r="310" spans="1:11" ht="12.75" customHeight="1">
      <c r="A310" s="107" t="s">
        <v>319</v>
      </c>
      <c r="B310" s="107"/>
      <c r="C310" s="107"/>
      <c r="D310" s="107"/>
      <c r="E310" s="107"/>
      <c r="F310" s="107"/>
      <c r="G310" s="107"/>
      <c r="H310" s="107"/>
      <c r="I310" s="107">
        <f>G310*H310</f>
        <v>0</v>
      </c>
      <c r="J310" s="107"/>
      <c r="K310" s="107"/>
    </row>
    <row r="311" spans="1:11" ht="28.5" customHeight="1">
      <c r="A311" s="74">
        <v>1</v>
      </c>
      <c r="B311" s="27" t="s">
        <v>320</v>
      </c>
      <c r="C311" s="28" t="s">
        <v>353</v>
      </c>
      <c r="D311" s="94">
        <v>200</v>
      </c>
      <c r="E311" s="29"/>
      <c r="F311" s="30">
        <f>IF(E311=0,"",D311/E311)</f>
      </c>
      <c r="G311" s="31"/>
      <c r="H311" s="32"/>
      <c r="I311" s="33">
        <f>IF(H311=0,"",F311*H311)</f>
      </c>
      <c r="J311" s="34"/>
      <c r="K311" s="35">
        <f>IF(J311="","",IF(I311="","",I311+I311*J311))</f>
      </c>
    </row>
    <row r="312" spans="1:11" ht="12.75" customHeight="1">
      <c r="A312" s="107" t="s">
        <v>321</v>
      </c>
      <c r="B312" s="107"/>
      <c r="C312" s="107"/>
      <c r="D312" s="107"/>
      <c r="E312" s="107"/>
      <c r="F312" s="107"/>
      <c r="G312" s="107"/>
      <c r="H312" s="107"/>
      <c r="I312" s="107">
        <f>G312*H312</f>
        <v>0</v>
      </c>
      <c r="J312" s="107"/>
      <c r="K312" s="107"/>
    </row>
    <row r="313" spans="1:11" ht="14.25" customHeight="1">
      <c r="A313" s="74">
        <v>1</v>
      </c>
      <c r="B313" s="27" t="s">
        <v>104</v>
      </c>
      <c r="C313" s="28" t="s">
        <v>353</v>
      </c>
      <c r="D313" s="94">
        <v>100</v>
      </c>
      <c r="E313" s="29"/>
      <c r="F313" s="30">
        <f>IF(E313=0,"",D313/E313)</f>
      </c>
      <c r="G313" s="31"/>
      <c r="H313" s="32"/>
      <c r="I313" s="33">
        <f>IF(H313=0,"",F313*H313)</f>
      </c>
      <c r="J313" s="34"/>
      <c r="K313" s="35">
        <f>IF(J313="","",IF(I313="","",I313+I313*J313))</f>
      </c>
    </row>
    <row r="314" spans="1:11" ht="12.75" customHeight="1">
      <c r="A314" s="119" t="s">
        <v>105</v>
      </c>
      <c r="B314" s="119"/>
      <c r="C314" s="119"/>
      <c r="D314" s="119"/>
      <c r="E314" s="119"/>
      <c r="F314" s="119"/>
      <c r="G314" s="119"/>
      <c r="H314" s="119"/>
      <c r="I314" s="119"/>
      <c r="J314" s="119"/>
      <c r="K314" s="119"/>
    </row>
    <row r="315" spans="1:11" ht="42.75" customHeight="1">
      <c r="A315" s="84">
        <v>1</v>
      </c>
      <c r="B315" s="85" t="s">
        <v>106</v>
      </c>
      <c r="C315" s="30" t="s">
        <v>353</v>
      </c>
      <c r="D315" s="94">
        <v>5000</v>
      </c>
      <c r="E315" s="29"/>
      <c r="F315" s="30">
        <f>IF(E315=0,"",D315/E315)</f>
      </c>
      <c r="G315" s="31"/>
      <c r="H315" s="32"/>
      <c r="I315" s="33">
        <f>IF(H315=0,"",F315*H315)</f>
      </c>
      <c r="J315" s="34"/>
      <c r="K315" s="35">
        <f>IF(J315="","",IF(I315="","",I315+I315*J315))</f>
      </c>
    </row>
    <row r="316" spans="1:11" ht="12.75" customHeight="1">
      <c r="A316" s="107" t="s">
        <v>107</v>
      </c>
      <c r="B316" s="107"/>
      <c r="C316" s="107"/>
      <c r="D316" s="107"/>
      <c r="E316" s="107"/>
      <c r="F316" s="107"/>
      <c r="G316" s="107"/>
      <c r="H316" s="107"/>
      <c r="I316" s="107"/>
      <c r="J316" s="107">
        <f>SUM(D316*I316)</f>
        <v>0</v>
      </c>
      <c r="K316" s="107"/>
    </row>
    <row r="317" spans="1:11" ht="71.25" customHeight="1">
      <c r="A317" s="76">
        <v>1</v>
      </c>
      <c r="B317" s="42" t="s">
        <v>108</v>
      </c>
      <c r="C317" s="43" t="s">
        <v>109</v>
      </c>
      <c r="D317" s="94">
        <v>10000</v>
      </c>
      <c r="E317" s="29"/>
      <c r="F317" s="30">
        <f>IF(E317=0,"",D317/E317)</f>
      </c>
      <c r="G317" s="31"/>
      <c r="H317" s="47"/>
      <c r="I317" s="33">
        <f>IF(H317=0,"",F317*H317)</f>
      </c>
      <c r="J317" s="34"/>
      <c r="K317" s="35">
        <f>IF(J317="","",IF(I317="","",I317+I317*J317))</f>
      </c>
    </row>
    <row r="318" spans="1:11" ht="12.75" customHeight="1">
      <c r="A318" s="102" t="s">
        <v>110</v>
      </c>
      <c r="B318" s="102"/>
      <c r="C318" s="102"/>
      <c r="D318" s="102"/>
      <c r="E318" s="102"/>
      <c r="F318" s="102"/>
      <c r="G318" s="102"/>
      <c r="H318" s="102"/>
      <c r="I318" s="102"/>
      <c r="J318" s="102"/>
      <c r="K318" s="102"/>
    </row>
    <row r="319" spans="1:11" ht="14.25" customHeight="1">
      <c r="A319" s="86">
        <v>1</v>
      </c>
      <c r="B319" s="87" t="s">
        <v>111</v>
      </c>
      <c r="C319" s="43" t="s">
        <v>245</v>
      </c>
      <c r="D319" s="96">
        <v>80</v>
      </c>
      <c r="E319" s="29"/>
      <c r="F319" s="30">
        <f aca="true" t="shared" si="24" ref="F319:F333">IF(E319=0,"",D319/E319)</f>
      </c>
      <c r="G319" s="44"/>
      <c r="H319" s="32"/>
      <c r="I319" s="33">
        <f aca="true" t="shared" si="25" ref="I319:I333">IF(H319=0,"",F319*H319)</f>
      </c>
      <c r="J319" s="34"/>
      <c r="K319" s="35">
        <f aca="true" t="shared" si="26" ref="K319:K333">IF(J319="","",IF(I319="","",I319+I319*J319))</f>
      </c>
    </row>
    <row r="320" spans="1:11" ht="71.25" customHeight="1">
      <c r="A320" s="86">
        <v>2</v>
      </c>
      <c r="B320" s="87" t="s">
        <v>112</v>
      </c>
      <c r="C320" s="43" t="s">
        <v>245</v>
      </c>
      <c r="D320" s="96">
        <v>550</v>
      </c>
      <c r="E320" s="29"/>
      <c r="F320" s="30">
        <f t="shared" si="24"/>
      </c>
      <c r="G320" s="44"/>
      <c r="H320" s="32"/>
      <c r="I320" s="33">
        <f t="shared" si="25"/>
      </c>
      <c r="J320" s="34"/>
      <c r="K320" s="35">
        <f t="shared" si="26"/>
      </c>
    </row>
    <row r="321" spans="1:11" ht="57" customHeight="1">
      <c r="A321" s="86">
        <v>3</v>
      </c>
      <c r="B321" s="87" t="s">
        <v>113</v>
      </c>
      <c r="C321" s="43" t="s">
        <v>245</v>
      </c>
      <c r="D321" s="96">
        <v>25</v>
      </c>
      <c r="E321" s="29"/>
      <c r="F321" s="30">
        <f t="shared" si="24"/>
      </c>
      <c r="G321" s="44"/>
      <c r="H321" s="32"/>
      <c r="I321" s="33">
        <f t="shared" si="25"/>
      </c>
      <c r="J321" s="34"/>
      <c r="K321" s="35">
        <f t="shared" si="26"/>
      </c>
    </row>
    <row r="322" spans="1:11" ht="57" customHeight="1">
      <c r="A322" s="86">
        <v>4</v>
      </c>
      <c r="B322" s="87" t="s">
        <v>114</v>
      </c>
      <c r="C322" s="43" t="s">
        <v>245</v>
      </c>
      <c r="D322" s="96">
        <v>100</v>
      </c>
      <c r="E322" s="29"/>
      <c r="F322" s="30">
        <f t="shared" si="24"/>
      </c>
      <c r="G322" s="44"/>
      <c r="H322" s="32"/>
      <c r="I322" s="33">
        <f t="shared" si="25"/>
      </c>
      <c r="J322" s="34"/>
      <c r="K322" s="35">
        <f t="shared" si="26"/>
      </c>
    </row>
    <row r="323" spans="1:11" ht="42.75" customHeight="1">
      <c r="A323" s="86">
        <v>5</v>
      </c>
      <c r="B323" s="87" t="s">
        <v>115</v>
      </c>
      <c r="C323" s="43" t="s">
        <v>245</v>
      </c>
      <c r="D323" s="96">
        <v>100</v>
      </c>
      <c r="E323" s="29"/>
      <c r="F323" s="30">
        <f t="shared" si="24"/>
      </c>
      <c r="G323" s="44"/>
      <c r="H323" s="32"/>
      <c r="I323" s="33">
        <f t="shared" si="25"/>
      </c>
      <c r="J323" s="34"/>
      <c r="K323" s="35">
        <f t="shared" si="26"/>
      </c>
    </row>
    <row r="324" spans="1:11" ht="28.5" customHeight="1">
      <c r="A324" s="86">
        <v>6</v>
      </c>
      <c r="B324" s="87" t="s">
        <v>116</v>
      </c>
      <c r="C324" s="43" t="s">
        <v>245</v>
      </c>
      <c r="D324" s="96">
        <v>100</v>
      </c>
      <c r="E324" s="29"/>
      <c r="F324" s="30">
        <f t="shared" si="24"/>
      </c>
      <c r="G324" s="44"/>
      <c r="H324" s="32"/>
      <c r="I324" s="33">
        <f t="shared" si="25"/>
      </c>
      <c r="J324" s="34"/>
      <c r="K324" s="35">
        <f t="shared" si="26"/>
      </c>
    </row>
    <row r="325" spans="1:11" ht="28.5" customHeight="1">
      <c r="A325" s="86">
        <v>7</v>
      </c>
      <c r="B325" s="87" t="s">
        <v>117</v>
      </c>
      <c r="C325" s="43" t="s">
        <v>245</v>
      </c>
      <c r="D325" s="96">
        <v>5000</v>
      </c>
      <c r="E325" s="29"/>
      <c r="F325" s="30">
        <f t="shared" si="24"/>
      </c>
      <c r="G325" s="44"/>
      <c r="H325" s="32"/>
      <c r="I325" s="33">
        <f t="shared" si="25"/>
      </c>
      <c r="J325" s="34"/>
      <c r="K325" s="35">
        <f t="shared" si="26"/>
      </c>
    </row>
    <row r="326" spans="1:11" ht="28.5" customHeight="1">
      <c r="A326" s="86">
        <v>8</v>
      </c>
      <c r="B326" s="87" t="s">
        <v>118</v>
      </c>
      <c r="C326" s="43" t="s">
        <v>245</v>
      </c>
      <c r="D326" s="96">
        <v>40</v>
      </c>
      <c r="E326" s="29"/>
      <c r="F326" s="30">
        <f t="shared" si="24"/>
      </c>
      <c r="G326" s="44"/>
      <c r="H326" s="32"/>
      <c r="I326" s="33">
        <f t="shared" si="25"/>
      </c>
      <c r="J326" s="34"/>
      <c r="K326" s="35">
        <f t="shared" si="26"/>
      </c>
    </row>
    <row r="327" spans="1:11" ht="28.5" customHeight="1">
      <c r="A327" s="86">
        <v>9</v>
      </c>
      <c r="B327" s="87" t="s">
        <v>119</v>
      </c>
      <c r="C327" s="43" t="s">
        <v>245</v>
      </c>
      <c r="D327" s="96">
        <v>80</v>
      </c>
      <c r="E327" s="29"/>
      <c r="F327" s="30">
        <f t="shared" si="24"/>
      </c>
      <c r="G327" s="44"/>
      <c r="H327" s="32"/>
      <c r="I327" s="33">
        <f t="shared" si="25"/>
      </c>
      <c r="J327" s="34"/>
      <c r="K327" s="35">
        <f t="shared" si="26"/>
      </c>
    </row>
    <row r="328" spans="1:11" ht="28.5" customHeight="1">
      <c r="A328" s="86">
        <v>10</v>
      </c>
      <c r="B328" s="87" t="s">
        <v>120</v>
      </c>
      <c r="C328" s="43" t="s">
        <v>245</v>
      </c>
      <c r="D328" s="96">
        <v>15</v>
      </c>
      <c r="E328" s="29"/>
      <c r="F328" s="30">
        <f t="shared" si="24"/>
      </c>
      <c r="G328" s="44"/>
      <c r="H328" s="32"/>
      <c r="I328" s="33">
        <f t="shared" si="25"/>
      </c>
      <c r="J328" s="34"/>
      <c r="K328" s="35">
        <f t="shared" si="26"/>
      </c>
    </row>
    <row r="329" spans="1:11" ht="28.5" customHeight="1">
      <c r="A329" s="86">
        <v>11</v>
      </c>
      <c r="B329" s="87" t="s">
        <v>121</v>
      </c>
      <c r="C329" s="43" t="s">
        <v>245</v>
      </c>
      <c r="D329" s="96">
        <v>40</v>
      </c>
      <c r="E329" s="29"/>
      <c r="F329" s="30">
        <f t="shared" si="24"/>
      </c>
      <c r="G329" s="44"/>
      <c r="H329" s="32"/>
      <c r="I329" s="33">
        <f t="shared" si="25"/>
      </c>
      <c r="J329" s="34"/>
      <c r="K329" s="35">
        <f t="shared" si="26"/>
      </c>
    </row>
    <row r="330" spans="1:11" ht="14.25" customHeight="1">
      <c r="A330" s="86">
        <v>12</v>
      </c>
      <c r="B330" s="87" t="s">
        <v>122</v>
      </c>
      <c r="C330" s="43" t="s">
        <v>245</v>
      </c>
      <c r="D330" s="96">
        <v>40</v>
      </c>
      <c r="E330" s="29"/>
      <c r="F330" s="30">
        <f t="shared" si="24"/>
      </c>
      <c r="G330" s="44"/>
      <c r="H330" s="32"/>
      <c r="I330" s="33">
        <f t="shared" si="25"/>
      </c>
      <c r="J330" s="34"/>
      <c r="K330" s="35">
        <f t="shared" si="26"/>
      </c>
    </row>
    <row r="331" spans="1:11" ht="28.5" customHeight="1">
      <c r="A331" s="86">
        <v>13</v>
      </c>
      <c r="B331" s="87" t="s">
        <v>123</v>
      </c>
      <c r="C331" s="43" t="s">
        <v>245</v>
      </c>
      <c r="D331" s="96">
        <v>20</v>
      </c>
      <c r="E331" s="29"/>
      <c r="F331" s="30">
        <f t="shared" si="24"/>
      </c>
      <c r="G331" s="44"/>
      <c r="H331" s="32"/>
      <c r="I331" s="33">
        <f t="shared" si="25"/>
      </c>
      <c r="J331" s="34"/>
      <c r="K331" s="35">
        <f t="shared" si="26"/>
      </c>
    </row>
    <row r="332" spans="1:11" ht="28.5">
      <c r="A332" s="86">
        <v>14</v>
      </c>
      <c r="B332" s="87" t="s">
        <v>124</v>
      </c>
      <c r="C332" s="43" t="s">
        <v>245</v>
      </c>
      <c r="D332" s="96">
        <v>80</v>
      </c>
      <c r="E332" s="29"/>
      <c r="F332" s="30">
        <f t="shared" si="24"/>
      </c>
      <c r="G332" s="44"/>
      <c r="H332" s="32"/>
      <c r="I332" s="33">
        <f t="shared" si="25"/>
      </c>
      <c r="J332" s="34"/>
      <c r="K332" s="35">
        <f t="shared" si="26"/>
      </c>
    </row>
    <row r="333" spans="1:11" ht="28.5" customHeight="1">
      <c r="A333" s="86">
        <v>15</v>
      </c>
      <c r="B333" s="87" t="s">
        <v>125</v>
      </c>
      <c r="C333" s="43" t="s">
        <v>245</v>
      </c>
      <c r="D333" s="96">
        <v>240</v>
      </c>
      <c r="E333" s="29"/>
      <c r="F333" s="30">
        <f t="shared" si="24"/>
      </c>
      <c r="G333" s="44"/>
      <c r="H333" s="32"/>
      <c r="I333" s="33">
        <f t="shared" si="25"/>
      </c>
      <c r="J333" s="34"/>
      <c r="K333" s="35">
        <f t="shared" si="26"/>
      </c>
    </row>
    <row r="334" spans="1:11" ht="12.75" customHeight="1">
      <c r="A334" s="118" t="s">
        <v>126</v>
      </c>
      <c r="B334" s="118"/>
      <c r="C334" s="118"/>
      <c r="D334" s="118"/>
      <c r="E334" s="118"/>
      <c r="F334" s="118"/>
      <c r="G334" s="118"/>
      <c r="H334" s="118"/>
      <c r="I334" s="37">
        <f>SUM(I319:I333)</f>
        <v>0</v>
      </c>
      <c r="J334" s="38" t="s">
        <v>356</v>
      </c>
      <c r="K334" s="36">
        <f>SUM(K319:K333)</f>
        <v>0</v>
      </c>
    </row>
    <row r="335" spans="1:11" ht="12.75" customHeight="1">
      <c r="A335" s="107" t="s">
        <v>127</v>
      </c>
      <c r="B335" s="107"/>
      <c r="C335" s="107"/>
      <c r="D335" s="107"/>
      <c r="E335" s="107"/>
      <c r="F335" s="107"/>
      <c r="G335" s="107"/>
      <c r="H335" s="107"/>
      <c r="I335" s="107">
        <f>G335*H335</f>
        <v>0</v>
      </c>
      <c r="J335" s="107"/>
      <c r="K335" s="107"/>
    </row>
    <row r="336" spans="1:11" ht="71.25" customHeight="1">
      <c r="A336" s="74">
        <v>1</v>
      </c>
      <c r="B336" s="88" t="s">
        <v>128</v>
      </c>
      <c r="C336" s="28" t="s">
        <v>353</v>
      </c>
      <c r="D336" s="94">
        <v>3000</v>
      </c>
      <c r="E336" s="29"/>
      <c r="F336" s="30">
        <f>IF(E336=0,"",D336/E336)</f>
      </c>
      <c r="G336" s="31"/>
      <c r="H336" s="32"/>
      <c r="I336" s="33">
        <f>IF(H336=0,"",F336*H336)</f>
      </c>
      <c r="J336" s="34"/>
      <c r="K336" s="35">
        <f>IF(J336="","",IF(I336="","",I336+I336*J336))</f>
      </c>
    </row>
    <row r="337" spans="1:11" ht="12.75" customHeight="1">
      <c r="A337" s="107" t="s">
        <v>129</v>
      </c>
      <c r="B337" s="107"/>
      <c r="C337" s="107"/>
      <c r="D337" s="107"/>
      <c r="E337" s="107"/>
      <c r="F337" s="107"/>
      <c r="G337" s="107"/>
      <c r="H337" s="107"/>
      <c r="I337" s="107">
        <f>G337*H337</f>
        <v>0</v>
      </c>
      <c r="J337" s="107"/>
      <c r="K337" s="107"/>
    </row>
    <row r="338" spans="1:11" ht="28.5" customHeight="1">
      <c r="A338" s="74">
        <v>1</v>
      </c>
      <c r="B338" s="89" t="s">
        <v>130</v>
      </c>
      <c r="C338" s="28" t="s">
        <v>353</v>
      </c>
      <c r="D338" s="94">
        <v>375</v>
      </c>
      <c r="E338" s="29"/>
      <c r="F338" s="30">
        <f>IF(E338=0,"",D338/E338)</f>
      </c>
      <c r="G338" s="31"/>
      <c r="H338" s="32"/>
      <c r="I338" s="33">
        <f>IF(H338=0,"",F338*H338)</f>
      </c>
      <c r="J338" s="34"/>
      <c r="K338" s="35">
        <f>IF(J338="","",IF(I338="","",I338+I338*J338))</f>
      </c>
    </row>
    <row r="339" spans="1:11" ht="12.75" customHeight="1">
      <c r="A339" s="119" t="s">
        <v>131</v>
      </c>
      <c r="B339" s="119"/>
      <c r="C339" s="119"/>
      <c r="D339" s="119"/>
      <c r="E339" s="119"/>
      <c r="F339" s="119"/>
      <c r="G339" s="119"/>
      <c r="H339" s="119"/>
      <c r="I339" s="119"/>
      <c r="J339" s="119"/>
      <c r="K339" s="119"/>
    </row>
    <row r="340" spans="1:11" ht="28.5" customHeight="1">
      <c r="A340" s="84">
        <v>1</v>
      </c>
      <c r="B340" s="90" t="s">
        <v>132</v>
      </c>
      <c r="C340" s="30" t="s">
        <v>353</v>
      </c>
      <c r="D340" s="94">
        <v>20</v>
      </c>
      <c r="E340" s="29"/>
      <c r="F340" s="30">
        <f>IF(E340=0,"",D340/E340)</f>
      </c>
      <c r="G340" s="31"/>
      <c r="H340" s="32"/>
      <c r="I340" s="33">
        <f>IF(H340=0,"",F340*H340)</f>
      </c>
      <c r="J340" s="34"/>
      <c r="K340" s="35">
        <f>IF(J340="","",IF(I340="","",I340+I340*J340))</f>
      </c>
    </row>
    <row r="341" spans="1:11" ht="12.75" customHeight="1">
      <c r="A341" s="102" t="s">
        <v>133</v>
      </c>
      <c r="B341" s="102"/>
      <c r="C341" s="102"/>
      <c r="D341" s="102"/>
      <c r="E341" s="102"/>
      <c r="F341" s="102"/>
      <c r="G341" s="102"/>
      <c r="H341" s="102"/>
      <c r="I341" s="102"/>
      <c r="J341" s="102"/>
      <c r="K341" s="102"/>
    </row>
    <row r="342" spans="1:11" ht="28.5">
      <c r="A342" s="86">
        <v>1</v>
      </c>
      <c r="B342" s="87" t="s">
        <v>134</v>
      </c>
      <c r="C342" s="43" t="s">
        <v>245</v>
      </c>
      <c r="D342" s="96">
        <v>350</v>
      </c>
      <c r="E342" s="29"/>
      <c r="F342" s="30">
        <f aca="true" t="shared" si="27" ref="F342:F348">IF(E342=0,"",D342/E342)</f>
      </c>
      <c r="G342" s="44"/>
      <c r="H342" s="32"/>
      <c r="I342" s="33">
        <f aca="true" t="shared" si="28" ref="I342:I348">IF(H342=0,"",F342*H342)</f>
      </c>
      <c r="J342" s="34"/>
      <c r="K342" s="35">
        <f aca="true" t="shared" si="29" ref="K342:K348">IF(J342="","",IF(I342="","",I342+I342*J342))</f>
      </c>
    </row>
    <row r="343" spans="1:11" ht="14.25" customHeight="1">
      <c r="A343" s="86">
        <v>2</v>
      </c>
      <c r="B343" s="87" t="s">
        <v>135</v>
      </c>
      <c r="C343" s="43" t="s">
        <v>245</v>
      </c>
      <c r="D343" s="96">
        <v>350</v>
      </c>
      <c r="E343" s="29"/>
      <c r="F343" s="30">
        <f t="shared" si="27"/>
      </c>
      <c r="G343" s="44"/>
      <c r="H343" s="32"/>
      <c r="I343" s="33">
        <f t="shared" si="28"/>
      </c>
      <c r="J343" s="34"/>
      <c r="K343" s="35">
        <f t="shared" si="29"/>
      </c>
    </row>
    <row r="344" spans="1:11" ht="28.5" customHeight="1">
      <c r="A344" s="86">
        <v>3</v>
      </c>
      <c r="B344" s="87" t="s">
        <v>136</v>
      </c>
      <c r="C344" s="43" t="s">
        <v>245</v>
      </c>
      <c r="D344" s="96">
        <v>350</v>
      </c>
      <c r="E344" s="29"/>
      <c r="F344" s="30">
        <f t="shared" si="27"/>
      </c>
      <c r="G344" s="44"/>
      <c r="H344" s="32"/>
      <c r="I344" s="33">
        <f t="shared" si="28"/>
      </c>
      <c r="J344" s="34"/>
      <c r="K344" s="35">
        <f t="shared" si="29"/>
      </c>
    </row>
    <row r="345" spans="1:11" ht="14.25" customHeight="1">
      <c r="A345" s="86">
        <v>4</v>
      </c>
      <c r="B345" s="87" t="s">
        <v>137</v>
      </c>
      <c r="C345" s="43" t="s">
        <v>245</v>
      </c>
      <c r="D345" s="96">
        <v>350</v>
      </c>
      <c r="E345" s="29"/>
      <c r="F345" s="30">
        <f t="shared" si="27"/>
      </c>
      <c r="G345" s="44"/>
      <c r="H345" s="32"/>
      <c r="I345" s="33">
        <f t="shared" si="28"/>
      </c>
      <c r="J345" s="34"/>
      <c r="K345" s="35">
        <f t="shared" si="29"/>
      </c>
    </row>
    <row r="346" spans="1:11" ht="14.25" customHeight="1">
      <c r="A346" s="86">
        <v>5</v>
      </c>
      <c r="B346" s="87" t="s">
        <v>138</v>
      </c>
      <c r="C346" s="43" t="s">
        <v>245</v>
      </c>
      <c r="D346" s="96">
        <v>350</v>
      </c>
      <c r="E346" s="29"/>
      <c r="F346" s="30">
        <f t="shared" si="27"/>
      </c>
      <c r="G346" s="44"/>
      <c r="H346" s="32"/>
      <c r="I346" s="33">
        <f t="shared" si="28"/>
      </c>
      <c r="J346" s="34"/>
      <c r="K346" s="35">
        <f t="shared" si="29"/>
      </c>
    </row>
    <row r="347" spans="1:11" ht="14.25" customHeight="1">
      <c r="A347" s="86">
        <v>6</v>
      </c>
      <c r="B347" s="87" t="s">
        <v>139</v>
      </c>
      <c r="C347" s="43" t="s">
        <v>245</v>
      </c>
      <c r="D347" s="96">
        <v>350</v>
      </c>
      <c r="E347" s="29"/>
      <c r="F347" s="30">
        <f t="shared" si="27"/>
      </c>
      <c r="G347" s="44"/>
      <c r="H347" s="32"/>
      <c r="I347" s="33">
        <f t="shared" si="28"/>
      </c>
      <c r="J347" s="34"/>
      <c r="K347" s="35">
        <f t="shared" si="29"/>
      </c>
    </row>
    <row r="348" spans="1:11" ht="42.75">
      <c r="A348" s="86">
        <v>7</v>
      </c>
      <c r="B348" s="87" t="s">
        <v>140</v>
      </c>
      <c r="C348" s="43" t="s">
        <v>245</v>
      </c>
      <c r="D348" s="96">
        <v>350</v>
      </c>
      <c r="E348" s="29"/>
      <c r="F348" s="30">
        <f t="shared" si="27"/>
      </c>
      <c r="G348" s="44"/>
      <c r="H348" s="32"/>
      <c r="I348" s="33">
        <f t="shared" si="28"/>
      </c>
      <c r="J348" s="34"/>
      <c r="K348" s="35">
        <f t="shared" si="29"/>
      </c>
    </row>
    <row r="349" spans="1:11" ht="12.75" customHeight="1">
      <c r="A349" s="118" t="s">
        <v>141</v>
      </c>
      <c r="B349" s="118"/>
      <c r="C349" s="118"/>
      <c r="D349" s="118"/>
      <c r="E349" s="118"/>
      <c r="F349" s="118"/>
      <c r="G349" s="118"/>
      <c r="H349" s="118"/>
      <c r="I349" s="37">
        <f>SUM(I342:I348)</f>
        <v>0</v>
      </c>
      <c r="J349" s="38" t="s">
        <v>356</v>
      </c>
      <c r="K349" s="36">
        <f>SUM(K342:K348)</f>
        <v>0</v>
      </c>
    </row>
    <row r="350" spans="4:7" ht="12.75" customHeight="1">
      <c r="D350" s="97"/>
      <c r="E350" s="91"/>
      <c r="F350" s="91"/>
      <c r="G350" s="91"/>
    </row>
    <row r="351" spans="4:7" ht="12.75" customHeight="1">
      <c r="D351" s="97"/>
      <c r="E351" s="91"/>
      <c r="F351" s="91"/>
      <c r="G351" s="91"/>
    </row>
    <row r="352" spans="4:7" ht="12.75" customHeight="1">
      <c r="D352" s="97"/>
      <c r="E352" s="91"/>
      <c r="F352" s="91"/>
      <c r="G352" s="91"/>
    </row>
    <row r="353" spans="4:7" ht="12.75" customHeight="1">
      <c r="D353" s="97"/>
      <c r="E353" s="91"/>
      <c r="F353" s="91"/>
      <c r="G353" s="91"/>
    </row>
    <row r="354" spans="4:7" ht="12.75" customHeight="1">
      <c r="D354" s="97"/>
      <c r="E354" s="91"/>
      <c r="F354" s="91"/>
      <c r="G354" s="91"/>
    </row>
    <row r="355" spans="4:7" ht="12.75" customHeight="1">
      <c r="D355" s="97"/>
      <c r="E355" s="91"/>
      <c r="F355" s="91"/>
      <c r="G355" s="91"/>
    </row>
    <row r="356" spans="4:7" ht="12.75" customHeight="1">
      <c r="D356" s="97"/>
      <c r="E356" s="91"/>
      <c r="F356" s="91"/>
      <c r="G356" s="91"/>
    </row>
    <row r="357" spans="4:7" ht="12.75" customHeight="1">
      <c r="D357" s="97"/>
      <c r="E357" s="91"/>
      <c r="F357" s="91"/>
      <c r="G357" s="91"/>
    </row>
    <row r="358" spans="4:7" ht="12.75" customHeight="1">
      <c r="D358" s="97"/>
      <c r="E358" s="91"/>
      <c r="F358" s="91"/>
      <c r="G358" s="91"/>
    </row>
    <row r="359" spans="4:7" ht="12.75" customHeight="1">
      <c r="D359" s="97"/>
      <c r="E359" s="91"/>
      <c r="F359" s="91"/>
      <c r="G359" s="91"/>
    </row>
    <row r="360" spans="4:7" ht="12.75" customHeight="1">
      <c r="D360" s="97"/>
      <c r="E360" s="91"/>
      <c r="F360" s="91"/>
      <c r="G360" s="91"/>
    </row>
    <row r="361" spans="4:7" ht="12.75" customHeight="1">
      <c r="D361" s="97"/>
      <c r="E361" s="91"/>
      <c r="F361" s="91"/>
      <c r="G361" s="91"/>
    </row>
    <row r="362" spans="4:7" ht="12.75" customHeight="1">
      <c r="D362" s="97"/>
      <c r="E362" s="91"/>
      <c r="F362" s="91"/>
      <c r="G362" s="91"/>
    </row>
    <row r="363" spans="4:7" ht="12.75" customHeight="1">
      <c r="D363" s="97"/>
      <c r="E363" s="91"/>
      <c r="F363" s="91"/>
      <c r="G363" s="91"/>
    </row>
    <row r="364" spans="4:7" ht="12.75" customHeight="1">
      <c r="D364" s="97"/>
      <c r="E364" s="91"/>
      <c r="F364" s="91"/>
      <c r="G364" s="91"/>
    </row>
    <row r="365" spans="4:7" ht="12.75" customHeight="1">
      <c r="D365" s="97"/>
      <c r="E365" s="91"/>
      <c r="F365" s="91"/>
      <c r="G365" s="91"/>
    </row>
    <row r="366" spans="4:7" ht="12.75" customHeight="1">
      <c r="D366" s="97"/>
      <c r="E366" s="91"/>
      <c r="F366" s="91"/>
      <c r="G366" s="91"/>
    </row>
    <row r="367" spans="4:7" ht="12.75" customHeight="1">
      <c r="D367" s="97"/>
      <c r="E367" s="91"/>
      <c r="F367" s="91"/>
      <c r="G367" s="91"/>
    </row>
    <row r="368" spans="4:7" ht="12.75" customHeight="1">
      <c r="D368" s="97"/>
      <c r="E368" s="91"/>
      <c r="F368" s="91"/>
      <c r="G368" s="91"/>
    </row>
    <row r="369" spans="4:7" ht="12.75" customHeight="1">
      <c r="D369" s="97"/>
      <c r="E369" s="91"/>
      <c r="F369" s="91"/>
      <c r="G369" s="91"/>
    </row>
    <row r="370" spans="4:7" ht="12.75" customHeight="1">
      <c r="D370" s="97"/>
      <c r="E370" s="91"/>
      <c r="F370" s="91"/>
      <c r="G370" s="91"/>
    </row>
    <row r="371" spans="4:7" ht="12.75" customHeight="1">
      <c r="D371" s="97"/>
      <c r="E371" s="91"/>
      <c r="F371" s="91"/>
      <c r="G371" s="91"/>
    </row>
    <row r="372" spans="4:7" ht="12.75" customHeight="1">
      <c r="D372" s="97"/>
      <c r="E372" s="91"/>
      <c r="F372" s="91"/>
      <c r="G372" s="91"/>
    </row>
    <row r="373" spans="4:7" ht="12.75" customHeight="1">
      <c r="D373" s="97"/>
      <c r="E373" s="91"/>
      <c r="F373" s="91"/>
      <c r="G373" s="91"/>
    </row>
    <row r="374" spans="4:7" ht="12.75" customHeight="1">
      <c r="D374" s="97"/>
      <c r="E374" s="91"/>
      <c r="F374" s="91"/>
      <c r="G374" s="91"/>
    </row>
    <row r="375" spans="4:7" ht="12.75" customHeight="1">
      <c r="D375" s="97"/>
      <c r="E375" s="91"/>
      <c r="F375" s="91"/>
      <c r="G375" s="91"/>
    </row>
    <row r="376" spans="4:7" ht="12.75" customHeight="1">
      <c r="D376" s="97"/>
      <c r="E376" s="91"/>
      <c r="F376" s="91"/>
      <c r="G376" s="91"/>
    </row>
    <row r="377" spans="4:7" ht="12.75" customHeight="1">
      <c r="D377" s="97"/>
      <c r="E377" s="91"/>
      <c r="F377" s="91"/>
      <c r="G377" s="91"/>
    </row>
    <row r="378" spans="4:7" ht="12.75" customHeight="1">
      <c r="D378" s="97"/>
      <c r="E378" s="91"/>
      <c r="F378" s="91"/>
      <c r="G378" s="91"/>
    </row>
    <row r="379" spans="4:7" ht="12.75" customHeight="1">
      <c r="D379" s="97"/>
      <c r="E379" s="91"/>
      <c r="F379" s="91"/>
      <c r="G379" s="91"/>
    </row>
    <row r="380" spans="4:7" ht="12.75" customHeight="1">
      <c r="D380" s="97"/>
      <c r="E380" s="91"/>
      <c r="F380" s="91"/>
      <c r="G380" s="91"/>
    </row>
    <row r="381" spans="4:7" ht="12.75" customHeight="1">
      <c r="D381" s="97"/>
      <c r="E381" s="91"/>
      <c r="F381" s="91"/>
      <c r="G381" s="91"/>
    </row>
    <row r="382" spans="4:7" ht="12.75" customHeight="1">
      <c r="D382" s="97"/>
      <c r="E382" s="91"/>
      <c r="F382" s="91"/>
      <c r="G382" s="91"/>
    </row>
    <row r="383" spans="4:7" ht="12.75" customHeight="1">
      <c r="D383" s="97"/>
      <c r="E383" s="91"/>
      <c r="F383" s="91"/>
      <c r="G383" s="91"/>
    </row>
    <row r="384" spans="4:7" ht="12.75" customHeight="1">
      <c r="D384" s="97"/>
      <c r="E384" s="91"/>
      <c r="F384" s="91"/>
      <c r="G384" s="91"/>
    </row>
    <row r="385" spans="4:7" ht="12.75" customHeight="1">
      <c r="D385" s="97"/>
      <c r="E385" s="91"/>
      <c r="F385" s="91"/>
      <c r="G385" s="91"/>
    </row>
    <row r="386" spans="4:7" ht="12.75" customHeight="1">
      <c r="D386" s="97"/>
      <c r="E386" s="91"/>
      <c r="F386" s="91"/>
      <c r="G386" s="91"/>
    </row>
    <row r="387" spans="4:7" ht="12.75" customHeight="1">
      <c r="D387" s="97"/>
      <c r="E387" s="91"/>
      <c r="F387" s="91"/>
      <c r="G387" s="91"/>
    </row>
    <row r="388" spans="4:7" ht="12.75" customHeight="1">
      <c r="D388" s="97"/>
      <c r="E388" s="91"/>
      <c r="F388" s="91"/>
      <c r="G388" s="91"/>
    </row>
    <row r="389" spans="4:7" ht="12.75" customHeight="1">
      <c r="D389" s="97"/>
      <c r="E389" s="91"/>
      <c r="F389" s="91"/>
      <c r="G389" s="91"/>
    </row>
  </sheetData>
  <sheetProtection selectLockedCells="1" selectUnlockedCells="1"/>
  <mergeCells count="128">
    <mergeCell ref="A337:K337"/>
    <mergeCell ref="A339:K339"/>
    <mergeCell ref="A341:K341"/>
    <mergeCell ref="A349:H349"/>
    <mergeCell ref="A316:K316"/>
    <mergeCell ref="A318:K318"/>
    <mergeCell ref="A334:H334"/>
    <mergeCell ref="A335:K335"/>
    <mergeCell ref="A308:K308"/>
    <mergeCell ref="A310:K310"/>
    <mergeCell ref="A312:K312"/>
    <mergeCell ref="A314:K314"/>
    <mergeCell ref="A302:H302"/>
    <mergeCell ref="A303:K303"/>
    <mergeCell ref="A306:K306"/>
    <mergeCell ref="A307:H307"/>
    <mergeCell ref="A292:K292"/>
    <mergeCell ref="A296:K296"/>
    <mergeCell ref="A297:H297"/>
    <mergeCell ref="A298:K298"/>
    <mergeCell ref="A271:K271"/>
    <mergeCell ref="A282:H282"/>
    <mergeCell ref="A283:K283"/>
    <mergeCell ref="A291:H291"/>
    <mergeCell ref="A261:H261"/>
    <mergeCell ref="A262:K262"/>
    <mergeCell ref="A268:H268"/>
    <mergeCell ref="A269:K269"/>
    <mergeCell ref="A242:H242"/>
    <mergeCell ref="A243:K243"/>
    <mergeCell ref="A247:H247"/>
    <mergeCell ref="A248:K248"/>
    <mergeCell ref="A227:K227"/>
    <mergeCell ref="A232:K232"/>
    <mergeCell ref="A233:H233"/>
    <mergeCell ref="A234:K234"/>
    <mergeCell ref="A216:H216"/>
    <mergeCell ref="A217:K217"/>
    <mergeCell ref="A225:K225"/>
    <mergeCell ref="A226:H226"/>
    <mergeCell ref="A206:K206"/>
    <mergeCell ref="A210:H210"/>
    <mergeCell ref="A211:K211"/>
    <mergeCell ref="A213:K213"/>
    <mergeCell ref="A198:K198"/>
    <mergeCell ref="A200:K200"/>
    <mergeCell ref="A202:K202"/>
    <mergeCell ref="A204:K204"/>
    <mergeCell ref="A190:K190"/>
    <mergeCell ref="A192:K192"/>
    <mergeCell ref="A194:K194"/>
    <mergeCell ref="A196:K196"/>
    <mergeCell ref="A181:K181"/>
    <mergeCell ref="A185:H185"/>
    <mergeCell ref="A186:K186"/>
    <mergeCell ref="A188:K188"/>
    <mergeCell ref="A172:K172"/>
    <mergeCell ref="A176:H176"/>
    <mergeCell ref="A177:K177"/>
    <mergeCell ref="A180:H180"/>
    <mergeCell ref="A163:K163"/>
    <mergeCell ref="A167:H167"/>
    <mergeCell ref="A168:K168"/>
    <mergeCell ref="A171:H171"/>
    <mergeCell ref="A155:K155"/>
    <mergeCell ref="A157:K157"/>
    <mergeCell ref="A159:K159"/>
    <mergeCell ref="A161:K161"/>
    <mergeCell ref="A144:K144"/>
    <mergeCell ref="A150:H150"/>
    <mergeCell ref="A151:K151"/>
    <mergeCell ref="A153:K153"/>
    <mergeCell ref="A137:K137"/>
    <mergeCell ref="A143:H143"/>
    <mergeCell ref="F129:F136"/>
    <mergeCell ref="G129:G136"/>
    <mergeCell ref="H129:H136"/>
    <mergeCell ref="I129:I136"/>
    <mergeCell ref="A129:A136"/>
    <mergeCell ref="C129:C136"/>
    <mergeCell ref="D129:D136"/>
    <mergeCell ref="E129:E136"/>
    <mergeCell ref="J129:J136"/>
    <mergeCell ref="K129:K136"/>
    <mergeCell ref="A113:K113"/>
    <mergeCell ref="A116:H116"/>
    <mergeCell ref="A117:K117"/>
    <mergeCell ref="A118:K118"/>
    <mergeCell ref="A123:H123"/>
    <mergeCell ref="A124:K124"/>
    <mergeCell ref="A127:H127"/>
    <mergeCell ref="A128:K128"/>
    <mergeCell ref="A103:K103"/>
    <mergeCell ref="A108:H108"/>
    <mergeCell ref="A109:K109"/>
    <mergeCell ref="A111:K111"/>
    <mergeCell ref="A89:K89"/>
    <mergeCell ref="A91:K91"/>
    <mergeCell ref="A93:K93"/>
    <mergeCell ref="A102:H102"/>
    <mergeCell ref="A81:K81"/>
    <mergeCell ref="A83:K83"/>
    <mergeCell ref="A86:H86"/>
    <mergeCell ref="A87:K87"/>
    <mergeCell ref="A72:K72"/>
    <mergeCell ref="A76:H76"/>
    <mergeCell ref="A77:K77"/>
    <mergeCell ref="A79:K79"/>
    <mergeCell ref="A65:H65"/>
    <mergeCell ref="A66:K66"/>
    <mergeCell ref="A68:K68"/>
    <mergeCell ref="A71:H71"/>
    <mergeCell ref="A56:K56"/>
    <mergeCell ref="A58:K58"/>
    <mergeCell ref="A60:K60"/>
    <mergeCell ref="A62:K62"/>
    <mergeCell ref="A27:H27"/>
    <mergeCell ref="A28:K28"/>
    <mergeCell ref="A53:H53"/>
    <mergeCell ref="A54:K54"/>
    <mergeCell ref="A13:H13"/>
    <mergeCell ref="A14:K14"/>
    <mergeCell ref="A17:H17"/>
    <mergeCell ref="A18:K18"/>
    <mergeCell ref="H1:K1"/>
    <mergeCell ref="B3:K3"/>
    <mergeCell ref="C7:D7"/>
    <mergeCell ref="A10:K10"/>
  </mergeCells>
  <printOptions horizontalCentered="1"/>
  <pageMargins left="0.19652777777777777" right="0.19652777777777777" top="0.39375" bottom="0.31527777777777777" header="0.5118055555555555" footer="0.5118055555555555"/>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azarnik</cp:lastModifiedBy>
  <cp:lastPrinted>2023-05-11T12:22:50Z</cp:lastPrinted>
  <dcterms:modified xsi:type="dcterms:W3CDTF">2023-06-07T11:46:51Z</dcterms:modified>
  <cp:category/>
  <cp:version/>
  <cp:contentType/>
  <cp:contentStatus/>
</cp:coreProperties>
</file>