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7560" tabRatio="692" activeTab="5"/>
  </bookViews>
  <sheets>
    <sheet name="zadanie1" sheetId="1" r:id="rId1"/>
    <sheet name="zadanie2" sheetId="2" r:id="rId2"/>
    <sheet name="zadanie3" sheetId="3" r:id="rId3"/>
    <sheet name="zadanie4" sheetId="4" r:id="rId4"/>
    <sheet name="zadanie5" sheetId="5" r:id="rId5"/>
    <sheet name="zadanie6" sheetId="6" r:id="rId6"/>
    <sheet name="zadanie7" sheetId="7" r:id="rId7"/>
    <sheet name="zadanie8" sheetId="8" r:id="rId8"/>
    <sheet name="zadanie9" sheetId="9" r:id="rId9"/>
    <sheet name="zadanie10" sheetId="10" r:id="rId10"/>
    <sheet name="zadanie11" sheetId="11" r:id="rId11"/>
    <sheet name="zadanie12" sheetId="12" r:id="rId12"/>
  </sheets>
  <definedNames>
    <definedName name="_xlnm.Print_Area" localSheetId="0">'zadanie1'!$A$1:$K$51</definedName>
    <definedName name="_xlnm.Print_Area" localSheetId="9">'zadanie10'!$A$1:$K$22</definedName>
    <definedName name="_xlnm.Print_Area" localSheetId="10">'zadanie11'!$A$1:$K$29</definedName>
    <definedName name="_xlnm.Print_Area" localSheetId="1">'zadanie2'!$A$1:$K$12</definedName>
    <definedName name="_xlnm.Print_Area" localSheetId="3">'zadanie4'!$A$1:$K$13</definedName>
    <definedName name="_xlnm.Print_Area" localSheetId="7">'zadanie8'!$A$1:$K$13</definedName>
    <definedName name="_xlnm.Print_Area" localSheetId="8">'zadanie9'!$A$1:$K$21</definedName>
  </definedNames>
  <calcPr fullCalcOnLoad="1" refMode="R1C1"/>
</workbook>
</file>

<file path=xl/sharedStrings.xml><?xml version="1.0" encoding="utf-8"?>
<sst xmlns="http://schemas.openxmlformats.org/spreadsheetml/2006/main" count="564" uniqueCount="228">
  <si>
    <t>FORMULARZ ASORTYMENOWO - CENOWY</t>
  </si>
  <si>
    <t>Lp.</t>
  </si>
  <si>
    <t>Ilość</t>
  </si>
  <si>
    <t>RAZEM</t>
  </si>
  <si>
    <t>Jedn. miary</t>
  </si>
  <si>
    <t>Razem</t>
  </si>
  <si>
    <t>Nazwa handlowa na fakturze</t>
  </si>
  <si>
    <t>VAT %</t>
  </si>
  <si>
    <t>Rocuronium 50 mg/5ml x 10 fiol</t>
  </si>
  <si>
    <t>Rocuronium 100 mg/10ml x 10 fiol</t>
  </si>
  <si>
    <t>Butelka plastikowa z dwoma portami</t>
  </si>
  <si>
    <t>Butelka plastikowa zakręcana</t>
  </si>
  <si>
    <t>Dekstran 10% - 40 000 j  500 ml</t>
  </si>
  <si>
    <t>Butelka szklana</t>
  </si>
  <si>
    <t>Mannitol 15% 250 ml</t>
  </si>
  <si>
    <t>Worek</t>
  </si>
  <si>
    <t>Mannitol 20% 250 ml</t>
  </si>
  <si>
    <t>Zadanie Nr 5</t>
  </si>
  <si>
    <t>Aqua pro injectione 500 ml</t>
  </si>
  <si>
    <t>Zadanie Nr 2</t>
  </si>
  <si>
    <t>Zadanie Nr 4</t>
  </si>
  <si>
    <t>Zadanie Nr 1</t>
  </si>
  <si>
    <t>Zadanie Nr 3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</si>
  <si>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</si>
  <si>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</si>
  <si>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</si>
  <si>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</si>
  <si>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</si>
  <si>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</si>
  <si>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</si>
  <si>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Dostawa leków do Apteki Narodowego Instytutu Geriatrii, Reumatologii i Rehabilitacji</t>
  </si>
  <si>
    <t xml:space="preserve">Numer EAN </t>
  </si>
  <si>
    <t>Amantadini sulfas 200 mg/500 ml</t>
  </si>
  <si>
    <t>Kod EAN</t>
  </si>
  <si>
    <t xml:space="preserve">Immunoglobulin normal human – roztwór do infuzji, fiolki po 5 g </t>
  </si>
  <si>
    <t>opak.</t>
  </si>
  <si>
    <t xml:space="preserve">Immunoglobulin normal human – roztwór do infuzji, fiolki po 10 g </t>
  </si>
  <si>
    <t>Opis przedmiotu zamówienia</t>
  </si>
  <si>
    <t xml:space="preserve">Wartość netto </t>
  </si>
  <si>
    <t xml:space="preserve">Wartość brutto </t>
  </si>
  <si>
    <t>Nazwa handlowa 
na fakturze</t>
  </si>
  <si>
    <t>Alprazolam 0,25 mg x 30 tabl.</t>
  </si>
  <si>
    <t>Alprazolam 0,50 mg x 30 tabl.</t>
  </si>
  <si>
    <t>Clonazepam 0,5 mg x 30 tabl.</t>
  </si>
  <si>
    <t>Clonazepam 1 mg/ml x 10 amp.</t>
  </si>
  <si>
    <t>Clonazepam 2 mg x 30 tabl.</t>
  </si>
  <si>
    <t>Diazepam 2 mg x 20 tabl.</t>
  </si>
  <si>
    <t>Estazolam 2 mg x 20 tabl.</t>
  </si>
  <si>
    <t>Fentanyl TTS plastry 25 mcg/h x 5 szt.</t>
  </si>
  <si>
    <t>Fentanyl TTS plastry 50 mcg/h x 5 szt.</t>
  </si>
  <si>
    <t>Fentanyl TTS plastry 75 mcg/h x 5 szt.</t>
  </si>
  <si>
    <t>Lorazepam 1 mg x 25 tabl.</t>
  </si>
  <si>
    <t>Lorazepam 2,5 mg x 25 tabl.</t>
  </si>
  <si>
    <t>Midazolam 7,5 mg x 10 tabl.</t>
  </si>
  <si>
    <t>Morphine sulphate 0,02 g x 60 tabl.</t>
  </si>
  <si>
    <t>Morphine sulphate 0,01 g x 60 tabl. o zmodyf. uwaln.</t>
  </si>
  <si>
    <t>Morphine sulphate 0,03 g x 60 tabl. o zmodyf. uwaln.</t>
  </si>
  <si>
    <t>Nitrazepam 5 mg x 20 tabl.</t>
  </si>
  <si>
    <t>Oxazepam 10 mg x 20 tabl.</t>
  </si>
  <si>
    <t>Oxycodone 10 mg/ml x 10 amp.</t>
  </si>
  <si>
    <t>Oxycodone hydrochlor. 5 mg x 60 tabl. o przedłuż. uwaln.</t>
  </si>
  <si>
    <t>Oxycodone hydrochlor. 10 mg x 60 tabl. o przedłuż. uwaln.</t>
  </si>
  <si>
    <t>Oxycodone hydrochlor. 20 mg x 60 tabl. o przedłuż. uwaln.</t>
  </si>
  <si>
    <t>Oxycodone hydrochlor. 40 mg x 60 tabl. o przedłuż. uwaln.</t>
  </si>
  <si>
    <t>Ilość opakowań</t>
  </si>
  <si>
    <t>Butelka plastikowa
z dwoma portami</t>
  </si>
  <si>
    <t>Aqua steril. do irygacji 500 ml</t>
  </si>
  <si>
    <t>Butelka plastikowa 
z dwoma portami</t>
  </si>
  <si>
    <t>Natrium chloratum 0,9% 100 ml</t>
  </si>
  <si>
    <t>Natrium chloratum 0,9% 250 ml</t>
  </si>
  <si>
    <t>Natrium chloratum 0,9% 500 ml</t>
  </si>
  <si>
    <t>Płyn fizjologiczny wieloelektrolitowy izotoniczny  500 ml</t>
  </si>
  <si>
    <t>Płyn fizjologiczny wieloelektrolitowy izotoniczny  1000 ml</t>
  </si>
  <si>
    <t>Solutio Ringeri 500 ml</t>
  </si>
  <si>
    <t>Dieta wspomagająca leczenie ran i odleżyn, bogatoresztkowa (zawierająca 6 rodzajów błonnika  frakcje rozpuszczalne i nierozpuszczalne - 1,5 g/100 ml ), normokaloryczna (1 kcal/ml), oparta na białku kazeinowym zawierająca argininę, karotenoidy, witaminy C i E, cynk. Całkowita zawartość białka 5,5 g/100 ml. Energia z białka - 20,4%, z węglowodanów - 49,6%, z tłuszczów - 30%. Osmolarność nie niższa niż 315 mOsm/l. Opakowanie typu Pack 1000 ml.</t>
  </si>
  <si>
    <t>Dieta kompletna, hiperkaloryczna (2,4 kcal/ml) o zawartości białka 9,6 g/100 ml, dieta do podaży doustnej, bezresztkowa, bezglutenowa o smaku truskawkowym, czekoladowym, waniliowym, owoców leśnych i neutralnym. Osmolarność 790 mOsmol/l. Opakowanie 4 butelki x 125 ml.</t>
  </si>
  <si>
    <t>Produkt do szybkiego zagęszczania płynów, przeznaczony dla pacjentów z dysfagią. Zawiera gumę ksantynową i guar, maltodekstryny. Produkt bezglutenowy, bez laktozy i skrobi, wykazujący odporność na działanie amylazy. Energetyczność: 2,9 kcal/1g. Opakowanie typu puszka 175 g</t>
  </si>
  <si>
    <t>Niekompletna pod względem odżywczym dieta zawierająca preparat aminokwasowy L-glutaminy w proszku, dla pacjentów w stanie zwiększonego stresu metabolicznego np. urazy, oparzenia, choroby nowotworowe, kacheksja. Wartość energetyczna: 4 kcal/g. Preparat przeznaczony do żywienia doustnego lub przez zgłębnik. Smak neutralny. Opakowanie: 20 saszetek x 5 g</t>
  </si>
  <si>
    <t>Dieta kompletna, peptydowa, normokaloryczna (1 kcal/ml), źródło białka (4 g/100 ml) - hydrolizat serwatki - mieszanina krótkołańcuchowych peptydów i wolnych aminokwasów. Niska zawartość tłuszczu (1,7 g/100 ml); 47% tłuszczu stanowią tłuszcze MCT. Źrodlem weglowodanów są wolno wchłaniane maltodekstryny. Energia pochodzaca z białka - 16%, z weglowodanów - 69%, z tłuszczów - 15%. Osmolarność nie niższa niż 455 mOsm/l. Opakowanie typu butelka 500 ml.</t>
  </si>
  <si>
    <t xml:space="preserve">Zestaw do żywienia dojelitowego do butelek 500 ml i 200 ml, do pompy typu Flocare Infinity, ze zgłębnikiem, umożliwiający żywienie pacjenta metodą ciagłego wlewu. Zestaw zawierający adapter przejściowy, fabrycznie wmontowany w złącze i port medyczny ENFit umożliwiający połaczenie z dotychczasowym systemem zgłębników i strzykawek ENLock. </t>
  </si>
  <si>
    <t>szt.</t>
  </si>
  <si>
    <t>Zestaw do żywienia dojelitowego do opakowań typu PACK, do pompy typu Flocare Infinity, ze zgłębnikiem, umożliwiający żywienie pacjenta metodą ciągłego wlewu. Zestaw zawierający adapter przejściowy, fabrycznie wmontowany w złącze i port medyczny ENFit umożliwiający połączenie z dotychczasowym systemem zgłębników i strzykawek ENLock.</t>
  </si>
  <si>
    <t>Zgłębnik przeznaczony do żywienia dożołądkowego lub dojelitowego, bezpieczny, łatwy do założenia, cienki, wykonany z miękkiego, przezroczystego poliuretanu, z podziałką centymetrową ułatwiającą kontrolowanie długości wprowadzanego zgłębnika, z prowadnicą ułatwiającą zakładanie, z linią kontrastującą w promieniach RTG, z łącznikiem typu ENLock. Zgłębnik łączący się z opakowaniem diety przez zestawy typu Flocare. Rozmiar CH12/110 cm</t>
  </si>
  <si>
    <t>Zestaw do żywienia dojelitowego do butelek 500 ml i 200 ml,  umożliwiający żywienie pacjenta metodą ciagłego kroplowego (wersja grawitacyjna). Zestaw zawierający złacze typu ENFiT i port medyczny ENFit, port medyczny typu ENFiT, ze złączem TRANSITION, łącznik pasujący do butelek.</t>
  </si>
  <si>
    <t>Zgłębnik nosowo-jelitowy do bezpośredniego żywienia do jelita lub dwunastnicy, bezpieczny, łatwy do założenia, cienki z podziałką umożliwiającą kontrolowanie długości wprowadzanego zgłębnika, z prowadnicą ułatwiającą zakładanie, kontrastujący w promieniach RTG. Rozmiar CH 10/145</t>
  </si>
  <si>
    <t>Glucosum substancja 75 G</t>
  </si>
  <si>
    <t>Hydrocortisone butyrate 1 mg/g maść 15 g</t>
  </si>
  <si>
    <t>Morphine sulphate 0,06 g x 60 tabl. o zmodyf. uwaln.</t>
  </si>
  <si>
    <t>Solutio Ringeri 1000 ml</t>
  </si>
  <si>
    <t>Zestaw do żywienia dojelitowego do opakowań typu PACK  umożliwiający żywienie pacjenta metodą ciagłego kroplowego (wersja grawitacyjna). Zestaw zawierający złacze typu ENFiT i port medyczny ENFit, port medyczny typu ENFiT, ze złączem przejściowym  TRANSITION typu Enlock</t>
  </si>
  <si>
    <t xml:space="preserve">szt </t>
  </si>
  <si>
    <t>Łącznik PEG CH 14,18 typu Flocare</t>
  </si>
  <si>
    <t>Antazoline 100 mg/2 ml x 10 amp.</t>
  </si>
  <si>
    <t xml:space="preserve">Acidum thiocticum 600 mg/50 ml x 10 fiolek </t>
  </si>
  <si>
    <t>Atropine sulfate 0,5 mg/1 ml x 10 amp.</t>
  </si>
  <si>
    <t>Atropine sulfate 1 mg/1 ml x 10 amp.</t>
  </si>
  <si>
    <t>Budesonide do nebulizacji 125 mcg/ml 20 poj./amp. 2 ml</t>
  </si>
  <si>
    <t>Budesonide do nebulizacji 250 mcg/ml 20 poj./amp. 2 ml</t>
  </si>
  <si>
    <t>Budesonide do nebulizacji 500 mcg/ml 20 poj./amp. 2 ml</t>
  </si>
  <si>
    <t>Bupivacaine hydrochlor. 0,5% x 5 fiol. 20 ml</t>
  </si>
  <si>
    <t>Bupivacaine hydrochloride 5 mg/ml x 5 amp. 4 ml</t>
  </si>
  <si>
    <t>Calcium chloride 10% x 10 amp. 10 ml</t>
  </si>
  <si>
    <t>Canrenoate potassium 200 mg/10 ml x 10 amp. inj.iv.</t>
  </si>
  <si>
    <t>Clemastin 2 mg/2 ml x 5 amp.</t>
  </si>
  <si>
    <t>Co-trimoxazole 480 mg/5 ml x 10 amp.</t>
  </si>
  <si>
    <t>Cyclophosphamide 1 g x 1 fiol.</t>
  </si>
  <si>
    <t>Cyclophosphamide 200 mg x 1 fiol.</t>
  </si>
  <si>
    <t>Diazepam 10 mg/2 ml x 5 amp.</t>
  </si>
  <si>
    <t>Digoxin 0,5 mg/2 ml x 5 amp.</t>
  </si>
  <si>
    <t>Dopamine hydrochlor. 1% x 10 amp. 5 ml</t>
  </si>
  <si>
    <t>Dopamine hydrochlor. 4% x 10 amp. 5 ml</t>
  </si>
  <si>
    <t>Dieta cząstkowa w proszku, bedąca źródłem białka i wapnia, o neutralnym smaku. opak. a 225 g</t>
  </si>
  <si>
    <t>Ephedrine hydrochloride 25 mg/ml x 10 amp. 1 ml</t>
  </si>
  <si>
    <t>Epinefrine 1 mg/1 ml x 10 amp.</t>
  </si>
  <si>
    <t>Haloperidol 5 mg/ml x 10 amp. 1 ml</t>
  </si>
  <si>
    <t>Heparin sodium 25.000 j.m./5 ml x 10 fiol.</t>
  </si>
  <si>
    <t>Lidocaine hydrochlor. 1% 2 ml x 10 amp.</t>
  </si>
  <si>
    <t>Lidocaine hydrochlor. 2% 2 ml x 10 amp.</t>
  </si>
  <si>
    <t>Lidocaine hydrochlor. 2% 20 ml x 5 fiol.</t>
  </si>
  <si>
    <t>Lidocaine hydrochlor. 1% 20 ml x 5 fiol.</t>
  </si>
  <si>
    <t>Mesna 400 mg/4 ml x 15 amp.</t>
  </si>
  <si>
    <t>Midazolam (EDTA) 5 mg/ml x 10 amp. 1 ml</t>
  </si>
  <si>
    <t>Naloxone hydrochlor. 0,4 mg/ml x 10 amp.</t>
  </si>
  <si>
    <t>Norepinephrine 1 mg/1 ml x 10 amp.</t>
  </si>
  <si>
    <t>Norepinephrine 4 mg/4 ml x 5 amp.</t>
  </si>
  <si>
    <t>Papaverine hydrochlor. 40 mg/2 ml x 10 amp.</t>
  </si>
  <si>
    <t>Phytomenadione 10 mg/1 ml x 10 amp.</t>
  </si>
  <si>
    <t>Potassium chloride 15% 20 ml x 10 fiol.</t>
  </si>
  <si>
    <t>Salbutamol 0,5 mg/ml x 10 amp. 1 ml</t>
  </si>
  <si>
    <t>Vinpocetinum 5 mg/ml x 10 amp.</t>
  </si>
  <si>
    <t>Torasemide 20 mg/4 ml x 5 amp.</t>
  </si>
  <si>
    <t xml:space="preserve">Cena jedn. netto/zł </t>
  </si>
  <si>
    <t xml:space="preserve">Wartość netto/zł </t>
  </si>
  <si>
    <t xml:space="preserve">Cena jedn. brutto/zł </t>
  </si>
  <si>
    <t xml:space="preserve">Wartość brutto/zł </t>
  </si>
  <si>
    <t>Załącznik nr 2 do SIWZ</t>
  </si>
  <si>
    <t>Uwaga! Do oferty należy załączyć formularz w edytowalnej formie elektronicznej.</t>
  </si>
  <si>
    <t>Lignocainum h/chlor. 2% + Chlorhexidinum dihydrochloride 0,05%, żel sterylny do cewnikowania x 25 szt. a 10 ml</t>
  </si>
  <si>
    <t>Nazwa handlowa
na fakturze</t>
  </si>
  <si>
    <t>Clindamycin im.iv. 600 mg/4 ml x 5 amp.</t>
  </si>
  <si>
    <t>Clindamycin 300 mg x 16 tabl.</t>
  </si>
  <si>
    <t>Clindamycin 600 mg x 12 tabl.</t>
  </si>
  <si>
    <t>Vancomycin 500 mg x 5 fiol. proszek do sporz. roztw. do inf. i roztw. doustnego</t>
  </si>
  <si>
    <t>Vancomycin 1000 mg x 5 fiol. mg proszek do sporz. roztw. do inf. i roztw. doustnego</t>
  </si>
  <si>
    <t>Atorvastatin 10 mg x 30 tabl.</t>
  </si>
  <si>
    <t>Atorvastatin 20 mg x 30 tabl.</t>
  </si>
  <si>
    <t>Atorvastatin 40 mg x 30 tabl.</t>
  </si>
  <si>
    <t>Bisoprolol 5 mg x 30 tabl.</t>
  </si>
  <si>
    <t>Doxazosinum 1 mg x 30 tabl.</t>
  </si>
  <si>
    <t>Doxazosinum 2 mg x 30 tabl.</t>
  </si>
  <si>
    <t>Doxazosinum 4 mg x 30 tabl.</t>
  </si>
  <si>
    <t>Ibandronic acid 3 mg/3 ml x 1 amp. 3 ml</t>
  </si>
  <si>
    <t>Losartan 50 mg x 30 tabl.</t>
  </si>
  <si>
    <t>Omeprazole 40 mg i.v. x 1 fiol.</t>
  </si>
  <si>
    <t>Pentoxiffylline 100 mg x 60 tabl.</t>
  </si>
  <si>
    <t>Pregabalin 75 mg x 56 kaps.</t>
  </si>
  <si>
    <t>Pregabalin 150 mg x 56 kaps.</t>
  </si>
  <si>
    <t>Simvastatin 10 mg x 28 tabl.</t>
  </si>
  <si>
    <t>Simvastatin 20 mg x 28 tabl.</t>
  </si>
  <si>
    <t>Simvastatin 40 mg x 28 tabl.</t>
  </si>
  <si>
    <t>Cena jedn. netto  opak.</t>
  </si>
  <si>
    <t>Cena jedn. brutto opak.</t>
  </si>
  <si>
    <t>Aqua pro injectione 100 ml</t>
  </si>
  <si>
    <t>Aqua pro injectione 250 ml</t>
  </si>
  <si>
    <t>Aqua steril. do irygacji 1000 ml</t>
  </si>
  <si>
    <t>Glucosum 5% 250 ml</t>
  </si>
  <si>
    <t>Glucosum 5% 500 ml</t>
  </si>
  <si>
    <t>Glucosum 5% 1000 ml</t>
  </si>
  <si>
    <t>Glucosum 10% 500 ml</t>
  </si>
  <si>
    <t>Glucosum 5% et Natrium chloratum 0,9% (2:1) 250 ml</t>
  </si>
  <si>
    <t>Glucosum 5% et Natrium chloratum 0,9% (2:1) 500 ml</t>
  </si>
  <si>
    <t>Natrium chloratum 0,9% 3000  ml roztwór do irygacji</t>
  </si>
  <si>
    <t>Ferrous sulphate 105 mg Fe II x 30 tabl. prolong.</t>
  </si>
  <si>
    <r>
      <t>Potassium chloride 750 mg (391mg K</t>
    </r>
    <r>
      <rPr>
        <sz val="10"/>
        <rFont val="Cambria"/>
        <family val="1"/>
      </rPr>
      <t>+) x 30 tabl. prolong.</t>
    </r>
  </si>
  <si>
    <t>Butelka/
worek</t>
  </si>
  <si>
    <t>20% emulsja tłuszczowa do żywienia pozajelitowego 250 ml</t>
  </si>
  <si>
    <t>20% emulsja tłuszczowa do żywienia pozajelitowego 500 ml</t>
  </si>
  <si>
    <t>Flumazenil 0,5 mg/5 ml x 5 amp.</t>
  </si>
  <si>
    <t>Ondansetron 2 mg/ml x 5 amp. 4 ml</t>
  </si>
  <si>
    <t xml:space="preserve">Paracetamol inj. iv 1g/100 ml </t>
  </si>
  <si>
    <t>Cefepime 1 g proszek do sporz. roztw.do infuzji x 10 fiol.</t>
  </si>
  <si>
    <t>Cefepime 2 g proszek do sporz. roztw. do infuzji x 10 fiol.</t>
  </si>
  <si>
    <t>Ciprofloxacin 2 mg/ml, roztwór do infuzji 100 ml</t>
  </si>
  <si>
    <t>Ciprofloxacin 2 mg/ml, roztwór do infuzji 50 ml</t>
  </si>
  <si>
    <t>Fluconazole 2 mg/ml roztwór do infuzji 50 ml x 10 szt.</t>
  </si>
  <si>
    <t>Fluconazole 2 mg/ml roztwór do infuzji 100 ml x 10 szt.</t>
  </si>
  <si>
    <t>Imipenemum 500 mg + Cilastatinum 500 mg proszek do sporz. roztw. do infuzji x 10 fiol.</t>
  </si>
  <si>
    <t>Linezolid 600 mg/300 ml roztw. do infuzji x 1 worek</t>
  </si>
  <si>
    <t>Levofloxacin roztwór do infuzji 5 mg/ml  x 10 poj. 50 ml</t>
  </si>
  <si>
    <t xml:space="preserve">Meropenem 1 g proszek do sporz. roztw. do wstrzyk. i infuzji  x 10 fiolek </t>
  </si>
  <si>
    <t>Piperacillin+Tazobactam (4+0,5 g) proszek do sporz. roztw. do infuzji x 10 fiol.</t>
  </si>
  <si>
    <t>fiol.</t>
  </si>
  <si>
    <t>opak.
(4 x 125 ml)</t>
  </si>
  <si>
    <t>opak.
(4 x 200 ml)</t>
  </si>
  <si>
    <t>Dieta bezresztkowa normokaloryczna (1 kcal/ml), zawierająca mieszanką białek w proporcji: 35% serwatkowych, 25% kazeiny, 20% białek soi, 20% białek grochu, zawartość białka nie mniej niż 4 g/100 ml, zawartość wielonienasyconych kwasów tłuszczowych omega-6/omega-3 w proporcji 2,87, zawartość DHA+EPA nie mniej niż 33,5 mg/100 ml. Dieta zawierająca 6 naturalnych karotenoidów, klinicznie wolna od laktozy, zawierająca 16% energii z białka, 49% - z węglowodanów, 35% - z tłuszczów. Osmolarność 255 mOsmol/l. Opakowanie typu butelka 500 ml.</t>
  </si>
  <si>
    <t>Dieta kompletna pod względem odżywczym, normalizująca glikemię, normokaloryczna (1 kcal/ml), bogatoresztkowa (zawierająca 6 rodzajów błonnika), oparta na białku sojowym o zawartości nie więcej niż 4,3 g/100 ml. Osmolarność nie wyższa niż 300 mOsm/l. Opakowanie typu Pack 1000 ml.</t>
  </si>
  <si>
    <t>Kompletna pod względem odżywczym doustna płynna dieta wysokobiałkowa (18,8 g/200 ml) i wysokoenergetyczna (1,25 kcal/ml) dla chorych wyniszczonych, niedożywionych, w sarkopenii, w zaburzeniach żucia i połykania. Produkt zawierający: białko mleka (44%), kazeinę (40%), koncentrat białek serwatki (16%) oraz olej rzepakowy. Produkt bezglutenowy. Procentowy udział energii: 30% - z białka, 25% - z tłuszczu i 45% - z węglowodanów. Smak czekoladowy. Osmolarność minimum 450 mOsm/l. Opakowanie: 4 butelki x 200 ml.</t>
  </si>
  <si>
    <t>Dieta wspomagająca leczenie ran i odleżyn, kompletna, bezresztkowa, hiperkaloryczna (1,28 kcal/ml), bezglutenowa, zawierająca argininę przyspieszającą gojenie ran, zwiększoną zawartość przeciwutleniaczy (wit. C i E, karotenoidów, cynku), o zawartości białka 10 g/100 ml, niskiej zawartości tłuszczu - 3,5 g/100 ml, zawartości weglowodanów - 14,2 g/100 ml, 31% energii z białka, 44% energii z weglowodanów, 25% energii z tłuszczy. Dwa smaki: truskawkowy i czekoladowy. Osmolarność minimum 500 mOsmol/l. Opakowanie: 4 butelki x 200 ml.</t>
  </si>
  <si>
    <t>Dieta hiperkaloryczna (1,25 kcal/ml), bogatobiałkowa (6,3 g/100 ml), zawiera mieszankę białek w proporcji: 35% serwatkowych, 25% kazeiny, 20% białek soi, 20% białek grochu. Zawiera argininę (323 mg/100 ml), EPA i DHA 50,8 mg/100 ml i 6 rodzajów karotenoidów. Energia z białka -20%, weglowodanów - 45%, tłuszczów - 35%. Osmolarność 290 mOsm/l. Opakowanie typu Pack 1000 ml.</t>
  </si>
  <si>
    <t>Strzykawka o poj. 60 ml pakowana pojedyńczo w folię do obsługi żywiania drogą przewodu pokarmowego z systemem złącza ENFIT niezgodnym z systemem Luer o zakończeniu niecentrycznym</t>
  </si>
  <si>
    <t>Calcium carbonate 500 mg x 30 kaps.</t>
  </si>
  <si>
    <t>Calcium carbonate 1000 mg x 30 kaps.</t>
  </si>
  <si>
    <t xml:space="preserve">Calcium glubionate Calcium lactobionate syrop 150 ml </t>
  </si>
  <si>
    <t>Citalopram 10 mg x 28 tabl.</t>
  </si>
  <si>
    <t>Colecalciferol 1000 j.m. x 30 tabl.</t>
  </si>
  <si>
    <t>Cyanocobalamin 1000 ug/2 ml x 5 amp.</t>
  </si>
  <si>
    <t>Donepezili hydrochloridum 10 mg x 28 tabl.</t>
  </si>
  <si>
    <t>Donepezili hydrochloridum 5 mg x 28 tabl.</t>
  </si>
  <si>
    <t>Dexamethasone aerosol 0,15 mg/ml 55 ml</t>
  </si>
  <si>
    <t>Doxepin 10 mg x 30 tabl.</t>
  </si>
  <si>
    <t>Doxepin 25 mg x 30 tabl.</t>
  </si>
  <si>
    <t>Duloxetine 30 mg x 28 tabl.</t>
  </si>
  <si>
    <t>Finasteride 5 mg x 30 tabl.</t>
  </si>
  <si>
    <t>Itopride hydrochloride 50 mg x 100 tabl.</t>
  </si>
  <si>
    <t>Lamotrigine 100 mg x 30 tabl.</t>
  </si>
  <si>
    <t>Lacidipine 4 mg x 28 tabl.</t>
  </si>
  <si>
    <t>Macrogol 10 g x 10 sasz.</t>
  </si>
  <si>
    <t>Magnesii subcarbonas 500 mg x 60 tabl.</t>
  </si>
  <si>
    <t>Mesalazinum 0,5 g x100 tabl.</t>
  </si>
  <si>
    <t>Rivaroxaban 15 mg x 100 tabl.</t>
  </si>
  <si>
    <t>Rivaroxaban 20 mg x 100 tabl.</t>
  </si>
  <si>
    <t>Risendronium natricum 35 mg x 4 tabl.</t>
  </si>
  <si>
    <t>Sildenafil 50 mg x 4 tabl.</t>
  </si>
  <si>
    <t>Sildenafil 100 mg x 4 tabl.</t>
  </si>
  <si>
    <t>Tamsulosin hydrochloride 0,4 mg x 30 tabl.</t>
  </si>
  <si>
    <t>Tikagrelor 90 mg x 56 tabl.</t>
  </si>
  <si>
    <t>Timonacic 100 mg x 100 tabl.</t>
  </si>
  <si>
    <t>Indacaterolum + glycopyrroni bromidum 85+43 mcg x 10 kaps.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</si>
</sst>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\-??\ [$zł-415]_-;_-@_-"/>
    <numFmt numFmtId="166" formatCode="#,##0.00&quot; zł&quot;"/>
    <numFmt numFmtId="167" formatCode="#,##0.00\ [$zł-415]"/>
    <numFmt numFmtId="168" formatCode="#,##0.00\ [$zł-415]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[$zł-415]_-;\-* #,##0.00\ [$zł-415]_-;_-* &quot;-&quot;??\ [$zł-415]_-;_-@_-"/>
    <numFmt numFmtId="174" formatCode="#,##0.00\ &quot;zł&quot;"/>
    <numFmt numFmtId="175" formatCode="#,##0\ &quot;zł&quot;"/>
  </numFmts>
  <fonts count="60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sz val="10"/>
      <color indexed="8"/>
      <name val="Tahoma"/>
      <family val="2"/>
    </font>
    <font>
      <sz val="8"/>
      <name val="Czcionka tekstu podstawowego"/>
      <family val="0"/>
    </font>
    <font>
      <b/>
      <sz val="8"/>
      <color indexed="10"/>
      <name val="Tahoma"/>
      <family val="2"/>
    </font>
    <font>
      <u val="single"/>
      <sz val="11"/>
      <color indexed="12"/>
      <name val="Czcionka tekstu podstawowego"/>
      <family val="0"/>
    </font>
    <font>
      <u val="single"/>
      <sz val="11"/>
      <color indexed="36"/>
      <name val="Czcionka tekstu podstawowego"/>
      <family val="0"/>
    </font>
    <font>
      <sz val="10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6"/>
      <name val="Czcionka tekstu podstawowego"/>
      <family val="2"/>
    </font>
    <font>
      <sz val="11"/>
      <color indexed="8"/>
      <name val="Times New Roman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8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54" applyAlignment="1">
      <alignment vertical="center"/>
      <protection/>
    </xf>
    <xf numFmtId="0" fontId="3" fillId="0" borderId="0" xfId="54" applyAlignment="1">
      <alignment horizontal="center" vertical="center"/>
      <protection/>
    </xf>
    <xf numFmtId="164" fontId="3" fillId="0" borderId="0" xfId="54" applyNumberFormat="1" applyAlignment="1">
      <alignment vertical="center"/>
      <protection/>
    </xf>
    <xf numFmtId="0" fontId="3" fillId="0" borderId="0" xfId="54">
      <alignment/>
      <protection/>
    </xf>
    <xf numFmtId="0" fontId="3" fillId="0" borderId="0" xfId="54" applyAlignment="1">
      <alignment horizontal="center"/>
      <protection/>
    </xf>
    <xf numFmtId="164" fontId="3" fillId="0" borderId="0" xfId="54" applyNumberFormat="1">
      <alignment/>
      <protection/>
    </xf>
    <xf numFmtId="0" fontId="1" fillId="0" borderId="0" xfId="54" applyNumberFormat="1" applyFont="1" applyFill="1" applyBorder="1" applyProtection="1">
      <alignment/>
      <protection/>
    </xf>
    <xf numFmtId="174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/>
    </xf>
    <xf numFmtId="0" fontId="12" fillId="0" borderId="0" xfId="57" applyFont="1">
      <alignment/>
      <protection/>
    </xf>
    <xf numFmtId="0" fontId="13" fillId="0" borderId="0" xfId="57" applyFont="1">
      <alignment/>
      <protection/>
    </xf>
    <xf numFmtId="0" fontId="0" fillId="0" borderId="0" xfId="0" applyAlignment="1">
      <alignment horizontal="center"/>
    </xf>
    <xf numFmtId="0" fontId="17" fillId="33" borderId="10" xfId="57" applyFont="1" applyFill="1" applyBorder="1" applyAlignment="1" applyProtection="1">
      <alignment horizontal="center" vertical="center"/>
      <protection/>
    </xf>
    <xf numFmtId="0" fontId="17" fillId="33" borderId="10" xfId="57" applyFont="1" applyFill="1" applyBorder="1" applyAlignment="1" applyProtection="1">
      <alignment horizontal="center" vertical="center" wrapText="1"/>
      <protection/>
    </xf>
    <xf numFmtId="0" fontId="15" fillId="0" borderId="0" xfId="57" applyFont="1" applyBorder="1" applyProtection="1">
      <alignment/>
      <protection/>
    </xf>
    <xf numFmtId="0" fontId="18" fillId="0" borderId="10" xfId="58" applyFont="1" applyBorder="1" applyAlignment="1" applyProtection="1">
      <alignment horizontal="center" vertical="center" wrapText="1"/>
      <protection/>
    </xf>
    <xf numFmtId="0" fontId="14" fillId="0" borderId="11" xfId="58" applyFont="1" applyBorder="1" applyAlignment="1" applyProtection="1">
      <alignment vertical="center" wrapText="1"/>
      <protection/>
    </xf>
    <xf numFmtId="0" fontId="14" fillId="0" borderId="11" xfId="58" applyFont="1" applyBorder="1" applyAlignment="1" applyProtection="1">
      <alignment horizontal="center" vertical="center" wrapText="1"/>
      <protection/>
    </xf>
    <xf numFmtId="174" fontId="18" fillId="0" borderId="10" xfId="58" applyNumberFormat="1" applyFont="1" applyBorder="1" applyAlignment="1" applyProtection="1">
      <alignment horizontal="right" vertical="center" wrapText="1"/>
      <protection locked="0"/>
    </xf>
    <xf numFmtId="174" fontId="14" fillId="34" borderId="10" xfId="58" applyNumberFormat="1" applyFont="1" applyFill="1" applyBorder="1" applyAlignment="1" applyProtection="1">
      <alignment horizontal="right" vertical="center" wrapText="1"/>
      <protection/>
    </xf>
    <xf numFmtId="9" fontId="14" fillId="34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Fill="1" applyProtection="1">
      <alignment/>
      <protection/>
    </xf>
    <xf numFmtId="9" fontId="18" fillId="0" borderId="10" xfId="58" applyNumberFormat="1" applyFont="1" applyBorder="1" applyAlignment="1" applyProtection="1">
      <alignment horizontal="center" vertical="center" wrapText="1"/>
      <protection/>
    </xf>
    <xf numFmtId="4" fontId="19" fillId="0" borderId="0" xfId="58" applyNumberFormat="1" applyFont="1" applyFill="1" applyAlignment="1" applyProtection="1">
      <alignment vertical="center"/>
      <protection/>
    </xf>
    <xf numFmtId="174" fontId="17" fillId="34" borderId="10" xfId="58" applyNumberFormat="1" applyFont="1" applyFill="1" applyBorder="1" applyAlignment="1" applyProtection="1">
      <alignment horizontal="right" vertical="center" wrapText="1"/>
      <protection/>
    </xf>
    <xf numFmtId="9" fontId="14" fillId="33" borderId="10" xfId="58" applyNumberFormat="1" applyFont="1" applyFill="1" applyBorder="1" applyAlignment="1" applyProtection="1">
      <alignment horizontal="center" vertical="center" wrapText="1"/>
      <protection/>
    </xf>
    <xf numFmtId="4" fontId="19" fillId="0" borderId="0" xfId="58" applyNumberFormat="1" applyFont="1" applyFill="1" applyProtection="1">
      <alignment/>
      <protection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57" applyFont="1" applyAlignment="1">
      <alignment vertical="center"/>
      <protection/>
    </xf>
    <xf numFmtId="0" fontId="38" fillId="0" borderId="0" xfId="54" applyNumberFormat="1" applyFont="1" applyBorder="1" applyAlignment="1" applyProtection="1">
      <alignment horizontal="center" vertical="center"/>
      <protection/>
    </xf>
    <xf numFmtId="0" fontId="39" fillId="0" borderId="0" xfId="54" applyNumberFormat="1" applyFont="1" applyBorder="1" applyAlignment="1" applyProtection="1">
      <alignment horizontal="left" vertical="center" wrapText="1"/>
      <protection/>
    </xf>
    <xf numFmtId="2" fontId="14" fillId="0" borderId="10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right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vertical="center" wrapText="1"/>
    </xf>
    <xf numFmtId="9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7" fillId="33" borderId="10" xfId="54" applyNumberFormat="1" applyFont="1" applyFill="1" applyBorder="1" applyAlignment="1" applyProtection="1">
      <alignment horizontal="center" vertical="center" wrapText="1"/>
      <protection/>
    </xf>
    <xf numFmtId="0" fontId="17" fillId="33" borderId="10" xfId="54" applyNumberFormat="1" applyFont="1" applyFill="1" applyBorder="1" applyAlignment="1" applyProtection="1">
      <alignment horizontal="center" vertical="center"/>
      <protection/>
    </xf>
    <xf numFmtId="164" fontId="17" fillId="33" borderId="10" xfId="54" applyNumberFormat="1" applyFont="1" applyFill="1" applyBorder="1" applyAlignment="1" applyProtection="1">
      <alignment horizontal="center" vertical="center" wrapText="1"/>
      <protection/>
    </xf>
    <xf numFmtId="0" fontId="14" fillId="0" borderId="10" xfId="54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14" fillId="0" borderId="10" xfId="54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0" fontId="18" fillId="35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54" applyNumberFormat="1" applyFont="1" applyFill="1" applyBorder="1" applyAlignment="1" applyProtection="1">
      <alignment horizontal="right" vertical="center" wrapText="1"/>
      <protection/>
    </xf>
    <xf numFmtId="3" fontId="14" fillId="0" borderId="10" xfId="0" applyNumberFormat="1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164" fontId="17" fillId="0" borderId="10" xfId="54" applyNumberFormat="1" applyFont="1" applyBorder="1" applyAlignment="1" applyProtection="1">
      <alignment horizontal="right" vertical="center"/>
      <protection/>
    </xf>
    <xf numFmtId="166" fontId="17" fillId="0" borderId="10" xfId="54" applyNumberFormat="1" applyFont="1" applyBorder="1" applyAlignment="1" applyProtection="1">
      <alignment horizontal="right" vertical="center"/>
      <protection/>
    </xf>
    <xf numFmtId="0" fontId="40" fillId="0" borderId="0" xfId="0" applyFont="1" applyBorder="1" applyAlignment="1">
      <alignment horizontal="center"/>
    </xf>
    <xf numFmtId="0" fontId="17" fillId="0" borderId="0" xfId="54" applyNumberFormat="1" applyFont="1" applyBorder="1" applyAlignment="1" applyProtection="1">
      <alignment horizontal="right" vertical="center"/>
      <protection/>
    </xf>
    <xf numFmtId="164" fontId="17" fillId="0" borderId="0" xfId="54" applyNumberFormat="1" applyFont="1" applyBorder="1" applyAlignment="1" applyProtection="1">
      <alignment horizontal="right" vertical="center"/>
      <protection/>
    </xf>
    <xf numFmtId="164" fontId="17" fillId="0" borderId="0" xfId="54" applyNumberFormat="1" applyFont="1" applyBorder="1" applyAlignment="1" applyProtection="1">
      <alignment horizontal="center" vertical="center"/>
      <protection/>
    </xf>
    <xf numFmtId="0" fontId="17" fillId="0" borderId="0" xfId="54" applyNumberFormat="1" applyFont="1" applyBorder="1" applyAlignment="1" applyProtection="1">
      <alignment horizontal="center" vertical="center"/>
      <protection/>
    </xf>
    <xf numFmtId="166" fontId="17" fillId="0" borderId="0" xfId="54" applyNumberFormat="1" applyFont="1" applyBorder="1" applyAlignment="1" applyProtection="1">
      <alignment horizontal="right" vertical="center"/>
      <protection/>
    </xf>
    <xf numFmtId="0" fontId="14" fillId="0" borderId="0" xfId="54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4" fillId="0" borderId="11" xfId="54" applyNumberFormat="1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166" fontId="14" fillId="0" borderId="11" xfId="54" applyNumberFormat="1" applyFont="1" applyBorder="1" applyAlignment="1">
      <alignment horizontal="right" vertical="center" wrapText="1"/>
      <protection/>
    </xf>
    <xf numFmtId="9" fontId="14" fillId="0" borderId="11" xfId="54" applyNumberFormat="1" applyFont="1" applyBorder="1" applyAlignment="1">
      <alignment horizontal="right" vertical="center" wrapText="1"/>
      <protection/>
    </xf>
    <xf numFmtId="0" fontId="14" fillId="0" borderId="10" xfId="54" applyNumberFormat="1" applyFont="1" applyBorder="1" applyAlignment="1">
      <alignment horizontal="center" vertical="center" wrapText="1"/>
      <protection/>
    </xf>
    <xf numFmtId="166" fontId="14" fillId="0" borderId="10" xfId="54" applyNumberFormat="1" applyFont="1" applyBorder="1" applyAlignment="1">
      <alignment horizontal="right" vertical="center" wrapText="1"/>
      <protection/>
    </xf>
    <xf numFmtId="9" fontId="14" fillId="0" borderId="10" xfId="54" applyNumberFormat="1" applyFont="1" applyBorder="1" applyAlignment="1">
      <alignment horizontal="right" vertical="center" wrapText="1"/>
      <protection/>
    </xf>
    <xf numFmtId="166" fontId="14" fillId="0" borderId="10" xfId="54" applyNumberFormat="1" applyFont="1" applyBorder="1" applyAlignment="1">
      <alignment vertical="center" wrapText="1"/>
      <protection/>
    </xf>
    <xf numFmtId="0" fontId="18" fillId="0" borderId="10" xfId="54" applyFont="1" applyBorder="1" applyAlignment="1">
      <alignment vertical="center" wrapText="1"/>
      <protection/>
    </xf>
    <xf numFmtId="164" fontId="17" fillId="0" borderId="10" xfId="54" applyNumberFormat="1" applyFont="1" applyBorder="1" applyAlignment="1">
      <alignment horizontal="right" vertical="center"/>
      <protection/>
    </xf>
    <xf numFmtId="166" fontId="17" fillId="0" borderId="10" xfId="54" applyNumberFormat="1" applyFont="1" applyBorder="1" applyAlignment="1">
      <alignment vertical="center"/>
      <protection/>
    </xf>
    <xf numFmtId="0" fontId="14" fillId="0" borderId="10" xfId="0" applyFont="1" applyBorder="1" applyAlignment="1">
      <alignment horizontal="right" vertical="center" wrapText="1"/>
    </xf>
    <xf numFmtId="0" fontId="16" fillId="36" borderId="0" xfId="0" applyNumberFormat="1" applyFont="1" applyFill="1" applyBorder="1" applyAlignment="1" applyProtection="1">
      <alignment horizontal="center" vertical="center" wrapText="1"/>
      <protection/>
    </xf>
    <xf numFmtId="164" fontId="16" fillId="36" borderId="0" xfId="0" applyNumberFormat="1" applyFont="1" applyFill="1" applyBorder="1" applyAlignment="1" applyProtection="1">
      <alignment horizontal="center" vertical="center" wrapText="1"/>
      <protection/>
    </xf>
    <xf numFmtId="0" fontId="16" fillId="37" borderId="0" xfId="0" applyFont="1" applyFill="1" applyBorder="1" applyAlignment="1">
      <alignment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center" vertical="center"/>
    </xf>
    <xf numFmtId="9" fontId="18" fillId="37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right" vertical="center"/>
    </xf>
    <xf numFmtId="164" fontId="18" fillId="37" borderId="10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164" fontId="16" fillId="36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57" applyFont="1" applyBorder="1" applyAlignment="1">
      <alignment horizontal="center" vertical="center"/>
      <protection/>
    </xf>
    <xf numFmtId="0" fontId="14" fillId="0" borderId="10" xfId="57" applyFont="1" applyBorder="1" applyAlignment="1">
      <alignment horizontal="left" vertical="center" wrapText="1"/>
      <protection/>
    </xf>
    <xf numFmtId="0" fontId="14" fillId="0" borderId="10" xfId="57" applyFont="1" applyBorder="1" applyAlignment="1">
      <alignment horizontal="right" vertical="center"/>
      <protection/>
    </xf>
    <xf numFmtId="8" fontId="14" fillId="0" borderId="10" xfId="57" applyNumberFormat="1" applyFont="1" applyBorder="1" applyAlignment="1">
      <alignment horizontal="right" vertical="center"/>
      <protection/>
    </xf>
    <xf numFmtId="9" fontId="14" fillId="0" borderId="10" xfId="57" applyNumberFormat="1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8" fontId="14" fillId="0" borderId="13" xfId="57" applyNumberFormat="1" applyFont="1" applyBorder="1" applyAlignment="1">
      <alignment horizontal="right" vertical="center"/>
      <protection/>
    </xf>
    <xf numFmtId="0" fontId="14" fillId="33" borderId="10" xfId="57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17" fillId="0" borderId="0" xfId="54" applyNumberFormat="1" applyFont="1" applyBorder="1" applyAlignment="1" applyProtection="1">
      <alignment horizontal="center" vertical="center" wrapText="1"/>
      <protection/>
    </xf>
    <xf numFmtId="0" fontId="14" fillId="0" borderId="0" xfId="57" applyFont="1" applyBorder="1">
      <alignment/>
      <protection/>
    </xf>
    <xf numFmtId="0" fontId="18" fillId="0" borderId="11" xfId="56" applyFont="1" applyFill="1" applyBorder="1" applyAlignment="1">
      <alignment horizontal="left" vertical="center" wrapText="1"/>
      <protection/>
    </xf>
    <xf numFmtId="0" fontId="14" fillId="0" borderId="11" xfId="0" applyFont="1" applyBorder="1" applyAlignment="1">
      <alignment horizontal="right" vertical="center"/>
    </xf>
    <xf numFmtId="0" fontId="18" fillId="0" borderId="11" xfId="56" applyNumberFormat="1" applyFont="1" applyFill="1" applyBorder="1" applyAlignment="1">
      <alignment horizontal="left" vertical="center" wrapText="1"/>
      <protection/>
    </xf>
    <xf numFmtId="0" fontId="14" fillId="0" borderId="11" xfId="0" applyFont="1" applyBorder="1" applyAlignment="1">
      <alignment horizontal="right" vertical="center" wrapText="1"/>
    </xf>
    <xf numFmtId="0" fontId="18" fillId="0" borderId="11" xfId="0" applyNumberFormat="1" applyFont="1" applyBorder="1" applyAlignment="1">
      <alignment horizontal="left" vertical="center" wrapText="1"/>
    </xf>
    <xf numFmtId="0" fontId="18" fillId="0" borderId="14" xfId="56" applyFont="1" applyFill="1" applyBorder="1" applyAlignment="1">
      <alignment horizontal="left" vertical="center" wrapText="1"/>
      <protection/>
    </xf>
    <xf numFmtId="0" fontId="14" fillId="0" borderId="14" xfId="0" applyFont="1" applyBorder="1" applyAlignment="1">
      <alignment horizontal="right" vertical="center" wrapText="1"/>
    </xf>
    <xf numFmtId="0" fontId="18" fillId="0" borderId="14" xfId="56" applyNumberFormat="1" applyFont="1" applyFill="1" applyBorder="1" applyAlignment="1">
      <alignment horizontal="left" vertical="center" wrapText="1"/>
      <protection/>
    </xf>
    <xf numFmtId="0" fontId="18" fillId="0" borderId="11" xfId="0" applyNumberFormat="1" applyFont="1" applyBorder="1" applyAlignment="1">
      <alignment horizontal="right" vertical="center" wrapText="1"/>
    </xf>
    <xf numFmtId="166" fontId="14" fillId="0" borderId="11" xfId="54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/>
      <protection/>
    </xf>
    <xf numFmtId="166" fontId="14" fillId="0" borderId="15" xfId="54" applyNumberFormat="1" applyFont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/>
      <protection/>
    </xf>
    <xf numFmtId="0" fontId="18" fillId="0" borderId="10" xfId="0" applyFont="1" applyBorder="1" applyAlignment="1">
      <alignment horizontal="center"/>
    </xf>
    <xf numFmtId="166" fontId="14" fillId="0" borderId="16" xfId="54" applyNumberFormat="1" applyFont="1" applyBorder="1" applyAlignment="1">
      <alignment horizontal="center" vertical="center" wrapText="1"/>
      <protection/>
    </xf>
    <xf numFmtId="166" fontId="14" fillId="0" borderId="17" xfId="54" applyNumberFormat="1" applyFont="1" applyBorder="1" applyAlignment="1">
      <alignment horizontal="center" vertical="center" wrapText="1"/>
      <protection/>
    </xf>
    <xf numFmtId="166" fontId="14" fillId="0" borderId="14" xfId="54" applyNumberFormat="1" applyFont="1" applyBorder="1" applyAlignment="1">
      <alignment horizontal="right" vertical="center" wrapText="1"/>
      <protection/>
    </xf>
    <xf numFmtId="166" fontId="17" fillId="0" borderId="10" xfId="54" applyNumberFormat="1" applyFont="1" applyBorder="1" applyAlignment="1">
      <alignment horizontal="right" vertical="center"/>
      <protection/>
    </xf>
    <xf numFmtId="0" fontId="14" fillId="0" borderId="14" xfId="54" applyNumberFormat="1" applyFont="1" applyBorder="1" applyAlignment="1">
      <alignment horizontal="center" vertical="center" wrapText="1"/>
      <protection/>
    </xf>
    <xf numFmtId="0" fontId="18" fillId="0" borderId="14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right" vertical="center" wrapText="1"/>
    </xf>
    <xf numFmtId="9" fontId="14" fillId="0" borderId="14" xfId="54" applyNumberFormat="1" applyFont="1" applyBorder="1" applyAlignment="1">
      <alignment horizontal="right" vertical="center" wrapText="1"/>
      <protection/>
    </xf>
    <xf numFmtId="164" fontId="18" fillId="37" borderId="18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7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3" fontId="14" fillId="0" borderId="11" xfId="58" applyNumberFormat="1" applyFont="1" applyBorder="1" applyAlignment="1" applyProtection="1">
      <alignment horizontal="right" vertical="center"/>
      <protection/>
    </xf>
    <xf numFmtId="3" fontId="14" fillId="0" borderId="11" xfId="58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>
      <alignment horizontal="right" vertical="center"/>
    </xf>
    <xf numFmtId="0" fontId="18" fillId="33" borderId="10" xfId="58" applyFont="1" applyFill="1" applyBorder="1" applyAlignment="1" applyProtection="1">
      <alignment horizontal="center" vertical="center"/>
      <protection/>
    </xf>
    <xf numFmtId="0" fontId="18" fillId="0" borderId="10" xfId="58" applyFont="1" applyBorder="1" applyAlignment="1" applyProtection="1">
      <alignment horizontal="center" vertical="center"/>
      <protection locked="0"/>
    </xf>
    <xf numFmtId="0" fontId="18" fillId="0" borderId="13" xfId="58" applyFont="1" applyBorder="1" applyAlignment="1" applyProtection="1">
      <alignment horizontal="center" vertical="center"/>
      <protection locked="0"/>
    </xf>
    <xf numFmtId="0" fontId="18" fillId="0" borderId="13" xfId="58" applyFont="1" applyBorder="1" applyAlignment="1" applyProtection="1">
      <alignment horizontal="center" vertical="center" wrapText="1"/>
      <protection locked="0"/>
    </xf>
    <xf numFmtId="4" fontId="18" fillId="0" borderId="10" xfId="58" applyNumberFormat="1" applyFont="1" applyFill="1" applyBorder="1" applyAlignment="1" applyProtection="1">
      <alignment horizontal="center" vertical="center"/>
      <protection locked="0"/>
    </xf>
    <xf numFmtId="0" fontId="14" fillId="0" borderId="15" xfId="58" applyFont="1" applyBorder="1" applyAlignment="1" applyProtection="1">
      <alignment horizontal="center" vertical="center" wrapText="1"/>
      <protection locked="0"/>
    </xf>
    <xf numFmtId="0" fontId="38" fillId="0" borderId="0" xfId="54" applyNumberFormat="1" applyFont="1" applyBorder="1" applyAlignment="1" applyProtection="1">
      <alignment horizontal="center" vertical="center"/>
      <protection/>
    </xf>
    <xf numFmtId="0" fontId="18" fillId="37" borderId="10" xfId="0" applyNumberFormat="1" applyFont="1" applyFill="1" applyBorder="1" applyAlignment="1">
      <alignment vertical="center" wrapText="1"/>
    </xf>
    <xf numFmtId="0" fontId="18" fillId="37" borderId="10" xfId="0" applyFont="1" applyFill="1" applyBorder="1" applyAlignment="1">
      <alignment/>
    </xf>
    <xf numFmtId="164" fontId="16" fillId="36" borderId="10" xfId="0" applyNumberFormat="1" applyFont="1" applyFill="1" applyBorder="1" applyAlignment="1" applyProtection="1">
      <alignment horizontal="center" vertical="center" wrapText="1"/>
      <protection/>
    </xf>
    <xf numFmtId="2" fontId="16" fillId="36" borderId="10" xfId="0" applyNumberFormat="1" applyFont="1" applyFill="1" applyBorder="1" applyAlignment="1" applyProtection="1">
      <alignment horizontal="center" vertical="center" wrapText="1"/>
      <protection/>
    </xf>
    <xf numFmtId="2" fontId="14" fillId="37" borderId="10" xfId="0" applyNumberFormat="1" applyFont="1" applyFill="1" applyBorder="1" applyAlignment="1">
      <alignment horizontal="center" vertical="center" wrapText="1"/>
    </xf>
    <xf numFmtId="0" fontId="18" fillId="37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174" fontId="18" fillId="0" borderId="10" xfId="0" applyNumberFormat="1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center" vertical="center" wrapText="1"/>
    </xf>
    <xf numFmtId="49" fontId="16" fillId="37" borderId="13" xfId="0" applyNumberFormat="1" applyFont="1" applyFill="1" applyBorder="1" applyAlignment="1">
      <alignment horizontal="left" vertical="center" wrapText="1"/>
    </xf>
    <xf numFmtId="174" fontId="16" fillId="0" borderId="10" xfId="0" applyNumberFormat="1" applyFont="1" applyBorder="1" applyAlignment="1">
      <alignment/>
    </xf>
    <xf numFmtId="0" fontId="14" fillId="0" borderId="11" xfId="0" applyFont="1" applyBorder="1" applyAlignment="1">
      <alignment vertical="center" wrapText="1"/>
    </xf>
    <xf numFmtId="0" fontId="18" fillId="37" borderId="10" xfId="0" applyFont="1" applyFill="1" applyBorder="1" applyAlignment="1">
      <alignment vertical="center" wrapText="1"/>
    </xf>
    <xf numFmtId="0" fontId="14" fillId="0" borderId="10" xfId="54" applyNumberFormat="1" applyFont="1" applyFill="1" applyBorder="1" applyAlignment="1" applyProtection="1">
      <alignment vertical="center" wrapText="1"/>
      <protection/>
    </xf>
    <xf numFmtId="3" fontId="14" fillId="0" borderId="11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14" fillId="37" borderId="10" xfId="0" applyNumberFormat="1" applyFont="1" applyFill="1" applyBorder="1" applyAlignment="1">
      <alignment horizontal="right" vertical="center"/>
    </xf>
    <xf numFmtId="174" fontId="18" fillId="0" borderId="10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/>
    </xf>
    <xf numFmtId="174" fontId="16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right" vertical="center" wrapText="1"/>
    </xf>
    <xf numFmtId="174" fontId="16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4" fontId="14" fillId="0" borderId="10" xfId="54" applyNumberFormat="1" applyFont="1" applyBorder="1" applyAlignment="1">
      <alignment horizontal="right" vertical="center" wrapText="1"/>
      <protection/>
    </xf>
    <xf numFmtId="166" fontId="14" fillId="0" borderId="10" xfId="54" applyNumberFormat="1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vertical="center"/>
      <protection/>
    </xf>
    <xf numFmtId="174" fontId="16" fillId="0" borderId="10" xfId="0" applyNumberFormat="1" applyFont="1" applyFill="1" applyBorder="1" applyAlignment="1" applyProtection="1">
      <alignment horizontal="right" vertical="center" wrapText="1"/>
      <protection/>
    </xf>
    <xf numFmtId="49" fontId="14" fillId="0" borderId="10" xfId="54" applyNumberFormat="1" applyFont="1" applyBorder="1" applyAlignment="1">
      <alignment horizontal="center" vertical="center" wrapText="1"/>
      <protection/>
    </xf>
    <xf numFmtId="174" fontId="14" fillId="0" borderId="10" xfId="54" applyNumberFormat="1" applyFont="1" applyBorder="1" applyAlignment="1">
      <alignment horizontal="right" vertical="center" wrapText="1"/>
      <protection/>
    </xf>
    <xf numFmtId="0" fontId="17" fillId="0" borderId="10" xfId="54" applyFont="1" applyBorder="1" applyAlignment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14" fillId="33" borderId="13" xfId="54" applyNumberFormat="1" applyFont="1" applyFill="1" applyBorder="1" applyAlignment="1" applyProtection="1">
      <alignment horizontal="center" vertical="center"/>
      <protection/>
    </xf>
    <xf numFmtId="0" fontId="14" fillId="33" borderId="19" xfId="54" applyNumberFormat="1" applyFont="1" applyFill="1" applyBorder="1" applyAlignment="1" applyProtection="1">
      <alignment horizontal="center" vertical="center"/>
      <protection/>
    </xf>
    <xf numFmtId="164" fontId="17" fillId="33" borderId="13" xfId="54" applyNumberFormat="1" applyFont="1" applyFill="1" applyBorder="1" applyAlignment="1" applyProtection="1">
      <alignment horizontal="center" vertical="center"/>
      <protection/>
    </xf>
    <xf numFmtId="164" fontId="17" fillId="33" borderId="19" xfId="54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39" fillId="0" borderId="0" xfId="54" applyNumberFormat="1" applyFont="1" applyBorder="1" applyAlignment="1" applyProtection="1">
      <alignment horizontal="center" vertical="center"/>
      <protection/>
    </xf>
    <xf numFmtId="0" fontId="14" fillId="0" borderId="0" xfId="54" applyNumberFormat="1" applyFont="1" applyBorder="1" applyAlignment="1" applyProtection="1">
      <alignment horizontal="left" vertical="center"/>
      <protection/>
    </xf>
    <xf numFmtId="0" fontId="17" fillId="0" borderId="13" xfId="54" applyNumberFormat="1" applyFont="1" applyBorder="1" applyAlignment="1" applyProtection="1">
      <alignment horizontal="right" vertical="center"/>
      <protection/>
    </xf>
    <xf numFmtId="0" fontId="17" fillId="0" borderId="20" xfId="54" applyNumberFormat="1" applyFont="1" applyBorder="1" applyAlignment="1" applyProtection="1">
      <alignment horizontal="right" vertical="center"/>
      <protection/>
    </xf>
    <xf numFmtId="0" fontId="17" fillId="0" borderId="19" xfId="54" applyNumberFormat="1" applyFont="1" applyBorder="1" applyAlignment="1" applyProtection="1">
      <alignment horizontal="right" vertical="center"/>
      <protection/>
    </xf>
    <xf numFmtId="0" fontId="38" fillId="0" borderId="0" xfId="54" applyNumberFormat="1" applyFont="1" applyBorder="1" applyAlignment="1" applyProtection="1">
      <alignment horizontal="center" vertical="center"/>
      <protection/>
    </xf>
    <xf numFmtId="0" fontId="1" fillId="0" borderId="0" xfId="54" applyNumberFormat="1" applyFont="1" applyBorder="1" applyAlignment="1" applyProtection="1">
      <alignment horizontal="left" vertical="center"/>
      <protection/>
    </xf>
    <xf numFmtId="0" fontId="39" fillId="0" borderId="0" xfId="54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justify" wrapText="1"/>
    </xf>
    <xf numFmtId="0" fontId="17" fillId="0" borderId="13" xfId="54" applyFont="1" applyBorder="1" applyAlignment="1">
      <alignment horizontal="right" vertical="center"/>
      <protection/>
    </xf>
    <xf numFmtId="0" fontId="17" fillId="0" borderId="20" xfId="54" applyFont="1" applyBorder="1" applyAlignment="1">
      <alignment horizontal="right" vertical="center"/>
      <protection/>
    </xf>
    <xf numFmtId="0" fontId="17" fillId="0" borderId="19" xfId="54" applyFont="1" applyBorder="1" applyAlignment="1">
      <alignment horizontal="right" vertical="center"/>
      <protection/>
    </xf>
    <xf numFmtId="166" fontId="17" fillId="0" borderId="13" xfId="54" applyNumberFormat="1" applyFont="1" applyBorder="1" applyAlignment="1">
      <alignment horizontal="center" vertical="center"/>
      <protection/>
    </xf>
    <xf numFmtId="166" fontId="17" fillId="0" borderId="19" xfId="54" applyNumberFormat="1" applyFont="1" applyBorder="1" applyAlignment="1">
      <alignment horizontal="center" vertical="center"/>
      <protection/>
    </xf>
    <xf numFmtId="164" fontId="16" fillId="38" borderId="13" xfId="0" applyNumberFormat="1" applyFont="1" applyFill="1" applyBorder="1" applyAlignment="1" applyProtection="1">
      <alignment horizontal="center" vertical="center" wrapText="1"/>
      <protection/>
    </xf>
    <xf numFmtId="164" fontId="16" fillId="38" borderId="19" xfId="0" applyNumberFormat="1" applyFont="1" applyFill="1" applyBorder="1" applyAlignment="1" applyProtection="1">
      <alignment horizontal="center" vertical="center" wrapText="1"/>
      <protection/>
    </xf>
    <xf numFmtId="0" fontId="16" fillId="38" borderId="13" xfId="0" applyNumberFormat="1" applyFont="1" applyFill="1" applyBorder="1" applyAlignment="1" applyProtection="1">
      <alignment horizontal="center" vertical="center" wrapText="1"/>
      <protection/>
    </xf>
    <xf numFmtId="0" fontId="16" fillId="38" borderId="19" xfId="0" applyNumberFormat="1" applyFont="1" applyFill="1" applyBorder="1" applyAlignment="1" applyProtection="1">
      <alignment horizontal="center" vertical="center" wrapText="1"/>
      <protection/>
    </xf>
    <xf numFmtId="0" fontId="16" fillId="36" borderId="13" xfId="0" applyNumberFormat="1" applyFont="1" applyFill="1" applyBorder="1" applyAlignment="1" applyProtection="1">
      <alignment horizontal="right" vertical="center" wrapText="1"/>
      <protection/>
    </xf>
    <xf numFmtId="0" fontId="16" fillId="36" borderId="20" xfId="0" applyNumberFormat="1" applyFont="1" applyFill="1" applyBorder="1" applyAlignment="1" applyProtection="1">
      <alignment horizontal="right" vertical="center" wrapText="1"/>
      <protection/>
    </xf>
    <xf numFmtId="0" fontId="16" fillId="36" borderId="19" xfId="0" applyNumberFormat="1" applyFont="1" applyFill="1" applyBorder="1" applyAlignment="1" applyProtection="1">
      <alignment horizontal="right" vertical="center" wrapText="1"/>
      <protection/>
    </xf>
    <xf numFmtId="8" fontId="17" fillId="33" borderId="13" xfId="57" applyNumberFormat="1" applyFont="1" applyFill="1" applyBorder="1" applyAlignment="1">
      <alignment horizontal="center" vertical="center"/>
      <protection/>
    </xf>
    <xf numFmtId="8" fontId="17" fillId="33" borderId="19" xfId="57" applyNumberFormat="1" applyFont="1" applyFill="1" applyBorder="1" applyAlignment="1">
      <alignment horizontal="center" vertical="center"/>
      <protection/>
    </xf>
    <xf numFmtId="0" fontId="17" fillId="0" borderId="13" xfId="57" applyFont="1" applyBorder="1" applyAlignment="1">
      <alignment horizontal="right" vertical="center"/>
      <protection/>
    </xf>
    <xf numFmtId="0" fontId="17" fillId="0" borderId="20" xfId="57" applyFont="1" applyBorder="1" applyAlignment="1">
      <alignment horizontal="right" vertical="center"/>
      <protection/>
    </xf>
    <xf numFmtId="0" fontId="17" fillId="0" borderId="19" xfId="57" applyFont="1" applyBorder="1" applyAlignment="1">
      <alignment horizontal="right" vertical="center"/>
      <protection/>
    </xf>
    <xf numFmtId="166" fontId="17" fillId="33" borderId="10" xfId="54" applyNumberFormat="1" applyFont="1" applyFill="1" applyBorder="1" applyAlignment="1">
      <alignment horizontal="center" vertical="center"/>
      <protection/>
    </xf>
    <xf numFmtId="164" fontId="17" fillId="33" borderId="10" xfId="54" applyNumberFormat="1" applyFont="1" applyFill="1" applyBorder="1" applyAlignment="1">
      <alignment horizontal="center" vertical="center"/>
      <protection/>
    </xf>
    <xf numFmtId="0" fontId="17" fillId="33" borderId="10" xfId="54" applyFont="1" applyFill="1" applyBorder="1" applyAlignment="1">
      <alignment horizontal="right" vertical="center"/>
      <protection/>
    </xf>
    <xf numFmtId="0" fontId="16" fillId="33" borderId="21" xfId="58" applyNumberFormat="1" applyFont="1" applyFill="1" applyBorder="1" applyAlignment="1" applyProtection="1">
      <alignment horizontal="right" vertical="center" wrapText="1"/>
      <protection/>
    </xf>
    <xf numFmtId="0" fontId="16" fillId="33" borderId="22" xfId="58" applyNumberFormat="1" applyFont="1" applyFill="1" applyBorder="1" applyAlignment="1" applyProtection="1">
      <alignment horizontal="right" vertical="center" wrapText="1"/>
      <protection/>
    </xf>
    <xf numFmtId="0" fontId="16" fillId="33" borderId="23" xfId="58" applyNumberFormat="1" applyFont="1" applyFill="1" applyBorder="1" applyAlignment="1" applyProtection="1">
      <alignment horizontal="right" vertical="center" wrapText="1"/>
      <protection/>
    </xf>
    <xf numFmtId="174" fontId="16" fillId="33" borderId="13" xfId="0" applyNumberFormat="1" applyFont="1" applyFill="1" applyBorder="1" applyAlignment="1">
      <alignment horizontal="center" vertical="center"/>
    </xf>
    <xf numFmtId="174" fontId="16" fillId="33" borderId="19" xfId="0" applyNumberFormat="1" applyFont="1" applyFill="1" applyBorder="1" applyAlignment="1">
      <alignment horizontal="center" vertical="center"/>
    </xf>
    <xf numFmtId="0" fontId="16" fillId="38" borderId="10" xfId="0" applyNumberFormat="1" applyFont="1" applyFill="1" applyBorder="1" applyAlignment="1" applyProtection="1">
      <alignment horizontal="center" vertical="center" wrapText="1"/>
      <protection/>
    </xf>
    <xf numFmtId="44" fontId="17" fillId="33" borderId="13" xfId="69" applyFont="1" applyFill="1" applyBorder="1" applyAlignment="1" applyProtection="1">
      <alignment horizontal="right" vertical="center" wrapText="1"/>
      <protection/>
    </xf>
    <xf numFmtId="44" fontId="17" fillId="33" borderId="20" xfId="69" applyFont="1" applyFill="1" applyBorder="1" applyAlignment="1" applyProtection="1">
      <alignment horizontal="right" vertical="center" wrapText="1"/>
      <protection/>
    </xf>
    <xf numFmtId="44" fontId="17" fillId="33" borderId="19" xfId="69" applyFont="1" applyFill="1" applyBorder="1" applyAlignment="1" applyProtection="1">
      <alignment horizontal="right" vertical="center" wrapText="1"/>
      <protection/>
    </xf>
    <xf numFmtId="174" fontId="16" fillId="33" borderId="13" xfId="0" applyNumberFormat="1" applyFont="1" applyFill="1" applyBorder="1" applyAlignment="1" applyProtection="1">
      <alignment horizontal="center" vertical="center" wrapText="1"/>
      <protection/>
    </xf>
    <xf numFmtId="174" fontId="16" fillId="33" borderId="19" xfId="0" applyNumberFormat="1" applyFont="1" applyFill="1" applyBorder="1" applyAlignment="1" applyProtection="1">
      <alignment horizontal="center" vertical="center" wrapText="1"/>
      <protection/>
    </xf>
    <xf numFmtId="164" fontId="14" fillId="33" borderId="13" xfId="54" applyNumberFormat="1" applyFont="1" applyFill="1" applyBorder="1" applyAlignment="1">
      <alignment horizontal="center" vertical="center"/>
      <protection/>
    </xf>
    <xf numFmtId="164" fontId="14" fillId="33" borderId="19" xfId="54" applyNumberFormat="1" applyFont="1" applyFill="1" applyBorder="1" applyAlignment="1">
      <alignment horizontal="center" vertical="center"/>
      <protection/>
    </xf>
    <xf numFmtId="0" fontId="14" fillId="33" borderId="13" xfId="54" applyFont="1" applyFill="1" applyBorder="1" applyAlignment="1">
      <alignment horizontal="center" vertical="center"/>
      <protection/>
    </xf>
    <xf numFmtId="0" fontId="14" fillId="33" borderId="19" xfId="54" applyFont="1" applyFill="1" applyBorder="1" applyAlignment="1">
      <alignment horizontal="center" vertical="center"/>
      <protection/>
    </xf>
    <xf numFmtId="0" fontId="17" fillId="33" borderId="13" xfId="54" applyFont="1" applyFill="1" applyBorder="1" applyAlignment="1">
      <alignment horizontal="right" vertical="center"/>
      <protection/>
    </xf>
    <xf numFmtId="0" fontId="17" fillId="33" borderId="20" xfId="54" applyFont="1" applyFill="1" applyBorder="1" applyAlignment="1">
      <alignment horizontal="right" vertical="center"/>
      <protection/>
    </xf>
    <xf numFmtId="0" fontId="17" fillId="33" borderId="19" xfId="54" applyFont="1" applyFill="1" applyBorder="1" applyAlignment="1">
      <alignment horizontal="right" vertical="center"/>
      <protection/>
    </xf>
    <xf numFmtId="166" fontId="14" fillId="0" borderId="15" xfId="54" applyNumberFormat="1" applyFont="1" applyBorder="1" applyAlignment="1">
      <alignment horizontal="right" vertical="center" wrapText="1"/>
      <protection/>
    </xf>
    <xf numFmtId="9" fontId="14" fillId="0" borderId="10" xfId="54" applyNumberFormat="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right" vertical="center"/>
    </xf>
    <xf numFmtId="166" fontId="14" fillId="0" borderId="16" xfId="54" applyNumberFormat="1" applyFont="1" applyBorder="1" applyAlignment="1">
      <alignment horizontal="right" vertical="center" wrapText="1"/>
      <protection/>
    </xf>
    <xf numFmtId="166" fontId="14" fillId="0" borderId="18" xfId="54" applyNumberFormat="1" applyFont="1" applyBorder="1" applyAlignment="1">
      <alignment horizontal="right" vertical="center" wrapText="1"/>
      <protection/>
    </xf>
    <xf numFmtId="9" fontId="14" fillId="0" borderId="18" xfId="54" applyNumberFormat="1" applyFont="1" applyBorder="1" applyAlignment="1">
      <alignment horizontal="center" vertical="center" wrapText="1"/>
      <protection/>
    </xf>
    <xf numFmtId="166" fontId="14" fillId="0" borderId="18" xfId="54" applyNumberFormat="1" applyFont="1" applyBorder="1" applyAlignment="1">
      <alignment vertical="center" wrapText="1"/>
      <protection/>
    </xf>
    <xf numFmtId="0" fontId="14" fillId="0" borderId="10" xfId="57" applyFont="1" applyBorder="1">
      <alignment/>
      <protection/>
    </xf>
    <xf numFmtId="0" fontId="14" fillId="0" borderId="10" xfId="57" applyFont="1" applyFill="1" applyBorder="1">
      <alignment/>
      <protection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166" fontId="16" fillId="0" borderId="10" xfId="0" applyNumberFormat="1" applyFont="1" applyBorder="1" applyAlignment="1">
      <alignment horizontal="righ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right" vertical="center"/>
    </xf>
    <xf numFmtId="0" fontId="16" fillId="33" borderId="20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horizontal="right" vertical="center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 1" xfId="44"/>
    <cellStyle name="Heading1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 1" xfId="62"/>
    <cellStyle name="Result2 1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8">
      <selection activeCell="A1" sqref="A1:IV16384"/>
    </sheetView>
  </sheetViews>
  <sheetFormatPr defaultColWidth="8.796875" defaultRowHeight="12.75" customHeight="1"/>
  <cols>
    <col min="1" max="1" width="3.59765625" style="0" customWidth="1"/>
    <col min="2" max="2" width="42.59765625" style="0" customWidth="1"/>
    <col min="3" max="3" width="5.5" style="0" customWidth="1"/>
    <col min="4" max="4" width="4.59765625" style="0" bestFit="1" customWidth="1"/>
    <col min="5" max="5" width="9.69921875" style="0" customWidth="1"/>
    <col min="6" max="6" width="10.69921875" style="0" customWidth="1"/>
    <col min="7" max="7" width="5.59765625" style="0" customWidth="1"/>
    <col min="8" max="8" width="8.8984375" style="0" customWidth="1"/>
    <col min="9" max="9" width="10.3984375" style="0" customWidth="1"/>
    <col min="10" max="10" width="11.09765625" style="0" customWidth="1"/>
    <col min="11" max="11" width="10" style="0" customWidth="1"/>
    <col min="12" max="249" width="9.19921875" style="0" customWidth="1"/>
  </cols>
  <sheetData>
    <row r="1" spans="1:11" ht="12.75" customHeight="1">
      <c r="A1" s="107"/>
      <c r="B1" s="107"/>
      <c r="C1" s="107"/>
      <c r="D1" s="107"/>
      <c r="E1" s="107"/>
      <c r="F1" s="107"/>
      <c r="G1" s="107"/>
      <c r="H1" s="107"/>
      <c r="I1" s="107"/>
      <c r="J1" s="188" t="s">
        <v>135</v>
      </c>
      <c r="K1" s="188"/>
    </row>
    <row r="2" spans="1:11" ht="14.2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07"/>
    </row>
    <row r="3" spans="1:11" ht="14.25" customHeight="1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4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107"/>
    </row>
    <row r="5" spans="1:11" ht="14.25" customHeight="1">
      <c r="A5" s="193" t="s">
        <v>30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4.2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7"/>
    </row>
    <row r="7" spans="1:11" ht="14.25" customHeight="1">
      <c r="A7" s="109"/>
      <c r="B7" s="39" t="s">
        <v>21</v>
      </c>
      <c r="C7" s="109"/>
      <c r="D7" s="109"/>
      <c r="E7" s="109"/>
      <c r="F7" s="109"/>
      <c r="G7" s="109"/>
      <c r="H7" s="109"/>
      <c r="I7" s="109"/>
      <c r="J7" s="109"/>
      <c r="K7" s="107"/>
    </row>
    <row r="8" spans="1:11" s="12" customFormat="1" ht="38.25">
      <c r="A8" s="52" t="s">
        <v>1</v>
      </c>
      <c r="B8" s="53" t="s">
        <v>37</v>
      </c>
      <c r="C8" s="52" t="s">
        <v>4</v>
      </c>
      <c r="D8" s="52" t="s">
        <v>2</v>
      </c>
      <c r="E8" s="52" t="s">
        <v>131</v>
      </c>
      <c r="F8" s="54" t="s">
        <v>132</v>
      </c>
      <c r="G8" s="54" t="s">
        <v>7</v>
      </c>
      <c r="H8" s="52" t="s">
        <v>133</v>
      </c>
      <c r="I8" s="52" t="s">
        <v>134</v>
      </c>
      <c r="J8" s="52" t="s">
        <v>40</v>
      </c>
      <c r="K8" s="53" t="s">
        <v>31</v>
      </c>
    </row>
    <row r="9" spans="1:11" ht="14.25">
      <c r="A9" s="49">
        <v>1</v>
      </c>
      <c r="B9" s="40" t="s">
        <v>92</v>
      </c>
      <c r="C9" s="41" t="s">
        <v>35</v>
      </c>
      <c r="D9" s="59">
        <v>18</v>
      </c>
      <c r="E9" s="42">
        <v>0</v>
      </c>
      <c r="F9" s="42">
        <f>D9*E9</f>
        <v>0</v>
      </c>
      <c r="G9" s="43">
        <v>0.08</v>
      </c>
      <c r="H9" s="42">
        <f>E9*1.08</f>
        <v>0</v>
      </c>
      <c r="I9" s="42">
        <f>D9*H9</f>
        <v>0</v>
      </c>
      <c r="J9" s="50"/>
      <c r="K9" s="51"/>
    </row>
    <row r="10" spans="1:11" ht="14.25">
      <c r="A10" s="49">
        <v>2</v>
      </c>
      <c r="B10" s="40" t="s">
        <v>93</v>
      </c>
      <c r="C10" s="41" t="s">
        <v>35</v>
      </c>
      <c r="D10" s="59">
        <v>4</v>
      </c>
      <c r="E10" s="42">
        <v>0</v>
      </c>
      <c r="F10" s="42">
        <f aca="true" t="shared" si="0" ref="F10:F48">D10*E10</f>
        <v>0</v>
      </c>
      <c r="G10" s="43">
        <v>0.08</v>
      </c>
      <c r="H10" s="42">
        <f aca="true" t="shared" si="1" ref="H10:H48">E10*1.08</f>
        <v>0</v>
      </c>
      <c r="I10" s="42">
        <f aca="true" t="shared" si="2" ref="I10:I48">D10*H10</f>
        <v>0</v>
      </c>
      <c r="J10" s="50"/>
      <c r="K10" s="51"/>
    </row>
    <row r="11" spans="1:11" ht="14.25">
      <c r="A11" s="49">
        <v>3</v>
      </c>
      <c r="B11" s="40" t="s">
        <v>32</v>
      </c>
      <c r="C11" s="41" t="s">
        <v>35</v>
      </c>
      <c r="D11" s="59">
        <v>2</v>
      </c>
      <c r="E11" s="42">
        <v>0</v>
      </c>
      <c r="F11" s="42">
        <f t="shared" si="0"/>
        <v>0</v>
      </c>
      <c r="G11" s="43">
        <v>0.08</v>
      </c>
      <c r="H11" s="42">
        <f t="shared" si="1"/>
        <v>0</v>
      </c>
      <c r="I11" s="42">
        <f t="shared" si="2"/>
        <v>0</v>
      </c>
      <c r="J11" s="50"/>
      <c r="K11" s="51"/>
    </row>
    <row r="12" spans="1:11" ht="14.25">
      <c r="A12" s="49">
        <v>4</v>
      </c>
      <c r="B12" s="40" t="s">
        <v>94</v>
      </c>
      <c r="C12" s="41" t="s">
        <v>35</v>
      </c>
      <c r="D12" s="59">
        <v>30</v>
      </c>
      <c r="E12" s="42">
        <v>0</v>
      </c>
      <c r="F12" s="42">
        <f t="shared" si="0"/>
        <v>0</v>
      </c>
      <c r="G12" s="43">
        <v>0.08</v>
      </c>
      <c r="H12" s="42">
        <f t="shared" si="1"/>
        <v>0</v>
      </c>
      <c r="I12" s="42">
        <f t="shared" si="2"/>
        <v>0</v>
      </c>
      <c r="J12" s="50"/>
      <c r="K12" s="51"/>
    </row>
    <row r="13" spans="1:11" ht="14.25">
      <c r="A13" s="49">
        <v>5</v>
      </c>
      <c r="B13" s="40" t="s">
        <v>95</v>
      </c>
      <c r="C13" s="41" t="s">
        <v>35</v>
      </c>
      <c r="D13" s="59">
        <v>110</v>
      </c>
      <c r="E13" s="42">
        <v>0</v>
      </c>
      <c r="F13" s="42">
        <f t="shared" si="0"/>
        <v>0</v>
      </c>
      <c r="G13" s="43">
        <v>0.08</v>
      </c>
      <c r="H13" s="42">
        <f t="shared" si="1"/>
        <v>0</v>
      </c>
      <c r="I13" s="42">
        <f t="shared" si="2"/>
        <v>0</v>
      </c>
      <c r="J13" s="50"/>
      <c r="K13" s="51"/>
    </row>
    <row r="14" spans="1:11" ht="14.25">
      <c r="A14" s="49">
        <v>6</v>
      </c>
      <c r="B14" s="44" t="s">
        <v>96</v>
      </c>
      <c r="C14" s="41" t="s">
        <v>35</v>
      </c>
      <c r="D14" s="59">
        <v>5</v>
      </c>
      <c r="E14" s="42">
        <v>0</v>
      </c>
      <c r="F14" s="42">
        <f t="shared" si="0"/>
        <v>0</v>
      </c>
      <c r="G14" s="43">
        <v>0.08</v>
      </c>
      <c r="H14" s="42">
        <f t="shared" si="1"/>
        <v>0</v>
      </c>
      <c r="I14" s="42">
        <f t="shared" si="2"/>
        <v>0</v>
      </c>
      <c r="J14" s="50"/>
      <c r="K14" s="51"/>
    </row>
    <row r="15" spans="1:11" ht="14.25">
      <c r="A15" s="49">
        <v>7</v>
      </c>
      <c r="B15" s="44" t="s">
        <v>97</v>
      </c>
      <c r="C15" s="41" t="s">
        <v>35</v>
      </c>
      <c r="D15" s="59">
        <v>110</v>
      </c>
      <c r="E15" s="42">
        <v>0</v>
      </c>
      <c r="F15" s="42">
        <f t="shared" si="0"/>
        <v>0</v>
      </c>
      <c r="G15" s="43">
        <v>0.08</v>
      </c>
      <c r="H15" s="42">
        <f t="shared" si="1"/>
        <v>0</v>
      </c>
      <c r="I15" s="42">
        <f t="shared" si="2"/>
        <v>0</v>
      </c>
      <c r="J15" s="50"/>
      <c r="K15" s="51"/>
    </row>
    <row r="16" spans="1:11" ht="14.25">
      <c r="A16" s="49">
        <v>8</v>
      </c>
      <c r="B16" s="44" t="s">
        <v>98</v>
      </c>
      <c r="C16" s="41" t="s">
        <v>35</v>
      </c>
      <c r="D16" s="59">
        <v>6</v>
      </c>
      <c r="E16" s="42">
        <v>0</v>
      </c>
      <c r="F16" s="42">
        <f t="shared" si="0"/>
        <v>0</v>
      </c>
      <c r="G16" s="43">
        <v>0.08</v>
      </c>
      <c r="H16" s="42">
        <f t="shared" si="1"/>
        <v>0</v>
      </c>
      <c r="I16" s="42">
        <f t="shared" si="2"/>
        <v>0</v>
      </c>
      <c r="J16" s="50"/>
      <c r="K16" s="51"/>
    </row>
    <row r="17" spans="1:11" ht="14.25">
      <c r="A17" s="49">
        <v>9</v>
      </c>
      <c r="B17" s="40" t="s">
        <v>99</v>
      </c>
      <c r="C17" s="41" t="s">
        <v>35</v>
      </c>
      <c r="D17" s="59">
        <v>10</v>
      </c>
      <c r="E17" s="42">
        <v>0</v>
      </c>
      <c r="F17" s="42">
        <f t="shared" si="0"/>
        <v>0</v>
      </c>
      <c r="G17" s="43">
        <v>0.08</v>
      </c>
      <c r="H17" s="42">
        <f t="shared" si="1"/>
        <v>0</v>
      </c>
      <c r="I17" s="42">
        <f t="shared" si="2"/>
        <v>0</v>
      </c>
      <c r="J17" s="50"/>
      <c r="K17" s="51"/>
    </row>
    <row r="18" spans="1:11" ht="14.25">
      <c r="A18" s="49">
        <v>10</v>
      </c>
      <c r="B18" s="40" t="s">
        <v>100</v>
      </c>
      <c r="C18" s="41" t="s">
        <v>35</v>
      </c>
      <c r="D18" s="59">
        <v>10</v>
      </c>
      <c r="E18" s="42">
        <v>0</v>
      </c>
      <c r="F18" s="42">
        <f t="shared" si="0"/>
        <v>0</v>
      </c>
      <c r="G18" s="43">
        <v>0.08</v>
      </c>
      <c r="H18" s="42">
        <f t="shared" si="1"/>
        <v>0</v>
      </c>
      <c r="I18" s="42">
        <f t="shared" si="2"/>
        <v>0</v>
      </c>
      <c r="J18" s="50"/>
      <c r="K18" s="51"/>
    </row>
    <row r="19" spans="1:11" ht="14.25">
      <c r="A19" s="49">
        <v>11</v>
      </c>
      <c r="B19" s="40" t="s">
        <v>101</v>
      </c>
      <c r="C19" s="41" t="s">
        <v>35</v>
      </c>
      <c r="D19" s="59">
        <v>6</v>
      </c>
      <c r="E19" s="42">
        <v>0</v>
      </c>
      <c r="F19" s="42">
        <f t="shared" si="0"/>
        <v>0</v>
      </c>
      <c r="G19" s="43">
        <v>0.08</v>
      </c>
      <c r="H19" s="42">
        <f t="shared" si="1"/>
        <v>0</v>
      </c>
      <c r="I19" s="42">
        <f t="shared" si="2"/>
        <v>0</v>
      </c>
      <c r="J19" s="50"/>
      <c r="K19" s="51"/>
    </row>
    <row r="20" spans="1:11" ht="14.25">
      <c r="A20" s="49">
        <v>12</v>
      </c>
      <c r="B20" s="45" t="s">
        <v>102</v>
      </c>
      <c r="C20" s="41" t="s">
        <v>35</v>
      </c>
      <c r="D20" s="60">
        <v>14</v>
      </c>
      <c r="E20" s="42">
        <v>0</v>
      </c>
      <c r="F20" s="42">
        <f t="shared" si="0"/>
        <v>0</v>
      </c>
      <c r="G20" s="46">
        <v>0.08</v>
      </c>
      <c r="H20" s="42">
        <f t="shared" si="1"/>
        <v>0</v>
      </c>
      <c r="I20" s="42">
        <f t="shared" si="2"/>
        <v>0</v>
      </c>
      <c r="J20" s="51"/>
      <c r="K20" s="51"/>
    </row>
    <row r="21" spans="1:11" ht="14.25">
      <c r="A21" s="49">
        <v>13</v>
      </c>
      <c r="B21" s="40" t="s">
        <v>103</v>
      </c>
      <c r="C21" s="41" t="s">
        <v>35</v>
      </c>
      <c r="D21" s="59">
        <v>16</v>
      </c>
      <c r="E21" s="42">
        <v>0</v>
      </c>
      <c r="F21" s="42">
        <f t="shared" si="0"/>
        <v>0</v>
      </c>
      <c r="G21" s="43">
        <v>0.08</v>
      </c>
      <c r="H21" s="42">
        <f t="shared" si="1"/>
        <v>0</v>
      </c>
      <c r="I21" s="42">
        <f t="shared" si="2"/>
        <v>0</v>
      </c>
      <c r="J21" s="50"/>
      <c r="K21" s="51"/>
    </row>
    <row r="22" spans="1:11" ht="14.25">
      <c r="A22" s="49">
        <v>14</v>
      </c>
      <c r="B22" s="40" t="s">
        <v>104</v>
      </c>
      <c r="C22" s="41" t="s">
        <v>35</v>
      </c>
      <c r="D22" s="59">
        <v>5</v>
      </c>
      <c r="E22" s="42">
        <v>0</v>
      </c>
      <c r="F22" s="42">
        <f t="shared" si="0"/>
        <v>0</v>
      </c>
      <c r="G22" s="43">
        <v>0.08</v>
      </c>
      <c r="H22" s="42">
        <f t="shared" si="1"/>
        <v>0</v>
      </c>
      <c r="I22" s="42">
        <f t="shared" si="2"/>
        <v>0</v>
      </c>
      <c r="J22" s="50"/>
      <c r="K22" s="51"/>
    </row>
    <row r="23" spans="1:11" ht="14.25">
      <c r="A23" s="49">
        <v>15</v>
      </c>
      <c r="B23" s="55" t="s">
        <v>105</v>
      </c>
      <c r="C23" s="41" t="s">
        <v>35</v>
      </c>
      <c r="D23" s="61">
        <v>100</v>
      </c>
      <c r="E23" s="42">
        <v>0</v>
      </c>
      <c r="F23" s="42">
        <f t="shared" si="0"/>
        <v>0</v>
      </c>
      <c r="G23" s="46">
        <v>0.08</v>
      </c>
      <c r="H23" s="42">
        <f t="shared" si="1"/>
        <v>0</v>
      </c>
      <c r="I23" s="42">
        <f t="shared" si="2"/>
        <v>0</v>
      </c>
      <c r="J23" s="51"/>
      <c r="K23" s="51"/>
    </row>
    <row r="24" spans="1:11" ht="14.25">
      <c r="A24" s="49">
        <v>16</v>
      </c>
      <c r="B24" s="55" t="s">
        <v>106</v>
      </c>
      <c r="C24" s="41" t="s">
        <v>35</v>
      </c>
      <c r="D24" s="61">
        <v>170</v>
      </c>
      <c r="E24" s="42">
        <v>0</v>
      </c>
      <c r="F24" s="42">
        <f t="shared" si="0"/>
        <v>0</v>
      </c>
      <c r="G24" s="46">
        <v>0.08</v>
      </c>
      <c r="H24" s="42">
        <f t="shared" si="1"/>
        <v>0</v>
      </c>
      <c r="I24" s="42">
        <f t="shared" si="2"/>
        <v>0</v>
      </c>
      <c r="J24" s="51"/>
      <c r="K24" s="51"/>
    </row>
    <row r="25" spans="1:11" ht="14.25">
      <c r="A25" s="49">
        <v>17</v>
      </c>
      <c r="B25" s="40" t="s">
        <v>107</v>
      </c>
      <c r="C25" s="41" t="s">
        <v>35</v>
      </c>
      <c r="D25" s="59">
        <v>8</v>
      </c>
      <c r="E25" s="42">
        <v>0</v>
      </c>
      <c r="F25" s="42">
        <f t="shared" si="0"/>
        <v>0</v>
      </c>
      <c r="G25" s="43">
        <v>0.08</v>
      </c>
      <c r="H25" s="42">
        <f t="shared" si="1"/>
        <v>0</v>
      </c>
      <c r="I25" s="42">
        <f t="shared" si="2"/>
        <v>0</v>
      </c>
      <c r="J25" s="50"/>
      <c r="K25" s="51"/>
    </row>
    <row r="26" spans="1:11" ht="14.25">
      <c r="A26" s="49">
        <v>18</v>
      </c>
      <c r="B26" s="40" t="s">
        <v>108</v>
      </c>
      <c r="C26" s="41" t="s">
        <v>35</v>
      </c>
      <c r="D26" s="59">
        <v>8</v>
      </c>
      <c r="E26" s="42">
        <v>0</v>
      </c>
      <c r="F26" s="42">
        <f t="shared" si="0"/>
        <v>0</v>
      </c>
      <c r="G26" s="43">
        <v>0.08</v>
      </c>
      <c r="H26" s="42">
        <f t="shared" si="1"/>
        <v>0</v>
      </c>
      <c r="I26" s="42">
        <f t="shared" si="2"/>
        <v>0</v>
      </c>
      <c r="J26" s="50"/>
      <c r="K26" s="51"/>
    </row>
    <row r="27" spans="1:11" ht="14.25">
      <c r="A27" s="49">
        <v>19</v>
      </c>
      <c r="B27" s="40" t="s">
        <v>109</v>
      </c>
      <c r="C27" s="41" t="s">
        <v>35</v>
      </c>
      <c r="D27" s="59">
        <v>3</v>
      </c>
      <c r="E27" s="42">
        <v>0</v>
      </c>
      <c r="F27" s="42">
        <f t="shared" si="0"/>
        <v>0</v>
      </c>
      <c r="G27" s="43">
        <v>0.08</v>
      </c>
      <c r="H27" s="42">
        <f t="shared" si="1"/>
        <v>0</v>
      </c>
      <c r="I27" s="42">
        <f t="shared" si="2"/>
        <v>0</v>
      </c>
      <c r="J27" s="50"/>
      <c r="K27" s="51"/>
    </row>
    <row r="28" spans="1:11" ht="14.25">
      <c r="A28" s="49">
        <v>20</v>
      </c>
      <c r="B28" s="40" t="s">
        <v>110</v>
      </c>
      <c r="C28" s="41" t="s">
        <v>35</v>
      </c>
      <c r="D28" s="59">
        <v>13</v>
      </c>
      <c r="E28" s="42">
        <v>0</v>
      </c>
      <c r="F28" s="42">
        <f t="shared" si="0"/>
        <v>0</v>
      </c>
      <c r="G28" s="43">
        <v>0.08</v>
      </c>
      <c r="H28" s="42">
        <f t="shared" si="1"/>
        <v>0</v>
      </c>
      <c r="I28" s="42">
        <f t="shared" si="2"/>
        <v>0</v>
      </c>
      <c r="J28" s="50"/>
      <c r="K28" s="51"/>
    </row>
    <row r="29" spans="1:11" ht="25.5">
      <c r="A29" s="49">
        <v>21</v>
      </c>
      <c r="B29" s="56" t="s">
        <v>111</v>
      </c>
      <c r="C29" s="41" t="s">
        <v>35</v>
      </c>
      <c r="D29" s="62">
        <v>50</v>
      </c>
      <c r="E29" s="42">
        <v>0</v>
      </c>
      <c r="F29" s="42">
        <f t="shared" si="0"/>
        <v>0</v>
      </c>
      <c r="G29" s="43">
        <v>0.08</v>
      </c>
      <c r="H29" s="42">
        <f t="shared" si="1"/>
        <v>0</v>
      </c>
      <c r="I29" s="42">
        <f t="shared" si="2"/>
        <v>0</v>
      </c>
      <c r="J29" s="50"/>
      <c r="K29" s="51"/>
    </row>
    <row r="30" spans="1:11" ht="14.25">
      <c r="A30" s="49">
        <v>22</v>
      </c>
      <c r="B30" s="40" t="s">
        <v>112</v>
      </c>
      <c r="C30" s="41" t="s">
        <v>35</v>
      </c>
      <c r="D30" s="59">
        <v>160</v>
      </c>
      <c r="E30" s="42">
        <v>0</v>
      </c>
      <c r="F30" s="42">
        <f t="shared" si="0"/>
        <v>0</v>
      </c>
      <c r="G30" s="43">
        <v>0.08</v>
      </c>
      <c r="H30" s="42">
        <f t="shared" si="1"/>
        <v>0</v>
      </c>
      <c r="I30" s="42">
        <f t="shared" si="2"/>
        <v>0</v>
      </c>
      <c r="J30" s="50"/>
      <c r="K30" s="51"/>
    </row>
    <row r="31" spans="1:11" ht="14.25">
      <c r="A31" s="49">
        <v>23</v>
      </c>
      <c r="B31" s="40" t="s">
        <v>113</v>
      </c>
      <c r="C31" s="41" t="s">
        <v>35</v>
      </c>
      <c r="D31" s="59">
        <v>21</v>
      </c>
      <c r="E31" s="42">
        <v>0</v>
      </c>
      <c r="F31" s="42">
        <f t="shared" si="0"/>
        <v>0</v>
      </c>
      <c r="G31" s="43">
        <v>0.08</v>
      </c>
      <c r="H31" s="42">
        <f t="shared" si="1"/>
        <v>0</v>
      </c>
      <c r="I31" s="42">
        <f t="shared" si="2"/>
        <v>0</v>
      </c>
      <c r="J31" s="50"/>
      <c r="K31" s="51"/>
    </row>
    <row r="32" spans="1:11" ht="14.25">
      <c r="A32" s="49">
        <v>24</v>
      </c>
      <c r="B32" s="40" t="s">
        <v>114</v>
      </c>
      <c r="C32" s="41" t="s">
        <v>35</v>
      </c>
      <c r="D32" s="59">
        <v>5</v>
      </c>
      <c r="E32" s="42">
        <v>0</v>
      </c>
      <c r="F32" s="42">
        <f t="shared" si="0"/>
        <v>0</v>
      </c>
      <c r="G32" s="43">
        <v>0.08</v>
      </c>
      <c r="H32" s="42">
        <f t="shared" si="1"/>
        <v>0</v>
      </c>
      <c r="I32" s="42">
        <f t="shared" si="2"/>
        <v>0</v>
      </c>
      <c r="J32" s="50"/>
      <c r="K32" s="51"/>
    </row>
    <row r="33" spans="1:11" ht="14.25">
      <c r="A33" s="49">
        <v>25</v>
      </c>
      <c r="B33" s="40" t="s">
        <v>115</v>
      </c>
      <c r="C33" s="41" t="s">
        <v>35</v>
      </c>
      <c r="D33" s="59">
        <v>4</v>
      </c>
      <c r="E33" s="42">
        <v>0</v>
      </c>
      <c r="F33" s="42">
        <f t="shared" si="0"/>
        <v>0</v>
      </c>
      <c r="G33" s="43">
        <v>0.08</v>
      </c>
      <c r="H33" s="42">
        <f t="shared" si="1"/>
        <v>0</v>
      </c>
      <c r="I33" s="42">
        <f t="shared" si="2"/>
        <v>0</v>
      </c>
      <c r="J33" s="50"/>
      <c r="K33" s="51"/>
    </row>
    <row r="34" spans="1:11" ht="14.25">
      <c r="A34" s="49">
        <v>26</v>
      </c>
      <c r="B34" s="40" t="s">
        <v>116</v>
      </c>
      <c r="C34" s="41" t="s">
        <v>35</v>
      </c>
      <c r="D34" s="59">
        <v>130</v>
      </c>
      <c r="E34" s="42">
        <v>0</v>
      </c>
      <c r="F34" s="42">
        <f t="shared" si="0"/>
        <v>0</v>
      </c>
      <c r="G34" s="43">
        <v>0.08</v>
      </c>
      <c r="H34" s="42">
        <f t="shared" si="1"/>
        <v>0</v>
      </c>
      <c r="I34" s="42">
        <f t="shared" si="2"/>
        <v>0</v>
      </c>
      <c r="J34" s="50"/>
      <c r="K34" s="51"/>
    </row>
    <row r="35" spans="1:11" ht="14.25">
      <c r="A35" s="49">
        <v>27</v>
      </c>
      <c r="B35" s="40" t="s">
        <v>117</v>
      </c>
      <c r="C35" s="41" t="s">
        <v>35</v>
      </c>
      <c r="D35" s="59">
        <v>125</v>
      </c>
      <c r="E35" s="42">
        <v>0</v>
      </c>
      <c r="F35" s="42">
        <f t="shared" si="0"/>
        <v>0</v>
      </c>
      <c r="G35" s="43">
        <v>0.08</v>
      </c>
      <c r="H35" s="42">
        <f t="shared" si="1"/>
        <v>0</v>
      </c>
      <c r="I35" s="42">
        <f t="shared" si="2"/>
        <v>0</v>
      </c>
      <c r="J35" s="50"/>
      <c r="K35" s="51"/>
    </row>
    <row r="36" spans="1:11" ht="14.25">
      <c r="A36" s="49">
        <v>28</v>
      </c>
      <c r="B36" s="40" t="s">
        <v>118</v>
      </c>
      <c r="C36" s="41" t="s">
        <v>35</v>
      </c>
      <c r="D36" s="59">
        <v>55</v>
      </c>
      <c r="E36" s="42">
        <v>0</v>
      </c>
      <c r="F36" s="42">
        <f t="shared" si="0"/>
        <v>0</v>
      </c>
      <c r="G36" s="43">
        <v>0.08</v>
      </c>
      <c r="H36" s="42">
        <f t="shared" si="1"/>
        <v>0</v>
      </c>
      <c r="I36" s="42">
        <f t="shared" si="2"/>
        <v>0</v>
      </c>
      <c r="J36" s="50"/>
      <c r="K36" s="51"/>
    </row>
    <row r="37" spans="1:11" ht="14.25">
      <c r="A37" s="49">
        <v>29</v>
      </c>
      <c r="B37" s="40" t="s">
        <v>119</v>
      </c>
      <c r="C37" s="41" t="s">
        <v>35</v>
      </c>
      <c r="D37" s="59">
        <v>50</v>
      </c>
      <c r="E37" s="42">
        <v>0</v>
      </c>
      <c r="F37" s="42">
        <f t="shared" si="0"/>
        <v>0</v>
      </c>
      <c r="G37" s="43">
        <v>0.08</v>
      </c>
      <c r="H37" s="42">
        <f t="shared" si="1"/>
        <v>0</v>
      </c>
      <c r="I37" s="42">
        <f t="shared" si="2"/>
        <v>0</v>
      </c>
      <c r="J37" s="50"/>
      <c r="K37" s="51"/>
    </row>
    <row r="38" spans="1:11" ht="14.25">
      <c r="A38" s="49">
        <v>30</v>
      </c>
      <c r="B38" s="57" t="s">
        <v>120</v>
      </c>
      <c r="C38" s="41" t="s">
        <v>35</v>
      </c>
      <c r="D38" s="61">
        <v>16</v>
      </c>
      <c r="E38" s="42">
        <v>0</v>
      </c>
      <c r="F38" s="42">
        <f t="shared" si="0"/>
        <v>0</v>
      </c>
      <c r="G38" s="46">
        <v>0.08</v>
      </c>
      <c r="H38" s="42">
        <f t="shared" si="1"/>
        <v>0</v>
      </c>
      <c r="I38" s="42">
        <f t="shared" si="2"/>
        <v>0</v>
      </c>
      <c r="J38" s="51"/>
      <c r="K38" s="51"/>
    </row>
    <row r="39" spans="1:11" ht="14.25">
      <c r="A39" s="49">
        <v>31</v>
      </c>
      <c r="B39" s="40" t="s">
        <v>121</v>
      </c>
      <c r="C39" s="41" t="s">
        <v>35</v>
      </c>
      <c r="D39" s="59">
        <v>110</v>
      </c>
      <c r="E39" s="42">
        <v>0</v>
      </c>
      <c r="F39" s="42">
        <f t="shared" si="0"/>
        <v>0</v>
      </c>
      <c r="G39" s="43">
        <v>0.08</v>
      </c>
      <c r="H39" s="42">
        <f t="shared" si="1"/>
        <v>0</v>
      </c>
      <c r="I39" s="42">
        <f t="shared" si="2"/>
        <v>0</v>
      </c>
      <c r="J39" s="50"/>
      <c r="K39" s="51"/>
    </row>
    <row r="40" spans="1:11" ht="14.25">
      <c r="A40" s="49">
        <v>32</v>
      </c>
      <c r="B40" s="40" t="s">
        <v>122</v>
      </c>
      <c r="C40" s="41" t="s">
        <v>35</v>
      </c>
      <c r="D40" s="59">
        <v>19</v>
      </c>
      <c r="E40" s="42">
        <v>0</v>
      </c>
      <c r="F40" s="42">
        <f t="shared" si="0"/>
        <v>0</v>
      </c>
      <c r="G40" s="43">
        <v>0.08</v>
      </c>
      <c r="H40" s="42">
        <f t="shared" si="1"/>
        <v>0</v>
      </c>
      <c r="I40" s="42">
        <f t="shared" si="2"/>
        <v>0</v>
      </c>
      <c r="J40" s="50"/>
      <c r="K40" s="51"/>
    </row>
    <row r="41" spans="1:11" ht="14.25">
      <c r="A41" s="49">
        <v>33</v>
      </c>
      <c r="B41" s="40" t="s">
        <v>123</v>
      </c>
      <c r="C41" s="41" t="s">
        <v>35</v>
      </c>
      <c r="D41" s="59">
        <v>3</v>
      </c>
      <c r="E41" s="42">
        <v>0</v>
      </c>
      <c r="F41" s="42">
        <f t="shared" si="0"/>
        <v>0</v>
      </c>
      <c r="G41" s="43">
        <v>0.08</v>
      </c>
      <c r="H41" s="42">
        <f t="shared" si="1"/>
        <v>0</v>
      </c>
      <c r="I41" s="42">
        <f t="shared" si="2"/>
        <v>0</v>
      </c>
      <c r="J41" s="50"/>
      <c r="K41" s="51"/>
    </row>
    <row r="42" spans="1:11" ht="14.25">
      <c r="A42" s="49">
        <v>34</v>
      </c>
      <c r="B42" s="40" t="s">
        <v>124</v>
      </c>
      <c r="C42" s="41" t="s">
        <v>35</v>
      </c>
      <c r="D42" s="59">
        <v>10</v>
      </c>
      <c r="E42" s="42">
        <v>0</v>
      </c>
      <c r="F42" s="42">
        <f t="shared" si="0"/>
        <v>0</v>
      </c>
      <c r="G42" s="43">
        <v>0.08</v>
      </c>
      <c r="H42" s="42">
        <f t="shared" si="1"/>
        <v>0</v>
      </c>
      <c r="I42" s="42">
        <f t="shared" si="2"/>
        <v>0</v>
      </c>
      <c r="J42" s="50"/>
      <c r="K42" s="51"/>
    </row>
    <row r="43" spans="1:11" ht="15" customHeight="1">
      <c r="A43" s="49">
        <v>35</v>
      </c>
      <c r="B43" s="40" t="s">
        <v>125</v>
      </c>
      <c r="C43" s="41" t="s">
        <v>35</v>
      </c>
      <c r="D43" s="59">
        <v>10</v>
      </c>
      <c r="E43" s="42">
        <v>0</v>
      </c>
      <c r="F43" s="42">
        <f t="shared" si="0"/>
        <v>0</v>
      </c>
      <c r="G43" s="43">
        <v>0.08</v>
      </c>
      <c r="H43" s="42">
        <f t="shared" si="1"/>
        <v>0</v>
      </c>
      <c r="I43" s="42">
        <f t="shared" si="2"/>
        <v>0</v>
      </c>
      <c r="J43" s="50"/>
      <c r="K43" s="51"/>
    </row>
    <row r="44" spans="1:11" ht="14.25" customHeight="1">
      <c r="A44" s="49">
        <v>36</v>
      </c>
      <c r="B44" s="40" t="s">
        <v>126</v>
      </c>
      <c r="C44" s="41" t="s">
        <v>35</v>
      </c>
      <c r="D44" s="59">
        <v>10</v>
      </c>
      <c r="E44" s="42">
        <v>0</v>
      </c>
      <c r="F44" s="42">
        <f t="shared" si="0"/>
        <v>0</v>
      </c>
      <c r="G44" s="43">
        <v>0.08</v>
      </c>
      <c r="H44" s="42">
        <f t="shared" si="1"/>
        <v>0</v>
      </c>
      <c r="I44" s="42">
        <f t="shared" si="2"/>
        <v>0</v>
      </c>
      <c r="J44" s="50"/>
      <c r="K44" s="51"/>
    </row>
    <row r="45" spans="1:11" ht="14.25" customHeight="1">
      <c r="A45" s="49">
        <v>37</v>
      </c>
      <c r="B45" s="40" t="s">
        <v>127</v>
      </c>
      <c r="C45" s="41" t="s">
        <v>35</v>
      </c>
      <c r="D45" s="59">
        <v>70</v>
      </c>
      <c r="E45" s="42">
        <v>0</v>
      </c>
      <c r="F45" s="42">
        <f t="shared" si="0"/>
        <v>0</v>
      </c>
      <c r="G45" s="43">
        <v>0.08</v>
      </c>
      <c r="H45" s="42">
        <f t="shared" si="1"/>
        <v>0</v>
      </c>
      <c r="I45" s="42">
        <f t="shared" si="2"/>
        <v>0</v>
      </c>
      <c r="J45" s="50"/>
      <c r="K45" s="51"/>
    </row>
    <row r="46" spans="1:11" ht="14.25" customHeight="1">
      <c r="A46" s="49">
        <v>38</v>
      </c>
      <c r="B46" s="58" t="s">
        <v>128</v>
      </c>
      <c r="C46" s="41" t="s">
        <v>35</v>
      </c>
      <c r="D46" s="63">
        <v>10</v>
      </c>
      <c r="E46" s="42">
        <v>0</v>
      </c>
      <c r="F46" s="42">
        <f t="shared" si="0"/>
        <v>0</v>
      </c>
      <c r="G46" s="43">
        <v>0.08</v>
      </c>
      <c r="H46" s="42">
        <f t="shared" si="1"/>
        <v>0</v>
      </c>
      <c r="I46" s="42">
        <f t="shared" si="2"/>
        <v>0</v>
      </c>
      <c r="J46" s="50"/>
      <c r="K46" s="51"/>
    </row>
    <row r="47" spans="1:11" ht="14.25" customHeight="1">
      <c r="A47" s="49">
        <v>39</v>
      </c>
      <c r="B47" s="58" t="s">
        <v>129</v>
      </c>
      <c r="C47" s="41" t="s">
        <v>35</v>
      </c>
      <c r="D47" s="63">
        <v>5</v>
      </c>
      <c r="E47" s="42">
        <v>0</v>
      </c>
      <c r="F47" s="42">
        <f t="shared" si="0"/>
        <v>0</v>
      </c>
      <c r="G47" s="43">
        <v>0.08</v>
      </c>
      <c r="H47" s="42">
        <f t="shared" si="1"/>
        <v>0</v>
      </c>
      <c r="I47" s="42">
        <f t="shared" si="2"/>
        <v>0</v>
      </c>
      <c r="J47" s="50"/>
      <c r="K47" s="51"/>
    </row>
    <row r="48" spans="1:11" ht="14.25" customHeight="1">
      <c r="A48" s="49">
        <v>40</v>
      </c>
      <c r="B48" s="57" t="s">
        <v>130</v>
      </c>
      <c r="C48" s="41" t="s">
        <v>35</v>
      </c>
      <c r="D48" s="61">
        <v>15</v>
      </c>
      <c r="E48" s="42">
        <v>0</v>
      </c>
      <c r="F48" s="42">
        <f t="shared" si="0"/>
        <v>0</v>
      </c>
      <c r="G48" s="46">
        <v>0.08</v>
      </c>
      <c r="H48" s="42">
        <f t="shared" si="1"/>
        <v>0</v>
      </c>
      <c r="I48" s="42">
        <f t="shared" si="2"/>
        <v>0</v>
      </c>
      <c r="J48" s="51"/>
      <c r="K48" s="51"/>
    </row>
    <row r="49" spans="1:11" ht="14.25">
      <c r="A49" s="196" t="s">
        <v>5</v>
      </c>
      <c r="B49" s="197"/>
      <c r="C49" s="197"/>
      <c r="D49" s="197"/>
      <c r="E49" s="198"/>
      <c r="F49" s="64">
        <f>SUM(F9:F48)</f>
        <v>0</v>
      </c>
      <c r="G49" s="191"/>
      <c r="H49" s="192"/>
      <c r="I49" s="65">
        <f>SUM(I9:I48)</f>
        <v>0</v>
      </c>
      <c r="J49" s="189"/>
      <c r="K49" s="190"/>
    </row>
    <row r="50" spans="1:11" ht="14.25" customHeight="1">
      <c r="A50" s="67"/>
      <c r="B50" s="67"/>
      <c r="C50" s="67"/>
      <c r="D50" s="67"/>
      <c r="E50" s="67"/>
      <c r="F50" s="68"/>
      <c r="G50" s="69"/>
      <c r="H50" s="70"/>
      <c r="I50" s="71"/>
      <c r="J50" s="72"/>
      <c r="K50" s="73"/>
    </row>
    <row r="51" spans="1:11" ht="14.25" customHeight="1">
      <c r="A51" s="194" t="s">
        <v>136</v>
      </c>
      <c r="B51" s="194"/>
      <c r="C51" s="194"/>
      <c r="D51" s="194"/>
      <c r="E51" s="194"/>
      <c r="F51" s="194"/>
      <c r="G51" s="194"/>
      <c r="H51" s="194"/>
      <c r="I51" s="194"/>
      <c r="J51" s="72"/>
      <c r="K51" s="106"/>
    </row>
  </sheetData>
  <sheetProtection selectLockedCells="1" selectUnlockedCells="1"/>
  <mergeCells count="8">
    <mergeCell ref="J1:K1"/>
    <mergeCell ref="J49:K49"/>
    <mergeCell ref="G49:H49"/>
    <mergeCell ref="A5:K5"/>
    <mergeCell ref="A51:I51"/>
    <mergeCell ref="A2:J2"/>
    <mergeCell ref="A49:E49"/>
    <mergeCell ref="A3:K3"/>
  </mergeCells>
  <printOptions horizontalCentered="1"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98" r:id="rId1"/>
  <headerFooter alignWithMargins="0">
    <oddFooter>&amp;C&amp;"+,Standardowy"&amp;10Strona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K22"/>
    </sheetView>
  </sheetViews>
  <sheetFormatPr defaultColWidth="8.796875" defaultRowHeight="14.25"/>
  <cols>
    <col min="1" max="1" width="3.59765625" style="0" customWidth="1"/>
    <col min="2" max="2" width="34.59765625" style="0" customWidth="1"/>
    <col min="3" max="3" width="9.19921875" style="0" customWidth="1"/>
    <col min="4" max="4" width="5.59765625" style="0" bestFit="1" customWidth="1"/>
    <col min="5" max="5" width="9.69921875" style="0" customWidth="1"/>
    <col min="6" max="6" width="10.69921875" style="0" customWidth="1"/>
    <col min="7" max="7" width="4.3984375" style="0" customWidth="1"/>
    <col min="8" max="8" width="8.8984375" style="0" customWidth="1"/>
    <col min="9" max="9" width="10.3984375" style="0" customWidth="1"/>
    <col min="10" max="10" width="11.09765625" style="0" customWidth="1"/>
    <col min="11" max="11" width="10" style="0" customWidth="1"/>
  </cols>
  <sheetData>
    <row r="1" spans="1:11" ht="14.25">
      <c r="A1" s="107"/>
      <c r="B1" s="107"/>
      <c r="C1" s="107"/>
      <c r="D1" s="107"/>
      <c r="E1" s="107"/>
      <c r="F1" s="107"/>
      <c r="G1" s="107"/>
      <c r="H1" s="107"/>
      <c r="I1" s="107"/>
      <c r="J1" s="188" t="s">
        <v>135</v>
      </c>
      <c r="K1" s="188"/>
    </row>
    <row r="2" spans="1:11" ht="14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07"/>
    </row>
    <row r="3" spans="1:11" ht="15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5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07"/>
    </row>
    <row r="5" spans="1:11" ht="14.25">
      <c r="A5" s="193" t="s">
        <v>30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4.25">
      <c r="A6" s="66"/>
      <c r="B6" s="66"/>
      <c r="C6" s="66"/>
      <c r="D6" s="66"/>
      <c r="E6" s="66"/>
      <c r="F6" s="66"/>
      <c r="G6" s="66"/>
      <c r="H6" s="66"/>
      <c r="I6" s="66"/>
      <c r="J6" s="66"/>
      <c r="K6" s="107"/>
    </row>
    <row r="7" spans="1:11" ht="14.25">
      <c r="A7" s="108"/>
      <c r="B7" s="39" t="s">
        <v>27</v>
      </c>
      <c r="C7" s="108"/>
      <c r="D7" s="108"/>
      <c r="E7" s="108"/>
      <c r="F7" s="108"/>
      <c r="G7" s="108"/>
      <c r="H7" s="108"/>
      <c r="I7" s="108"/>
      <c r="J7" s="108"/>
      <c r="K7" s="107"/>
    </row>
    <row r="8" spans="1:12" ht="38.25">
      <c r="A8" s="52" t="s">
        <v>1</v>
      </c>
      <c r="B8" s="53" t="s">
        <v>37</v>
      </c>
      <c r="C8" s="52" t="s">
        <v>4</v>
      </c>
      <c r="D8" s="52" t="s">
        <v>2</v>
      </c>
      <c r="E8" s="52" t="s">
        <v>131</v>
      </c>
      <c r="F8" s="54" t="s">
        <v>132</v>
      </c>
      <c r="G8" s="54" t="s">
        <v>7</v>
      </c>
      <c r="H8" s="52" t="s">
        <v>133</v>
      </c>
      <c r="I8" s="52" t="s">
        <v>134</v>
      </c>
      <c r="J8" s="52" t="s">
        <v>138</v>
      </c>
      <c r="K8" s="53" t="s">
        <v>31</v>
      </c>
      <c r="L8" s="1"/>
    </row>
    <row r="9" spans="1:12" ht="25.5">
      <c r="A9" s="156">
        <v>1</v>
      </c>
      <c r="B9" s="176" t="s">
        <v>180</v>
      </c>
      <c r="C9" s="47" t="s">
        <v>35</v>
      </c>
      <c r="D9" s="62">
        <v>2</v>
      </c>
      <c r="E9" s="169">
        <v>0</v>
      </c>
      <c r="F9" s="169">
        <f>SUM(E9*1.08)</f>
        <v>0</v>
      </c>
      <c r="G9" s="158">
        <v>0.08</v>
      </c>
      <c r="H9" s="173">
        <f>F9+(F9*G9)</f>
        <v>0</v>
      </c>
      <c r="I9" s="169">
        <f>F9+(F9*G9)</f>
        <v>0</v>
      </c>
      <c r="J9" s="179"/>
      <c r="K9" s="175"/>
      <c r="L9" s="3"/>
    </row>
    <row r="10" spans="1:12" ht="25.5">
      <c r="A10" s="156">
        <v>2</v>
      </c>
      <c r="B10" s="176" t="s">
        <v>181</v>
      </c>
      <c r="C10" s="47" t="s">
        <v>35</v>
      </c>
      <c r="D10" s="62">
        <v>2</v>
      </c>
      <c r="E10" s="169">
        <v>0</v>
      </c>
      <c r="F10" s="169">
        <f aca="true" t="shared" si="0" ref="F10:F19">SUM(E10*1.08)</f>
        <v>0</v>
      </c>
      <c r="G10" s="158">
        <v>0.08</v>
      </c>
      <c r="H10" s="173">
        <f aca="true" t="shared" si="1" ref="H10:H19">F10+(F10*G10)</f>
        <v>0</v>
      </c>
      <c r="I10" s="169">
        <f aca="true" t="shared" si="2" ref="I10:I19">F10+(F10*G10)</f>
        <v>0</v>
      </c>
      <c r="J10" s="179"/>
      <c r="K10" s="175"/>
      <c r="L10" s="3"/>
    </row>
    <row r="11" spans="1:12" ht="25.5">
      <c r="A11" s="156">
        <v>3</v>
      </c>
      <c r="B11" s="177" t="s">
        <v>183</v>
      </c>
      <c r="C11" s="47" t="s">
        <v>174</v>
      </c>
      <c r="D11" s="62">
        <v>50</v>
      </c>
      <c r="E11" s="169">
        <v>0</v>
      </c>
      <c r="F11" s="169">
        <f t="shared" si="0"/>
        <v>0</v>
      </c>
      <c r="G11" s="158">
        <v>0.08</v>
      </c>
      <c r="H11" s="173">
        <f t="shared" si="1"/>
        <v>0</v>
      </c>
      <c r="I11" s="169">
        <f t="shared" si="2"/>
        <v>0</v>
      </c>
      <c r="J11" s="179"/>
      <c r="K11" s="175"/>
      <c r="L11" s="3"/>
    </row>
    <row r="12" spans="1:12" ht="25.5">
      <c r="A12" s="156">
        <v>4</v>
      </c>
      <c r="B12" s="48" t="s">
        <v>182</v>
      </c>
      <c r="C12" s="47" t="s">
        <v>174</v>
      </c>
      <c r="D12" s="167">
        <v>1450</v>
      </c>
      <c r="E12" s="169">
        <v>0</v>
      </c>
      <c r="F12" s="169">
        <f t="shared" si="0"/>
        <v>0</v>
      </c>
      <c r="G12" s="158">
        <v>0.08</v>
      </c>
      <c r="H12" s="173">
        <f t="shared" si="1"/>
        <v>0</v>
      </c>
      <c r="I12" s="169">
        <f t="shared" si="2"/>
        <v>0</v>
      </c>
      <c r="J12" s="179"/>
      <c r="K12" s="175"/>
      <c r="L12" s="3"/>
    </row>
    <row r="13" spans="1:12" ht="51">
      <c r="A13" s="156">
        <v>5</v>
      </c>
      <c r="B13" s="48" t="s">
        <v>184</v>
      </c>
      <c r="C13" s="47" t="s">
        <v>10</v>
      </c>
      <c r="D13" s="167">
        <v>25</v>
      </c>
      <c r="E13" s="169">
        <v>0</v>
      </c>
      <c r="F13" s="169">
        <f t="shared" si="0"/>
        <v>0</v>
      </c>
      <c r="G13" s="158">
        <v>0.08</v>
      </c>
      <c r="H13" s="173">
        <f t="shared" si="1"/>
        <v>0</v>
      </c>
      <c r="I13" s="169">
        <f t="shared" si="2"/>
        <v>0</v>
      </c>
      <c r="J13" s="179"/>
      <c r="K13" s="175"/>
      <c r="L13" s="3"/>
    </row>
    <row r="14" spans="1:12" ht="51">
      <c r="A14" s="156">
        <v>6</v>
      </c>
      <c r="B14" s="48" t="s">
        <v>185</v>
      </c>
      <c r="C14" s="47" t="s">
        <v>10</v>
      </c>
      <c r="D14" s="167">
        <v>11</v>
      </c>
      <c r="E14" s="169">
        <v>0</v>
      </c>
      <c r="F14" s="169">
        <f t="shared" si="0"/>
        <v>0</v>
      </c>
      <c r="G14" s="158">
        <v>0.08</v>
      </c>
      <c r="H14" s="173">
        <f t="shared" si="1"/>
        <v>0</v>
      </c>
      <c r="I14" s="169">
        <f t="shared" si="2"/>
        <v>0</v>
      </c>
      <c r="J14" s="179"/>
      <c r="K14" s="175"/>
      <c r="L14" s="3"/>
    </row>
    <row r="15" spans="1:12" ht="25.5">
      <c r="A15" s="156">
        <v>7</v>
      </c>
      <c r="B15" s="178" t="s">
        <v>186</v>
      </c>
      <c r="C15" s="47" t="s">
        <v>35</v>
      </c>
      <c r="D15" s="167">
        <v>11</v>
      </c>
      <c r="E15" s="169">
        <v>0</v>
      </c>
      <c r="F15" s="169">
        <f t="shared" si="0"/>
        <v>0</v>
      </c>
      <c r="G15" s="158">
        <v>0.08</v>
      </c>
      <c r="H15" s="173">
        <f t="shared" si="1"/>
        <v>0</v>
      </c>
      <c r="I15" s="169">
        <f t="shared" si="2"/>
        <v>0</v>
      </c>
      <c r="J15" s="179"/>
      <c r="K15" s="175"/>
      <c r="L15" s="3"/>
    </row>
    <row r="16" spans="1:12" ht="25.5">
      <c r="A16" s="156">
        <v>8</v>
      </c>
      <c r="B16" s="178" t="s">
        <v>187</v>
      </c>
      <c r="C16" s="47" t="s">
        <v>35</v>
      </c>
      <c r="D16" s="167">
        <v>30</v>
      </c>
      <c r="E16" s="169">
        <v>0</v>
      </c>
      <c r="F16" s="169">
        <f t="shared" si="0"/>
        <v>0</v>
      </c>
      <c r="G16" s="158">
        <v>0.08</v>
      </c>
      <c r="H16" s="173">
        <f t="shared" si="1"/>
        <v>0</v>
      </c>
      <c r="I16" s="169">
        <f t="shared" si="2"/>
        <v>0</v>
      </c>
      <c r="J16" s="179"/>
      <c r="K16" s="175"/>
      <c r="L16" s="3"/>
    </row>
    <row r="17" spans="1:12" ht="25.5">
      <c r="A17" s="156">
        <v>9</v>
      </c>
      <c r="B17" s="48" t="s">
        <v>188</v>
      </c>
      <c r="C17" s="47" t="s">
        <v>35</v>
      </c>
      <c r="D17" s="167">
        <v>4</v>
      </c>
      <c r="E17" s="169">
        <v>0</v>
      </c>
      <c r="F17" s="169">
        <f>SUM(E17*1.08)</f>
        <v>0</v>
      </c>
      <c r="G17" s="158">
        <v>0.08</v>
      </c>
      <c r="H17" s="173">
        <f t="shared" si="1"/>
        <v>0</v>
      </c>
      <c r="I17" s="169">
        <f t="shared" si="2"/>
        <v>0</v>
      </c>
      <c r="J17" s="179"/>
      <c r="K17" s="175"/>
      <c r="L17" s="3"/>
    </row>
    <row r="18" spans="1:12" ht="55.5" customHeight="1">
      <c r="A18" s="156">
        <v>10</v>
      </c>
      <c r="B18" s="48" t="s">
        <v>189</v>
      </c>
      <c r="C18" s="47" t="s">
        <v>191</v>
      </c>
      <c r="D18" s="167">
        <v>42</v>
      </c>
      <c r="E18" s="169">
        <v>0</v>
      </c>
      <c r="F18" s="169">
        <f>SUM(E18*1.08)</f>
        <v>0</v>
      </c>
      <c r="G18" s="158">
        <v>0.08</v>
      </c>
      <c r="H18" s="173">
        <f t="shared" si="1"/>
        <v>0</v>
      </c>
      <c r="I18" s="169">
        <f t="shared" si="2"/>
        <v>0</v>
      </c>
      <c r="J18" s="179"/>
      <c r="K18" s="175"/>
      <c r="L18" s="3"/>
    </row>
    <row r="19" spans="1:12" ht="25.5">
      <c r="A19" s="156">
        <v>11</v>
      </c>
      <c r="B19" s="178" t="s">
        <v>190</v>
      </c>
      <c r="C19" s="47" t="s">
        <v>35</v>
      </c>
      <c r="D19" s="167">
        <v>25</v>
      </c>
      <c r="E19" s="169">
        <v>0</v>
      </c>
      <c r="F19" s="169">
        <f t="shared" si="0"/>
        <v>0</v>
      </c>
      <c r="G19" s="158">
        <v>0.08</v>
      </c>
      <c r="H19" s="173">
        <f t="shared" si="1"/>
        <v>0</v>
      </c>
      <c r="I19" s="169">
        <f t="shared" si="2"/>
        <v>0</v>
      </c>
      <c r="J19" s="179"/>
      <c r="K19" s="175"/>
      <c r="L19" s="3"/>
    </row>
    <row r="20" spans="1:12" ht="14.25">
      <c r="A20" s="229" t="s">
        <v>5</v>
      </c>
      <c r="B20" s="230"/>
      <c r="C20" s="230"/>
      <c r="D20" s="230"/>
      <c r="E20" s="231"/>
      <c r="F20" s="184">
        <f>SUM(F9:F19)</f>
        <v>0</v>
      </c>
      <c r="G20" s="232"/>
      <c r="H20" s="233"/>
      <c r="I20" s="184">
        <f>SUM(I9:I19)</f>
        <v>0</v>
      </c>
      <c r="J20" s="232"/>
      <c r="K20" s="233"/>
      <c r="L20" s="4"/>
    </row>
    <row r="21" spans="1:12" ht="14.25">
      <c r="A21" s="2"/>
      <c r="B21" s="2"/>
      <c r="C21" s="5"/>
      <c r="D21" s="2"/>
      <c r="E21" s="13"/>
      <c r="F21" s="13"/>
      <c r="G21" s="13"/>
      <c r="H21" s="2"/>
      <c r="I21" s="13"/>
      <c r="J21" s="13"/>
      <c r="K21" s="2"/>
      <c r="L21" s="2"/>
    </row>
    <row r="22" spans="1:12" ht="14.25">
      <c r="A22" s="201" t="s">
        <v>136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"/>
    </row>
    <row r="23" spans="1:12" ht="14.25">
      <c r="A23" s="2"/>
      <c r="B23" s="2"/>
      <c r="C23" s="5"/>
      <c r="D23" s="2"/>
      <c r="E23" s="13"/>
      <c r="F23" s="13"/>
      <c r="G23" s="13"/>
      <c r="H23" s="2"/>
      <c r="I23" s="13"/>
      <c r="J23" s="13"/>
      <c r="K23" s="2"/>
      <c r="L23" s="2"/>
    </row>
    <row r="24" spans="1:12" ht="14.25">
      <c r="A24" s="2"/>
      <c r="B24" s="2"/>
      <c r="C24" s="5"/>
      <c r="D24" s="2"/>
      <c r="E24" s="13"/>
      <c r="F24" s="13"/>
      <c r="G24" s="13"/>
      <c r="H24" s="2"/>
      <c r="I24" s="13"/>
      <c r="J24" s="13"/>
      <c r="K24" s="2"/>
      <c r="L24" s="2"/>
    </row>
    <row r="25" spans="1:12" ht="14.25">
      <c r="A25" s="2"/>
      <c r="B25" s="2"/>
      <c r="C25" s="5"/>
      <c r="D25" s="2"/>
      <c r="E25" s="13"/>
      <c r="F25" s="13"/>
      <c r="G25" s="13"/>
      <c r="H25" s="2"/>
      <c r="I25" s="13"/>
      <c r="J25" s="13"/>
      <c r="K25" s="2"/>
      <c r="L25" s="2"/>
    </row>
  </sheetData>
  <sheetProtection/>
  <mergeCells count="8">
    <mergeCell ref="A22:K22"/>
    <mergeCell ref="J1:K1"/>
    <mergeCell ref="A2:J2"/>
    <mergeCell ref="A5:K5"/>
    <mergeCell ref="A20:E20"/>
    <mergeCell ref="G20:H20"/>
    <mergeCell ref="A3:K3"/>
    <mergeCell ref="J20:K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Footer>&amp;C&amp;"+,Standardowy"&amp;10Strona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K29"/>
    </sheetView>
  </sheetViews>
  <sheetFormatPr defaultColWidth="8.796875" defaultRowHeight="14.25"/>
  <cols>
    <col min="1" max="1" width="3.59765625" style="0" customWidth="1"/>
    <col min="2" max="2" width="34.59765625" style="0" customWidth="1"/>
    <col min="3" max="3" width="9.19921875" style="0" customWidth="1"/>
    <col min="4" max="4" width="5.59765625" style="0" bestFit="1" customWidth="1"/>
    <col min="5" max="5" width="9.69921875" style="0" customWidth="1"/>
    <col min="6" max="6" width="10.69921875" style="0" customWidth="1"/>
    <col min="7" max="7" width="4.3984375" style="0" customWidth="1"/>
    <col min="8" max="8" width="8.8984375" style="0" customWidth="1"/>
    <col min="9" max="9" width="10.3984375" style="0" customWidth="1"/>
    <col min="10" max="10" width="11.09765625" style="0" customWidth="1"/>
    <col min="11" max="11" width="10" style="0" customWidth="1"/>
  </cols>
  <sheetData>
    <row r="1" spans="1:11" ht="14.25">
      <c r="A1" s="107"/>
      <c r="B1" s="107"/>
      <c r="C1" s="107"/>
      <c r="D1" s="107"/>
      <c r="E1" s="107"/>
      <c r="F1" s="107"/>
      <c r="G1" s="107"/>
      <c r="H1" s="107"/>
      <c r="I1" s="107"/>
      <c r="J1" s="188" t="s">
        <v>135</v>
      </c>
      <c r="K1" s="188"/>
    </row>
    <row r="2" spans="1:11" ht="14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07"/>
    </row>
    <row r="3" spans="1:11" ht="15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5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07"/>
    </row>
    <row r="5" spans="1:11" ht="14.25">
      <c r="A5" s="193" t="s">
        <v>30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4.25">
      <c r="A6" s="66"/>
      <c r="B6" s="66"/>
      <c r="C6" s="66"/>
      <c r="D6" s="66"/>
      <c r="E6" s="66"/>
      <c r="F6" s="66"/>
      <c r="G6" s="66"/>
      <c r="H6" s="66"/>
      <c r="I6" s="66"/>
      <c r="J6" s="66"/>
      <c r="K6" s="107"/>
    </row>
    <row r="7" spans="1:11" ht="14.25">
      <c r="A7" s="108"/>
      <c r="B7" s="39" t="s">
        <v>28</v>
      </c>
      <c r="C7" s="108"/>
      <c r="D7" s="108"/>
      <c r="E7" s="108"/>
      <c r="F7" s="108"/>
      <c r="G7" s="108"/>
      <c r="H7" s="108"/>
      <c r="I7" s="108"/>
      <c r="J7" s="108"/>
      <c r="K7" s="107"/>
    </row>
    <row r="8" spans="1:11" ht="38.25">
      <c r="A8" s="52" t="s">
        <v>1</v>
      </c>
      <c r="B8" s="53" t="s">
        <v>37</v>
      </c>
      <c r="C8" s="52" t="s">
        <v>4</v>
      </c>
      <c r="D8" s="52" t="s">
        <v>2</v>
      </c>
      <c r="E8" s="52" t="s">
        <v>131</v>
      </c>
      <c r="F8" s="54" t="s">
        <v>132</v>
      </c>
      <c r="G8" s="54" t="s">
        <v>7</v>
      </c>
      <c r="H8" s="52" t="s">
        <v>133</v>
      </c>
      <c r="I8" s="52" t="s">
        <v>134</v>
      </c>
      <c r="J8" s="52" t="s">
        <v>138</v>
      </c>
      <c r="K8" s="53" t="s">
        <v>31</v>
      </c>
    </row>
    <row r="9" spans="1:11" ht="171" customHeight="1">
      <c r="A9" s="78">
        <v>1</v>
      </c>
      <c r="B9" s="175" t="s">
        <v>194</v>
      </c>
      <c r="C9" s="47" t="s">
        <v>35</v>
      </c>
      <c r="D9" s="180">
        <v>100</v>
      </c>
      <c r="E9" s="79">
        <v>0</v>
      </c>
      <c r="F9" s="79">
        <f>D9*E9</f>
        <v>0</v>
      </c>
      <c r="G9" s="80">
        <v>0.05</v>
      </c>
      <c r="H9" s="181">
        <f>E9+(E9*G9)</f>
        <v>0</v>
      </c>
      <c r="I9" s="79">
        <f>F9+(F9*G9)</f>
        <v>0</v>
      </c>
      <c r="J9" s="182"/>
      <c r="K9" s="124"/>
    </row>
    <row r="10" spans="1:11" ht="92.25" customHeight="1">
      <c r="A10" s="78">
        <v>2</v>
      </c>
      <c r="B10" s="175" t="s">
        <v>195</v>
      </c>
      <c r="C10" s="47" t="s">
        <v>35</v>
      </c>
      <c r="D10" s="180">
        <v>10</v>
      </c>
      <c r="E10" s="79">
        <v>0</v>
      </c>
      <c r="F10" s="79">
        <f aca="true" t="shared" si="0" ref="F10:F26">D10*E10</f>
        <v>0</v>
      </c>
      <c r="G10" s="80">
        <v>0.05</v>
      </c>
      <c r="H10" s="181">
        <f aca="true" t="shared" si="1" ref="H10:H26">E10+(E10*G10)</f>
        <v>0</v>
      </c>
      <c r="I10" s="79">
        <f aca="true" t="shared" si="2" ref="I10:I26">F10+(F10*G10)</f>
        <v>0</v>
      </c>
      <c r="J10" s="182"/>
      <c r="K10" s="124"/>
    </row>
    <row r="11" spans="1:11" ht="143.25" customHeight="1">
      <c r="A11" s="78">
        <v>3</v>
      </c>
      <c r="B11" s="175" t="s">
        <v>74</v>
      </c>
      <c r="C11" s="47" t="s">
        <v>35</v>
      </c>
      <c r="D11" s="180">
        <v>20</v>
      </c>
      <c r="E11" s="79">
        <v>0</v>
      </c>
      <c r="F11" s="79">
        <f t="shared" si="0"/>
        <v>0</v>
      </c>
      <c r="G11" s="80">
        <v>0.05</v>
      </c>
      <c r="H11" s="181">
        <f t="shared" si="1"/>
        <v>0</v>
      </c>
      <c r="I11" s="79">
        <f t="shared" si="2"/>
        <v>0</v>
      </c>
      <c r="J11" s="182"/>
      <c r="K11" s="124"/>
    </row>
    <row r="12" spans="1:11" ht="92.25" customHeight="1">
      <c r="A12" s="78">
        <v>4</v>
      </c>
      <c r="B12" s="175" t="s">
        <v>75</v>
      </c>
      <c r="C12" s="47" t="s">
        <v>192</v>
      </c>
      <c r="D12" s="180">
        <v>100</v>
      </c>
      <c r="E12" s="79">
        <v>0</v>
      </c>
      <c r="F12" s="79">
        <f t="shared" si="0"/>
        <v>0</v>
      </c>
      <c r="G12" s="80">
        <v>0.05</v>
      </c>
      <c r="H12" s="181">
        <f t="shared" si="1"/>
        <v>0</v>
      </c>
      <c r="I12" s="79">
        <f t="shared" si="2"/>
        <v>0</v>
      </c>
      <c r="J12" s="182"/>
      <c r="K12" s="124"/>
    </row>
    <row r="13" spans="1:11" ht="165.75">
      <c r="A13" s="78">
        <v>5</v>
      </c>
      <c r="B13" s="175" t="s">
        <v>196</v>
      </c>
      <c r="C13" s="47" t="s">
        <v>193</v>
      </c>
      <c r="D13" s="180">
        <v>30</v>
      </c>
      <c r="E13" s="79">
        <v>0</v>
      </c>
      <c r="F13" s="79">
        <f t="shared" si="0"/>
        <v>0</v>
      </c>
      <c r="G13" s="80">
        <v>0.08</v>
      </c>
      <c r="H13" s="181">
        <f t="shared" si="1"/>
        <v>0</v>
      </c>
      <c r="I13" s="79">
        <f t="shared" si="2"/>
        <v>0</v>
      </c>
      <c r="J13" s="182"/>
      <c r="K13" s="124"/>
    </row>
    <row r="14" spans="1:11" ht="168.75" customHeight="1">
      <c r="A14" s="78">
        <v>6</v>
      </c>
      <c r="B14" s="175" t="s">
        <v>197</v>
      </c>
      <c r="C14" s="47" t="s">
        <v>193</v>
      </c>
      <c r="D14" s="180">
        <v>60</v>
      </c>
      <c r="E14" s="79">
        <v>0</v>
      </c>
      <c r="F14" s="79">
        <f t="shared" si="0"/>
        <v>0</v>
      </c>
      <c r="G14" s="80">
        <v>0.05</v>
      </c>
      <c r="H14" s="181">
        <f t="shared" si="1"/>
        <v>0</v>
      </c>
      <c r="I14" s="79">
        <f t="shared" si="2"/>
        <v>0</v>
      </c>
      <c r="J14" s="182"/>
      <c r="K14" s="124"/>
    </row>
    <row r="15" spans="1:11" ht="95.25" customHeight="1">
      <c r="A15" s="78">
        <v>7</v>
      </c>
      <c r="B15" s="175" t="s">
        <v>76</v>
      </c>
      <c r="C15" s="47" t="s">
        <v>35</v>
      </c>
      <c r="D15" s="180">
        <v>3</v>
      </c>
      <c r="E15" s="79">
        <v>0</v>
      </c>
      <c r="F15" s="79">
        <f t="shared" si="0"/>
        <v>0</v>
      </c>
      <c r="G15" s="80">
        <v>0.08</v>
      </c>
      <c r="H15" s="181">
        <f t="shared" si="1"/>
        <v>0</v>
      </c>
      <c r="I15" s="79">
        <f t="shared" si="2"/>
        <v>0</v>
      </c>
      <c r="J15" s="182"/>
      <c r="K15" s="124"/>
    </row>
    <row r="16" spans="1:11" ht="114.75">
      <c r="A16" s="78">
        <v>8</v>
      </c>
      <c r="B16" s="175" t="s">
        <v>77</v>
      </c>
      <c r="C16" s="47" t="s">
        <v>35</v>
      </c>
      <c r="D16" s="180">
        <v>3</v>
      </c>
      <c r="E16" s="79">
        <v>0</v>
      </c>
      <c r="F16" s="79">
        <f t="shared" si="0"/>
        <v>0</v>
      </c>
      <c r="G16" s="80">
        <v>0.23</v>
      </c>
      <c r="H16" s="181">
        <f t="shared" si="1"/>
        <v>0</v>
      </c>
      <c r="I16" s="79">
        <f t="shared" si="2"/>
        <v>0</v>
      </c>
      <c r="J16" s="182"/>
      <c r="K16" s="124"/>
    </row>
    <row r="17" spans="1:11" ht="127.5">
      <c r="A17" s="78">
        <v>9</v>
      </c>
      <c r="B17" s="175" t="s">
        <v>198</v>
      </c>
      <c r="C17" s="47" t="s">
        <v>35</v>
      </c>
      <c r="D17" s="180">
        <v>24</v>
      </c>
      <c r="E17" s="79">
        <v>0</v>
      </c>
      <c r="F17" s="79">
        <f t="shared" si="0"/>
        <v>0</v>
      </c>
      <c r="G17" s="80">
        <v>0.05</v>
      </c>
      <c r="H17" s="181">
        <f t="shared" si="1"/>
        <v>0</v>
      </c>
      <c r="I17" s="79">
        <f t="shared" si="2"/>
        <v>0</v>
      </c>
      <c r="J17" s="182"/>
      <c r="K17" s="124"/>
    </row>
    <row r="18" spans="1:11" ht="142.5" customHeight="1">
      <c r="A18" s="78">
        <v>10</v>
      </c>
      <c r="B18" s="175" t="s">
        <v>78</v>
      </c>
      <c r="C18" s="47" t="s">
        <v>35</v>
      </c>
      <c r="D18" s="180">
        <v>8</v>
      </c>
      <c r="E18" s="79">
        <v>0</v>
      </c>
      <c r="F18" s="79">
        <f t="shared" si="0"/>
        <v>0</v>
      </c>
      <c r="G18" s="80">
        <v>0.23</v>
      </c>
      <c r="H18" s="181">
        <f t="shared" si="1"/>
        <v>0</v>
      </c>
      <c r="I18" s="79">
        <f t="shared" si="2"/>
        <v>0</v>
      </c>
      <c r="J18" s="182"/>
      <c r="K18" s="124"/>
    </row>
    <row r="19" spans="1:11" ht="111" customHeight="1">
      <c r="A19" s="78">
        <v>11</v>
      </c>
      <c r="B19" s="175" t="s">
        <v>79</v>
      </c>
      <c r="C19" s="47" t="s">
        <v>80</v>
      </c>
      <c r="D19" s="180">
        <v>70</v>
      </c>
      <c r="E19" s="79">
        <v>0</v>
      </c>
      <c r="F19" s="79">
        <f t="shared" si="0"/>
        <v>0</v>
      </c>
      <c r="G19" s="80">
        <v>0.08</v>
      </c>
      <c r="H19" s="181">
        <f t="shared" si="1"/>
        <v>0</v>
      </c>
      <c r="I19" s="79">
        <f t="shared" si="2"/>
        <v>0</v>
      </c>
      <c r="J19" s="182"/>
      <c r="K19" s="124"/>
    </row>
    <row r="20" spans="1:11" ht="105.75" customHeight="1">
      <c r="A20" s="78">
        <v>12</v>
      </c>
      <c r="B20" s="175" t="s">
        <v>81</v>
      </c>
      <c r="C20" s="47" t="s">
        <v>80</v>
      </c>
      <c r="D20" s="180">
        <v>50</v>
      </c>
      <c r="E20" s="79">
        <v>0</v>
      </c>
      <c r="F20" s="79">
        <f t="shared" si="0"/>
        <v>0</v>
      </c>
      <c r="G20" s="80">
        <v>0.08</v>
      </c>
      <c r="H20" s="181">
        <f t="shared" si="1"/>
        <v>0</v>
      </c>
      <c r="I20" s="79">
        <f t="shared" si="2"/>
        <v>0</v>
      </c>
      <c r="J20" s="182"/>
      <c r="K20" s="124"/>
    </row>
    <row r="21" spans="1:11" ht="144.75" customHeight="1">
      <c r="A21" s="78">
        <v>13</v>
      </c>
      <c r="B21" s="175" t="s">
        <v>82</v>
      </c>
      <c r="C21" s="47" t="s">
        <v>80</v>
      </c>
      <c r="D21" s="180">
        <v>30</v>
      </c>
      <c r="E21" s="79">
        <v>0</v>
      </c>
      <c r="F21" s="79">
        <f t="shared" si="0"/>
        <v>0</v>
      </c>
      <c r="G21" s="80">
        <v>0.08</v>
      </c>
      <c r="H21" s="181">
        <f t="shared" si="1"/>
        <v>0</v>
      </c>
      <c r="I21" s="79">
        <f t="shared" si="2"/>
        <v>0</v>
      </c>
      <c r="J21" s="182"/>
      <c r="K21" s="124"/>
    </row>
    <row r="22" spans="1:11" ht="95.25" customHeight="1">
      <c r="A22" s="78">
        <v>14</v>
      </c>
      <c r="B22" s="175" t="s">
        <v>89</v>
      </c>
      <c r="C22" s="47" t="s">
        <v>90</v>
      </c>
      <c r="D22" s="180">
        <v>100</v>
      </c>
      <c r="E22" s="79">
        <v>0</v>
      </c>
      <c r="F22" s="79">
        <f t="shared" si="0"/>
        <v>0</v>
      </c>
      <c r="G22" s="80">
        <v>0.08</v>
      </c>
      <c r="H22" s="181">
        <f t="shared" si="1"/>
        <v>0</v>
      </c>
      <c r="I22" s="79">
        <f t="shared" si="2"/>
        <v>0</v>
      </c>
      <c r="J22" s="182"/>
      <c r="K22" s="124"/>
    </row>
    <row r="23" spans="1:11" ht="95.25" customHeight="1">
      <c r="A23" s="78">
        <v>15</v>
      </c>
      <c r="B23" s="175" t="s">
        <v>83</v>
      </c>
      <c r="C23" s="47" t="s">
        <v>80</v>
      </c>
      <c r="D23" s="180">
        <v>100</v>
      </c>
      <c r="E23" s="79">
        <v>0</v>
      </c>
      <c r="F23" s="79">
        <f t="shared" si="0"/>
        <v>0</v>
      </c>
      <c r="G23" s="80">
        <v>0.08</v>
      </c>
      <c r="H23" s="181">
        <f t="shared" si="1"/>
        <v>0</v>
      </c>
      <c r="I23" s="79">
        <f t="shared" si="2"/>
        <v>0</v>
      </c>
      <c r="J23" s="182"/>
      <c r="K23" s="124"/>
    </row>
    <row r="24" spans="1:11" ht="68.25" customHeight="1">
      <c r="A24" s="78">
        <v>16</v>
      </c>
      <c r="B24" s="175" t="s">
        <v>199</v>
      </c>
      <c r="C24" s="47" t="s">
        <v>80</v>
      </c>
      <c r="D24" s="180">
        <v>100</v>
      </c>
      <c r="E24" s="79">
        <v>0</v>
      </c>
      <c r="F24" s="79">
        <f t="shared" si="0"/>
        <v>0</v>
      </c>
      <c r="G24" s="80">
        <v>0.08</v>
      </c>
      <c r="H24" s="181">
        <f t="shared" si="1"/>
        <v>0</v>
      </c>
      <c r="I24" s="79">
        <f t="shared" si="2"/>
        <v>0</v>
      </c>
      <c r="J24" s="182"/>
      <c r="K24" s="124"/>
    </row>
    <row r="25" spans="1:11" ht="14.25">
      <c r="A25" s="78">
        <v>17</v>
      </c>
      <c r="B25" s="175" t="s">
        <v>91</v>
      </c>
      <c r="C25" s="47" t="s">
        <v>80</v>
      </c>
      <c r="D25" s="180">
        <v>20</v>
      </c>
      <c r="E25" s="79">
        <v>0</v>
      </c>
      <c r="F25" s="79">
        <f t="shared" si="0"/>
        <v>0</v>
      </c>
      <c r="G25" s="80">
        <v>0.08</v>
      </c>
      <c r="H25" s="181">
        <f t="shared" si="1"/>
        <v>0</v>
      </c>
      <c r="I25" s="79">
        <f t="shared" si="2"/>
        <v>0</v>
      </c>
      <c r="J25" s="182"/>
      <c r="K25" s="124"/>
    </row>
    <row r="26" spans="1:11" ht="94.5" customHeight="1">
      <c r="A26" s="78">
        <v>18</v>
      </c>
      <c r="B26" s="175" t="s">
        <v>84</v>
      </c>
      <c r="C26" s="47" t="s">
        <v>80</v>
      </c>
      <c r="D26" s="180">
        <v>40</v>
      </c>
      <c r="E26" s="79">
        <v>0</v>
      </c>
      <c r="F26" s="79">
        <f t="shared" si="0"/>
        <v>0</v>
      </c>
      <c r="G26" s="80">
        <v>0.08</v>
      </c>
      <c r="H26" s="181">
        <f t="shared" si="1"/>
        <v>0</v>
      </c>
      <c r="I26" s="79">
        <f t="shared" si="2"/>
        <v>0</v>
      </c>
      <c r="J26" s="182"/>
      <c r="K26" s="124"/>
    </row>
    <row r="27" spans="1:11" ht="14.25">
      <c r="A27" s="203" t="s">
        <v>5</v>
      </c>
      <c r="B27" s="204"/>
      <c r="C27" s="204"/>
      <c r="D27" s="204"/>
      <c r="E27" s="205"/>
      <c r="F27" s="128">
        <f>SUM(F9:F26)</f>
        <v>0</v>
      </c>
      <c r="G27" s="234"/>
      <c r="H27" s="235"/>
      <c r="I27" s="84">
        <f>SUM(I9:I26)</f>
        <v>0</v>
      </c>
      <c r="J27" s="236"/>
      <c r="K27" s="237"/>
    </row>
    <row r="28" spans="1:10" ht="14.25">
      <c r="A28" s="2"/>
      <c r="B28" s="2"/>
      <c r="C28" s="5"/>
      <c r="D28" s="2"/>
      <c r="E28" s="13"/>
      <c r="F28" s="13"/>
      <c r="G28" s="13"/>
      <c r="H28" s="2"/>
      <c r="I28" s="13"/>
      <c r="J28" s="13"/>
    </row>
    <row r="29" spans="1:11" ht="14.25">
      <c r="A29" s="201" t="s">
        <v>136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</row>
  </sheetData>
  <sheetProtection/>
  <mergeCells count="8">
    <mergeCell ref="J1:K1"/>
    <mergeCell ref="A2:J2"/>
    <mergeCell ref="A3:K3"/>
    <mergeCell ref="A5:K5"/>
    <mergeCell ref="A29:K29"/>
    <mergeCell ref="A27:E27"/>
    <mergeCell ref="G27:H27"/>
    <mergeCell ref="J27:K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Footer>&amp;C&amp;"+,Standardowy"&amp;10Strona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41" sqref="A41:K41"/>
    </sheetView>
  </sheetViews>
  <sheetFormatPr defaultColWidth="8.796875" defaultRowHeight="14.25"/>
  <cols>
    <col min="1" max="1" width="3.59765625" style="0" customWidth="1"/>
    <col min="2" max="2" width="34.59765625" style="0" customWidth="1"/>
    <col min="3" max="3" width="9.19921875" style="0" customWidth="1"/>
    <col min="4" max="4" width="5.59765625" style="0" bestFit="1" customWidth="1"/>
    <col min="5" max="5" width="9.69921875" style="0" customWidth="1"/>
    <col min="6" max="6" width="10.69921875" style="0" customWidth="1"/>
    <col min="7" max="7" width="4.3984375" style="0" customWidth="1"/>
    <col min="8" max="8" width="8.8984375" style="0" customWidth="1"/>
    <col min="9" max="9" width="10.3984375" style="0" customWidth="1"/>
    <col min="10" max="10" width="11.09765625" style="0" customWidth="1"/>
    <col min="11" max="11" width="10" style="0" customWidth="1"/>
  </cols>
  <sheetData>
    <row r="1" spans="1:11" ht="14.25">
      <c r="A1" s="107"/>
      <c r="B1" s="107"/>
      <c r="C1" s="107"/>
      <c r="D1" s="107"/>
      <c r="E1" s="107"/>
      <c r="F1" s="107"/>
      <c r="G1" s="107"/>
      <c r="H1" s="107"/>
      <c r="I1" s="107"/>
      <c r="J1" s="188" t="s">
        <v>135</v>
      </c>
      <c r="K1" s="188"/>
    </row>
    <row r="2" spans="1:11" ht="14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07"/>
    </row>
    <row r="3" spans="1:11" ht="15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5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07"/>
    </row>
    <row r="5" spans="1:11" ht="14.25">
      <c r="A5" s="193" t="s">
        <v>30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4.25">
      <c r="A6" s="66"/>
      <c r="B6" s="66"/>
      <c r="C6" s="66"/>
      <c r="D6" s="66"/>
      <c r="E6" s="66"/>
      <c r="F6" s="66"/>
      <c r="G6" s="66"/>
      <c r="H6" s="66"/>
      <c r="I6" s="66"/>
      <c r="J6" s="66"/>
      <c r="K6" s="107"/>
    </row>
    <row r="7" spans="1:11" ht="14.25">
      <c r="A7" s="108"/>
      <c r="B7" s="39" t="s">
        <v>29</v>
      </c>
      <c r="C7" s="108"/>
      <c r="D7" s="108"/>
      <c r="E7" s="108"/>
      <c r="F7" s="108"/>
      <c r="G7" s="108"/>
      <c r="H7" s="108"/>
      <c r="I7" s="108"/>
      <c r="J7" s="108"/>
      <c r="K7" s="107"/>
    </row>
    <row r="8" spans="1:11" ht="38.25">
      <c r="A8" s="52" t="s">
        <v>1</v>
      </c>
      <c r="B8" s="53" t="s">
        <v>37</v>
      </c>
      <c r="C8" s="52" t="s">
        <v>4</v>
      </c>
      <c r="D8" s="52" t="s">
        <v>2</v>
      </c>
      <c r="E8" s="52" t="s">
        <v>131</v>
      </c>
      <c r="F8" s="54" t="s">
        <v>132</v>
      </c>
      <c r="G8" s="54" t="s">
        <v>7</v>
      </c>
      <c r="H8" s="52" t="s">
        <v>133</v>
      </c>
      <c r="I8" s="52" t="s">
        <v>134</v>
      </c>
      <c r="J8" s="52" t="s">
        <v>138</v>
      </c>
      <c r="K8" s="53" t="s">
        <v>31</v>
      </c>
    </row>
    <row r="9" spans="1:11" ht="14.25">
      <c r="A9" s="78">
        <v>1</v>
      </c>
      <c r="B9" s="48" t="s">
        <v>200</v>
      </c>
      <c r="C9" s="47" t="s">
        <v>35</v>
      </c>
      <c r="D9" s="180">
        <v>160</v>
      </c>
      <c r="E9" s="79">
        <v>0</v>
      </c>
      <c r="F9" s="79">
        <f>D9*E9</f>
        <v>0</v>
      </c>
      <c r="G9" s="80">
        <v>0.08</v>
      </c>
      <c r="H9" s="186">
        <f>E9+(E9*G9)</f>
        <v>0</v>
      </c>
      <c r="I9" s="79"/>
      <c r="J9" s="185"/>
      <c r="K9" s="185"/>
    </row>
    <row r="10" spans="1:11" ht="14.25">
      <c r="A10" s="78">
        <v>2</v>
      </c>
      <c r="B10" s="48" t="s">
        <v>201</v>
      </c>
      <c r="C10" s="47" t="s">
        <v>35</v>
      </c>
      <c r="D10" s="180">
        <v>200</v>
      </c>
      <c r="E10" s="79">
        <v>0</v>
      </c>
      <c r="F10" s="79">
        <f aca="true" t="shared" si="0" ref="F10:F38">D10*E10</f>
        <v>0</v>
      </c>
      <c r="G10" s="80">
        <v>0.08</v>
      </c>
      <c r="H10" s="186">
        <f aca="true" t="shared" si="1" ref="H10:H38">E10+(E10*G10)</f>
        <v>0</v>
      </c>
      <c r="I10" s="79"/>
      <c r="J10" s="185"/>
      <c r="K10" s="185"/>
    </row>
    <row r="11" spans="1:11" ht="25.5">
      <c r="A11" s="78">
        <v>3</v>
      </c>
      <c r="B11" s="48" t="s">
        <v>202</v>
      </c>
      <c r="C11" s="47" t="s">
        <v>35</v>
      </c>
      <c r="D11" s="180">
        <v>10</v>
      </c>
      <c r="E11" s="79">
        <v>0</v>
      </c>
      <c r="F11" s="79">
        <f t="shared" si="0"/>
        <v>0</v>
      </c>
      <c r="G11" s="80">
        <v>0.08</v>
      </c>
      <c r="H11" s="186">
        <f t="shared" si="1"/>
        <v>0</v>
      </c>
      <c r="I11" s="79"/>
      <c r="J11" s="185"/>
      <c r="K11" s="185"/>
    </row>
    <row r="12" spans="1:11" ht="14.25">
      <c r="A12" s="78">
        <v>4</v>
      </c>
      <c r="B12" s="48" t="s">
        <v>203</v>
      </c>
      <c r="C12" s="47" t="s">
        <v>35</v>
      </c>
      <c r="D12" s="180">
        <v>5</v>
      </c>
      <c r="E12" s="79">
        <v>0</v>
      </c>
      <c r="F12" s="79">
        <f t="shared" si="0"/>
        <v>0</v>
      </c>
      <c r="G12" s="80">
        <v>0.08</v>
      </c>
      <c r="H12" s="186">
        <f t="shared" si="1"/>
        <v>0</v>
      </c>
      <c r="I12" s="79"/>
      <c r="J12" s="185"/>
      <c r="K12" s="185"/>
    </row>
    <row r="13" spans="1:11" ht="14.25">
      <c r="A13" s="78">
        <v>5</v>
      </c>
      <c r="B13" s="48" t="s">
        <v>204</v>
      </c>
      <c r="C13" s="47" t="s">
        <v>35</v>
      </c>
      <c r="D13" s="180">
        <v>70</v>
      </c>
      <c r="E13" s="79">
        <v>0</v>
      </c>
      <c r="F13" s="79">
        <f t="shared" si="0"/>
        <v>0</v>
      </c>
      <c r="G13" s="80">
        <v>0.08</v>
      </c>
      <c r="H13" s="186">
        <f t="shared" si="1"/>
        <v>0</v>
      </c>
      <c r="I13" s="79"/>
      <c r="J13" s="185"/>
      <c r="K13" s="185"/>
    </row>
    <row r="14" spans="1:11" ht="14.25">
      <c r="A14" s="78">
        <v>6</v>
      </c>
      <c r="B14" s="48" t="s">
        <v>205</v>
      </c>
      <c r="C14" s="47" t="s">
        <v>35</v>
      </c>
      <c r="D14" s="180">
        <v>55</v>
      </c>
      <c r="E14" s="79">
        <v>0</v>
      </c>
      <c r="F14" s="79">
        <f t="shared" si="0"/>
        <v>0</v>
      </c>
      <c r="G14" s="80">
        <v>0.08</v>
      </c>
      <c r="H14" s="186">
        <f t="shared" si="1"/>
        <v>0</v>
      </c>
      <c r="I14" s="79"/>
      <c r="J14" s="185"/>
      <c r="K14" s="185"/>
    </row>
    <row r="15" spans="1:11" ht="14.25">
      <c r="A15" s="78">
        <v>7</v>
      </c>
      <c r="B15" s="48" t="s">
        <v>206</v>
      </c>
      <c r="C15" s="47" t="s">
        <v>35</v>
      </c>
      <c r="D15" s="180">
        <v>8</v>
      </c>
      <c r="E15" s="79">
        <v>0</v>
      </c>
      <c r="F15" s="79">
        <f t="shared" si="0"/>
        <v>0</v>
      </c>
      <c r="G15" s="80">
        <v>0.08</v>
      </c>
      <c r="H15" s="186">
        <f t="shared" si="1"/>
        <v>0</v>
      </c>
      <c r="I15" s="79"/>
      <c r="J15" s="185"/>
      <c r="K15" s="185"/>
    </row>
    <row r="16" spans="1:11" ht="14.25">
      <c r="A16" s="78">
        <v>8</v>
      </c>
      <c r="B16" s="48" t="s">
        <v>207</v>
      </c>
      <c r="C16" s="47" t="s">
        <v>35</v>
      </c>
      <c r="D16" s="180">
        <v>14</v>
      </c>
      <c r="E16" s="79">
        <v>0</v>
      </c>
      <c r="F16" s="79">
        <f t="shared" si="0"/>
        <v>0</v>
      </c>
      <c r="G16" s="80">
        <v>0.08</v>
      </c>
      <c r="H16" s="186">
        <f t="shared" si="1"/>
        <v>0</v>
      </c>
      <c r="I16" s="79"/>
      <c r="J16" s="185"/>
      <c r="K16" s="185"/>
    </row>
    <row r="17" spans="1:11" ht="14.25">
      <c r="A17" s="78">
        <v>9</v>
      </c>
      <c r="B17" s="48" t="s">
        <v>208</v>
      </c>
      <c r="C17" s="47" t="s">
        <v>35</v>
      </c>
      <c r="D17" s="180">
        <v>55</v>
      </c>
      <c r="E17" s="79">
        <v>0</v>
      </c>
      <c r="F17" s="79">
        <f t="shared" si="0"/>
        <v>0</v>
      </c>
      <c r="G17" s="80">
        <v>0.08</v>
      </c>
      <c r="H17" s="186">
        <f t="shared" si="1"/>
        <v>0</v>
      </c>
      <c r="I17" s="79"/>
      <c r="J17" s="185"/>
      <c r="K17" s="185"/>
    </row>
    <row r="18" spans="1:11" ht="14.25">
      <c r="A18" s="78">
        <v>10</v>
      </c>
      <c r="B18" s="48" t="s">
        <v>209</v>
      </c>
      <c r="C18" s="47" t="s">
        <v>35</v>
      </c>
      <c r="D18" s="180">
        <v>5</v>
      </c>
      <c r="E18" s="79">
        <v>0</v>
      </c>
      <c r="F18" s="79">
        <f t="shared" si="0"/>
        <v>0</v>
      </c>
      <c r="G18" s="80">
        <v>0.08</v>
      </c>
      <c r="H18" s="186">
        <f t="shared" si="1"/>
        <v>0</v>
      </c>
      <c r="I18" s="79"/>
      <c r="J18" s="185"/>
      <c r="K18" s="185"/>
    </row>
    <row r="19" spans="1:11" ht="14.25">
      <c r="A19" s="78">
        <v>11</v>
      </c>
      <c r="B19" s="48" t="s">
        <v>210</v>
      </c>
      <c r="C19" s="47" t="s">
        <v>35</v>
      </c>
      <c r="D19" s="180">
        <v>5</v>
      </c>
      <c r="E19" s="79">
        <v>0</v>
      </c>
      <c r="F19" s="79">
        <f t="shared" si="0"/>
        <v>0</v>
      </c>
      <c r="G19" s="80">
        <v>0.08</v>
      </c>
      <c r="H19" s="186">
        <f t="shared" si="1"/>
        <v>0</v>
      </c>
      <c r="I19" s="79"/>
      <c r="J19" s="185"/>
      <c r="K19" s="185"/>
    </row>
    <row r="20" spans="1:11" ht="14.25">
      <c r="A20" s="78">
        <v>12</v>
      </c>
      <c r="B20" s="48" t="s">
        <v>211</v>
      </c>
      <c r="C20" s="47" t="s">
        <v>35</v>
      </c>
      <c r="D20" s="180">
        <v>70</v>
      </c>
      <c r="E20" s="79">
        <v>0</v>
      </c>
      <c r="F20" s="79">
        <f t="shared" si="0"/>
        <v>0</v>
      </c>
      <c r="G20" s="80">
        <v>0.08</v>
      </c>
      <c r="H20" s="186">
        <f t="shared" si="1"/>
        <v>0</v>
      </c>
      <c r="I20" s="79"/>
      <c r="J20" s="185"/>
      <c r="K20" s="185"/>
    </row>
    <row r="21" spans="1:11" ht="14.25">
      <c r="A21" s="78">
        <v>13</v>
      </c>
      <c r="B21" s="48" t="s">
        <v>212</v>
      </c>
      <c r="C21" s="47" t="s">
        <v>35</v>
      </c>
      <c r="D21" s="180">
        <v>20</v>
      </c>
      <c r="E21" s="79">
        <v>0</v>
      </c>
      <c r="F21" s="79">
        <f t="shared" si="0"/>
        <v>0</v>
      </c>
      <c r="G21" s="80">
        <v>0.08</v>
      </c>
      <c r="H21" s="186">
        <f t="shared" si="1"/>
        <v>0</v>
      </c>
      <c r="I21" s="79"/>
      <c r="J21" s="185"/>
      <c r="K21" s="185"/>
    </row>
    <row r="22" spans="1:11" ht="14.25">
      <c r="A22" s="78">
        <v>14</v>
      </c>
      <c r="B22" s="48" t="s">
        <v>85</v>
      </c>
      <c r="C22" s="47" t="s">
        <v>35</v>
      </c>
      <c r="D22" s="180">
        <v>260</v>
      </c>
      <c r="E22" s="79">
        <v>0</v>
      </c>
      <c r="F22" s="79">
        <f t="shared" si="0"/>
        <v>0</v>
      </c>
      <c r="G22" s="80">
        <v>0.08</v>
      </c>
      <c r="H22" s="186">
        <f t="shared" si="1"/>
        <v>0</v>
      </c>
      <c r="I22" s="79"/>
      <c r="J22" s="185"/>
      <c r="K22" s="185"/>
    </row>
    <row r="23" spans="1:11" ht="14.25">
      <c r="A23" s="78">
        <v>15</v>
      </c>
      <c r="B23" s="48" t="s">
        <v>86</v>
      </c>
      <c r="C23" s="47" t="s">
        <v>35</v>
      </c>
      <c r="D23" s="85">
        <v>10</v>
      </c>
      <c r="E23" s="79">
        <v>0</v>
      </c>
      <c r="F23" s="79">
        <f t="shared" si="0"/>
        <v>0</v>
      </c>
      <c r="G23" s="80">
        <v>0.08</v>
      </c>
      <c r="H23" s="186">
        <f t="shared" si="1"/>
        <v>0</v>
      </c>
      <c r="I23" s="79"/>
      <c r="J23" s="185"/>
      <c r="K23" s="185"/>
    </row>
    <row r="24" spans="1:11" ht="14.25">
      <c r="A24" s="78">
        <v>16</v>
      </c>
      <c r="B24" s="48" t="s">
        <v>213</v>
      </c>
      <c r="C24" s="47" t="s">
        <v>35</v>
      </c>
      <c r="D24" s="180">
        <v>8</v>
      </c>
      <c r="E24" s="79">
        <v>0</v>
      </c>
      <c r="F24" s="79">
        <f t="shared" si="0"/>
        <v>0</v>
      </c>
      <c r="G24" s="80">
        <v>0.08</v>
      </c>
      <c r="H24" s="186">
        <f t="shared" si="1"/>
        <v>0</v>
      </c>
      <c r="I24" s="79"/>
      <c r="J24" s="185"/>
      <c r="K24" s="185"/>
    </row>
    <row r="25" spans="1:11" ht="14.25">
      <c r="A25" s="78">
        <v>17</v>
      </c>
      <c r="B25" s="48" t="s">
        <v>214</v>
      </c>
      <c r="C25" s="47" t="s">
        <v>35</v>
      </c>
      <c r="D25" s="180">
        <v>2</v>
      </c>
      <c r="E25" s="79">
        <v>0</v>
      </c>
      <c r="F25" s="79">
        <f t="shared" si="0"/>
        <v>0</v>
      </c>
      <c r="G25" s="80">
        <v>0.08</v>
      </c>
      <c r="H25" s="186">
        <f t="shared" si="1"/>
        <v>0</v>
      </c>
      <c r="I25" s="79"/>
      <c r="J25" s="185"/>
      <c r="K25" s="185"/>
    </row>
    <row r="26" spans="1:11" ht="14.25">
      <c r="A26" s="78">
        <v>18</v>
      </c>
      <c r="B26" s="48" t="s">
        <v>215</v>
      </c>
      <c r="C26" s="47" t="s">
        <v>35</v>
      </c>
      <c r="D26" s="180">
        <v>25</v>
      </c>
      <c r="E26" s="79">
        <v>0</v>
      </c>
      <c r="F26" s="79">
        <f t="shared" si="0"/>
        <v>0</v>
      </c>
      <c r="G26" s="80">
        <v>0.08</v>
      </c>
      <c r="H26" s="186">
        <f t="shared" si="1"/>
        <v>0</v>
      </c>
      <c r="I26" s="79"/>
      <c r="J26" s="185"/>
      <c r="K26" s="185"/>
    </row>
    <row r="27" spans="1:11" ht="14.25">
      <c r="A27" s="78">
        <v>19</v>
      </c>
      <c r="B27" s="48" t="s">
        <v>216</v>
      </c>
      <c r="C27" s="47" t="s">
        <v>35</v>
      </c>
      <c r="D27" s="180">
        <v>20</v>
      </c>
      <c r="E27" s="79">
        <v>0</v>
      </c>
      <c r="F27" s="79">
        <f t="shared" si="0"/>
        <v>0</v>
      </c>
      <c r="G27" s="80">
        <v>0.08</v>
      </c>
      <c r="H27" s="186">
        <f t="shared" si="1"/>
        <v>0</v>
      </c>
      <c r="I27" s="79"/>
      <c r="J27" s="185"/>
      <c r="K27" s="185"/>
    </row>
    <row r="28" spans="1:11" ht="14.25">
      <c r="A28" s="78">
        <v>20</v>
      </c>
      <c r="B28" s="48" t="s">
        <v>217</v>
      </c>
      <c r="C28" s="47" t="s">
        <v>35</v>
      </c>
      <c r="D28" s="180">
        <v>200</v>
      </c>
      <c r="E28" s="79">
        <v>0</v>
      </c>
      <c r="F28" s="79">
        <f t="shared" si="0"/>
        <v>0</v>
      </c>
      <c r="G28" s="80">
        <v>0.08</v>
      </c>
      <c r="H28" s="186">
        <f t="shared" si="1"/>
        <v>0</v>
      </c>
      <c r="I28" s="79"/>
      <c r="J28" s="185"/>
      <c r="K28" s="185"/>
    </row>
    <row r="29" spans="1:11" ht="14.25">
      <c r="A29" s="78">
        <v>21</v>
      </c>
      <c r="B29" s="48" t="s">
        <v>218</v>
      </c>
      <c r="C29" s="47" t="s">
        <v>35</v>
      </c>
      <c r="D29" s="180">
        <v>8</v>
      </c>
      <c r="E29" s="79">
        <v>0</v>
      </c>
      <c r="F29" s="79">
        <f t="shared" si="0"/>
        <v>0</v>
      </c>
      <c r="G29" s="80">
        <v>0.08</v>
      </c>
      <c r="H29" s="186">
        <f t="shared" si="1"/>
        <v>0</v>
      </c>
      <c r="I29" s="79"/>
      <c r="J29" s="185"/>
      <c r="K29" s="185"/>
    </row>
    <row r="30" spans="1:11" ht="14.25">
      <c r="A30" s="78">
        <v>22</v>
      </c>
      <c r="B30" s="48" t="s">
        <v>219</v>
      </c>
      <c r="C30" s="47" t="s">
        <v>35</v>
      </c>
      <c r="D30" s="180">
        <v>20</v>
      </c>
      <c r="E30" s="79">
        <v>0</v>
      </c>
      <c r="F30" s="79">
        <f t="shared" si="0"/>
        <v>0</v>
      </c>
      <c r="G30" s="80">
        <v>0.08</v>
      </c>
      <c r="H30" s="186">
        <f t="shared" si="1"/>
        <v>0</v>
      </c>
      <c r="I30" s="79"/>
      <c r="J30" s="185"/>
      <c r="K30" s="185"/>
    </row>
    <row r="31" spans="1:11" ht="14.25">
      <c r="A31" s="78">
        <v>23</v>
      </c>
      <c r="B31" s="48" t="s">
        <v>220</v>
      </c>
      <c r="C31" s="47" t="s">
        <v>35</v>
      </c>
      <c r="D31" s="180">
        <v>20</v>
      </c>
      <c r="E31" s="79">
        <v>0</v>
      </c>
      <c r="F31" s="79">
        <f t="shared" si="0"/>
        <v>0</v>
      </c>
      <c r="G31" s="80">
        <v>0.08</v>
      </c>
      <c r="H31" s="186">
        <f t="shared" si="1"/>
        <v>0</v>
      </c>
      <c r="I31" s="79"/>
      <c r="J31" s="185"/>
      <c r="K31" s="185"/>
    </row>
    <row r="32" spans="1:11" ht="14.25">
      <c r="A32" s="78">
        <v>24</v>
      </c>
      <c r="B32" s="48" t="s">
        <v>221</v>
      </c>
      <c r="C32" s="47" t="s">
        <v>35</v>
      </c>
      <c r="D32" s="180">
        <v>6</v>
      </c>
      <c r="E32" s="79">
        <v>0</v>
      </c>
      <c r="F32" s="79">
        <f t="shared" si="0"/>
        <v>0</v>
      </c>
      <c r="G32" s="80">
        <v>0.08</v>
      </c>
      <c r="H32" s="186">
        <f t="shared" si="1"/>
        <v>0</v>
      </c>
      <c r="I32" s="79"/>
      <c r="J32" s="185"/>
      <c r="K32" s="185"/>
    </row>
    <row r="33" spans="1:11" ht="14.25">
      <c r="A33" s="78">
        <v>25</v>
      </c>
      <c r="B33" s="48" t="s">
        <v>222</v>
      </c>
      <c r="C33" s="47" t="s">
        <v>35</v>
      </c>
      <c r="D33" s="180">
        <v>95</v>
      </c>
      <c r="E33" s="79">
        <v>0</v>
      </c>
      <c r="F33" s="79">
        <f t="shared" si="0"/>
        <v>0</v>
      </c>
      <c r="G33" s="80">
        <v>0.08</v>
      </c>
      <c r="H33" s="186">
        <f t="shared" si="1"/>
        <v>0</v>
      </c>
      <c r="I33" s="79"/>
      <c r="J33" s="185"/>
      <c r="K33" s="185"/>
    </row>
    <row r="34" spans="1:11" ht="14.25">
      <c r="A34" s="78">
        <v>26</v>
      </c>
      <c r="B34" s="48" t="s">
        <v>223</v>
      </c>
      <c r="C34" s="47" t="s">
        <v>35</v>
      </c>
      <c r="D34" s="180">
        <v>15</v>
      </c>
      <c r="E34" s="79">
        <v>0</v>
      </c>
      <c r="F34" s="79">
        <f t="shared" si="0"/>
        <v>0</v>
      </c>
      <c r="G34" s="80">
        <v>0.08</v>
      </c>
      <c r="H34" s="186">
        <f t="shared" si="1"/>
        <v>0</v>
      </c>
      <c r="I34" s="79"/>
      <c r="J34" s="185"/>
      <c r="K34" s="185"/>
    </row>
    <row r="35" spans="1:11" ht="14.25">
      <c r="A35" s="78">
        <v>27</v>
      </c>
      <c r="B35" s="48" t="s">
        <v>224</v>
      </c>
      <c r="C35" s="47" t="s">
        <v>35</v>
      </c>
      <c r="D35" s="180">
        <v>20</v>
      </c>
      <c r="E35" s="79">
        <v>0</v>
      </c>
      <c r="F35" s="79">
        <f t="shared" si="0"/>
        <v>0</v>
      </c>
      <c r="G35" s="80">
        <v>0.08</v>
      </c>
      <c r="H35" s="186">
        <f t="shared" si="1"/>
        <v>0</v>
      </c>
      <c r="I35" s="79"/>
      <c r="J35" s="185"/>
      <c r="K35" s="185"/>
    </row>
    <row r="36" spans="1:11" ht="14.25">
      <c r="A36" s="78">
        <v>28</v>
      </c>
      <c r="B36" s="48" t="s">
        <v>225</v>
      </c>
      <c r="C36" s="47" t="s">
        <v>35</v>
      </c>
      <c r="D36" s="180">
        <v>70</v>
      </c>
      <c r="E36" s="79">
        <v>0</v>
      </c>
      <c r="F36" s="79">
        <f t="shared" si="0"/>
        <v>0</v>
      </c>
      <c r="G36" s="80">
        <v>0.08</v>
      </c>
      <c r="H36" s="186">
        <f t="shared" si="1"/>
        <v>0</v>
      </c>
      <c r="I36" s="79"/>
      <c r="J36" s="185"/>
      <c r="K36" s="185"/>
    </row>
    <row r="37" spans="1:11" ht="14.25">
      <c r="A37" s="78">
        <v>29</v>
      </c>
      <c r="B37" s="48" t="s">
        <v>226</v>
      </c>
      <c r="C37" s="47" t="s">
        <v>35</v>
      </c>
      <c r="D37" s="180">
        <v>40</v>
      </c>
      <c r="E37" s="79">
        <v>0</v>
      </c>
      <c r="F37" s="79">
        <f t="shared" si="0"/>
        <v>0</v>
      </c>
      <c r="G37" s="80">
        <v>0.08</v>
      </c>
      <c r="H37" s="186">
        <f t="shared" si="1"/>
        <v>0</v>
      </c>
      <c r="I37" s="79"/>
      <c r="J37" s="185"/>
      <c r="K37" s="185"/>
    </row>
    <row r="38" spans="1:11" ht="25.5">
      <c r="A38" s="78">
        <v>30</v>
      </c>
      <c r="B38" s="48" t="s">
        <v>227</v>
      </c>
      <c r="C38" s="47" t="s">
        <v>35</v>
      </c>
      <c r="D38" s="180">
        <v>40</v>
      </c>
      <c r="E38" s="79">
        <v>0</v>
      </c>
      <c r="F38" s="79">
        <f t="shared" si="0"/>
        <v>0</v>
      </c>
      <c r="G38" s="80">
        <v>0.08</v>
      </c>
      <c r="H38" s="186">
        <f t="shared" si="1"/>
        <v>0</v>
      </c>
      <c r="I38" s="79"/>
      <c r="J38" s="185"/>
      <c r="K38" s="185"/>
    </row>
    <row r="39" spans="1:11" ht="14.25">
      <c r="A39" s="238" t="s">
        <v>5</v>
      </c>
      <c r="B39" s="239"/>
      <c r="C39" s="239"/>
      <c r="D39" s="239"/>
      <c r="E39" s="240"/>
      <c r="F39" s="183"/>
      <c r="G39" s="234"/>
      <c r="H39" s="235"/>
      <c r="I39" s="187"/>
      <c r="J39" s="236"/>
      <c r="K39" s="237"/>
    </row>
    <row r="41" spans="1:11" ht="14.25">
      <c r="A41" s="201" t="s">
        <v>136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</row>
  </sheetData>
  <sheetProtection/>
  <mergeCells count="8">
    <mergeCell ref="A41:K41"/>
    <mergeCell ref="J1:K1"/>
    <mergeCell ref="A2:J2"/>
    <mergeCell ref="A3:K3"/>
    <mergeCell ref="A5:K5"/>
    <mergeCell ref="A39:E39"/>
    <mergeCell ref="G39:H39"/>
    <mergeCell ref="J39:K3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Footer>&amp;C&amp;"+,Standardowy"&amp;10Strona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10" customWidth="1"/>
    <col min="2" max="2" width="41.19921875" style="9" customWidth="1"/>
    <col min="3" max="3" width="5.5" style="9" customWidth="1"/>
    <col min="4" max="4" width="4.59765625" style="9" bestFit="1" customWidth="1"/>
    <col min="5" max="5" width="9.69921875" style="9" customWidth="1"/>
    <col min="6" max="6" width="10.69921875" style="9" customWidth="1"/>
    <col min="7" max="7" width="4.3984375" style="11" customWidth="1"/>
    <col min="8" max="8" width="8.8984375" style="9" customWidth="1"/>
    <col min="9" max="9" width="10.3984375" style="9" customWidth="1"/>
    <col min="10" max="10" width="11.09765625" style="9" customWidth="1"/>
    <col min="11" max="11" width="10" style="9" customWidth="1"/>
    <col min="12" max="16384" width="9" style="9" customWidth="1"/>
  </cols>
  <sheetData>
    <row r="1" spans="1:11" s="6" customFormat="1" ht="14.25">
      <c r="A1"/>
      <c r="B1"/>
      <c r="C1"/>
      <c r="D1"/>
      <c r="E1"/>
      <c r="F1"/>
      <c r="G1"/>
      <c r="H1"/>
      <c r="I1"/>
      <c r="J1" s="188" t="s">
        <v>135</v>
      </c>
      <c r="K1" s="188"/>
    </row>
    <row r="2" spans="1:11" s="6" customFormat="1" ht="14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/>
    </row>
    <row r="3" spans="1:11" s="6" customFormat="1" ht="15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6" customFormat="1" ht="15.75">
      <c r="A4" s="38"/>
      <c r="B4" s="38"/>
      <c r="C4" s="38"/>
      <c r="D4" s="38"/>
      <c r="E4" s="38"/>
      <c r="F4" s="38"/>
      <c r="G4" s="38"/>
      <c r="H4" s="38"/>
      <c r="I4" s="38"/>
      <c r="J4" s="38"/>
      <c r="K4"/>
    </row>
    <row r="5" spans="1:11" s="6" customFormat="1" ht="14.25">
      <c r="A5" s="193" t="s">
        <v>30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s="6" customFormat="1" ht="14.25">
      <c r="A6" s="66"/>
      <c r="B6" s="66"/>
      <c r="C6" s="66"/>
      <c r="D6" s="66"/>
      <c r="E6" s="66"/>
      <c r="F6" s="66"/>
      <c r="G6" s="66"/>
      <c r="H6" s="66"/>
      <c r="I6" s="66"/>
      <c r="J6" s="66"/>
      <c r="K6"/>
    </row>
    <row r="7" spans="1:11" s="6" customFormat="1" ht="14.25">
      <c r="A7" s="36"/>
      <c r="B7" s="39" t="s">
        <v>19</v>
      </c>
      <c r="C7" s="36"/>
      <c r="D7" s="36"/>
      <c r="E7" s="36"/>
      <c r="F7" s="36"/>
      <c r="G7" s="36"/>
      <c r="H7" s="36"/>
      <c r="I7" s="36"/>
      <c r="J7" s="36"/>
      <c r="K7"/>
    </row>
    <row r="8" spans="1:11" ht="38.25">
      <c r="A8" s="52" t="s">
        <v>1</v>
      </c>
      <c r="B8" s="53" t="s">
        <v>37</v>
      </c>
      <c r="C8" s="52" t="s">
        <v>4</v>
      </c>
      <c r="D8" s="52" t="s">
        <v>2</v>
      </c>
      <c r="E8" s="52" t="s">
        <v>131</v>
      </c>
      <c r="F8" s="54" t="s">
        <v>132</v>
      </c>
      <c r="G8" s="54" t="s">
        <v>7</v>
      </c>
      <c r="H8" s="52" t="s">
        <v>133</v>
      </c>
      <c r="I8" s="52" t="s">
        <v>134</v>
      </c>
      <c r="J8" s="52" t="s">
        <v>40</v>
      </c>
      <c r="K8" s="53" t="s">
        <v>31</v>
      </c>
    </row>
    <row r="9" spans="1:11" ht="39.75" customHeight="1">
      <c r="A9" s="78">
        <v>1</v>
      </c>
      <c r="B9" s="48" t="s">
        <v>137</v>
      </c>
      <c r="C9" s="47" t="s">
        <v>35</v>
      </c>
      <c r="D9" s="85">
        <v>17</v>
      </c>
      <c r="E9" s="79">
        <v>0</v>
      </c>
      <c r="F9" s="79">
        <f>D9*E9</f>
        <v>0</v>
      </c>
      <c r="G9" s="80">
        <v>0.08</v>
      </c>
      <c r="H9" s="42">
        <f>E9*1.08</f>
        <v>0</v>
      </c>
      <c r="I9" s="42">
        <f>D9*H9</f>
        <v>0</v>
      </c>
      <c r="J9" s="81"/>
      <c r="K9" s="82"/>
    </row>
    <row r="10" spans="1:11" ht="15" customHeight="1">
      <c r="A10" s="203" t="s">
        <v>5</v>
      </c>
      <c r="B10" s="204"/>
      <c r="C10" s="204"/>
      <c r="D10" s="204"/>
      <c r="E10" s="205"/>
      <c r="F10" s="64">
        <f>SUM(F9)</f>
        <v>0</v>
      </c>
      <c r="G10" s="83"/>
      <c r="H10" s="84"/>
      <c r="I10" s="84">
        <f>SUM(I9)</f>
        <v>0</v>
      </c>
      <c r="J10" s="206"/>
      <c r="K10" s="207"/>
    </row>
    <row r="11" spans="1:10" ht="15" customHeight="1">
      <c r="A11" s="7"/>
      <c r="B11" s="6"/>
      <c r="C11" s="6"/>
      <c r="D11" s="6"/>
      <c r="E11" s="6"/>
      <c r="F11" s="6"/>
      <c r="G11" s="8"/>
      <c r="H11" s="6"/>
      <c r="I11" s="6"/>
      <c r="J11" s="6"/>
    </row>
    <row r="12" spans="1:11" ht="14.25">
      <c r="A12" s="201" t="s">
        <v>136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</row>
    <row r="13" spans="1:9" ht="14.25">
      <c r="A13"/>
      <c r="B13"/>
      <c r="C13"/>
      <c r="D13"/>
      <c r="E13"/>
      <c r="F13"/>
      <c r="G13"/>
      <c r="H13"/>
      <c r="I13"/>
    </row>
    <row r="14" spans="1:10" ht="12.75">
      <c r="A14" s="202"/>
      <c r="B14" s="202"/>
      <c r="C14" s="202"/>
      <c r="D14" s="202"/>
      <c r="E14" s="202"/>
      <c r="F14" s="202"/>
      <c r="G14" s="202"/>
      <c r="H14" s="202"/>
      <c r="I14" s="202"/>
      <c r="J14" s="202"/>
    </row>
  </sheetData>
  <sheetProtection/>
  <mergeCells count="8">
    <mergeCell ref="J1:K1"/>
    <mergeCell ref="A2:J2"/>
    <mergeCell ref="A12:K12"/>
    <mergeCell ref="A5:K5"/>
    <mergeCell ref="A14:J14"/>
    <mergeCell ref="A10:E10"/>
    <mergeCell ref="J10:K10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8" r:id="rId1"/>
  <headerFooter alignWithMargins="0">
    <oddFooter>&amp;C&amp;"+,Standardowy"&amp;10Strona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0" customWidth="1"/>
    <col min="2" max="2" width="41.19921875" style="0" customWidth="1"/>
    <col min="3" max="3" width="5.5" style="0" customWidth="1"/>
    <col min="4" max="4" width="4.59765625" style="0" bestFit="1" customWidth="1"/>
    <col min="5" max="5" width="9.69921875" style="0" customWidth="1"/>
    <col min="6" max="6" width="10.69921875" style="0" customWidth="1"/>
    <col min="7" max="7" width="4.3984375" style="0" customWidth="1"/>
    <col min="8" max="8" width="8.8984375" style="0" customWidth="1"/>
    <col min="9" max="9" width="10.3984375" style="0" customWidth="1"/>
    <col min="10" max="10" width="11.09765625" style="0" customWidth="1"/>
    <col min="11" max="11" width="10" style="0" customWidth="1"/>
  </cols>
  <sheetData>
    <row r="1" spans="10:11" ht="14.25">
      <c r="J1" s="188" t="s">
        <v>135</v>
      </c>
      <c r="K1" s="188"/>
    </row>
    <row r="2" spans="1:10" ht="14.25">
      <c r="A2" s="200"/>
      <c r="B2" s="200"/>
      <c r="C2" s="200"/>
      <c r="D2" s="200"/>
      <c r="E2" s="200"/>
      <c r="F2" s="200"/>
      <c r="G2" s="200"/>
      <c r="H2" s="200"/>
      <c r="I2" s="200"/>
      <c r="J2" s="200"/>
    </row>
    <row r="3" spans="1:11" ht="15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0" ht="14.25" customHeight="1" hidden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4.25" customHeigh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1" ht="14.25">
      <c r="A6" s="193" t="s">
        <v>30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</row>
    <row r="7" spans="1:10" ht="14.25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ht="14.25">
      <c r="A8" s="36"/>
      <c r="B8" s="39" t="s">
        <v>22</v>
      </c>
      <c r="C8" s="36"/>
      <c r="D8" s="36"/>
      <c r="E8" s="36"/>
      <c r="F8" s="36"/>
      <c r="G8" s="36"/>
      <c r="H8" s="36"/>
      <c r="I8" s="36"/>
      <c r="J8" s="36"/>
    </row>
    <row r="9" spans="1:11" ht="38.25">
      <c r="A9" s="52" t="s">
        <v>1</v>
      </c>
      <c r="B9" s="53" t="s">
        <v>37</v>
      </c>
      <c r="C9" s="52" t="s">
        <v>4</v>
      </c>
      <c r="D9" s="52" t="s">
        <v>2</v>
      </c>
      <c r="E9" s="52" t="s">
        <v>131</v>
      </c>
      <c r="F9" s="54" t="s">
        <v>132</v>
      </c>
      <c r="G9" s="54" t="s">
        <v>7</v>
      </c>
      <c r="H9" s="52" t="s">
        <v>133</v>
      </c>
      <c r="I9" s="52" t="s">
        <v>134</v>
      </c>
      <c r="J9" s="52" t="s">
        <v>138</v>
      </c>
      <c r="K9" s="53" t="s">
        <v>31</v>
      </c>
    </row>
    <row r="10" spans="1:11" ht="14.25">
      <c r="A10" s="89">
        <v>1</v>
      </c>
      <c r="B10" s="90" t="s">
        <v>139</v>
      </c>
      <c r="C10" s="91" t="s">
        <v>35</v>
      </c>
      <c r="D10" s="93">
        <v>50</v>
      </c>
      <c r="E10" s="94">
        <v>0</v>
      </c>
      <c r="F10" s="94">
        <f>D10*E10</f>
        <v>0</v>
      </c>
      <c r="G10" s="92">
        <v>0.08</v>
      </c>
      <c r="H10" s="94">
        <f>SUM(E10*1.08)</f>
        <v>0</v>
      </c>
      <c r="I10" s="94">
        <f>SUM(D10*H10)</f>
        <v>0</v>
      </c>
      <c r="J10" s="91"/>
      <c r="K10" s="95"/>
    </row>
    <row r="11" spans="1:11" ht="14.25">
      <c r="A11" s="89">
        <v>2</v>
      </c>
      <c r="B11" s="90" t="s">
        <v>140</v>
      </c>
      <c r="C11" s="91" t="s">
        <v>35</v>
      </c>
      <c r="D11" s="93">
        <v>30</v>
      </c>
      <c r="E11" s="94">
        <v>0</v>
      </c>
      <c r="F11" s="94">
        <f>D11*E11</f>
        <v>0</v>
      </c>
      <c r="G11" s="92">
        <v>0.08</v>
      </c>
      <c r="H11" s="94">
        <f>SUM(E11*1.08)</f>
        <v>0</v>
      </c>
      <c r="I11" s="94">
        <f>SUM(D11*H11)</f>
        <v>0</v>
      </c>
      <c r="J11" s="91"/>
      <c r="K11" s="95"/>
    </row>
    <row r="12" spans="1:11" ht="14.25">
      <c r="A12" s="89">
        <v>3</v>
      </c>
      <c r="B12" s="90" t="s">
        <v>141</v>
      </c>
      <c r="C12" s="91" t="s">
        <v>35</v>
      </c>
      <c r="D12" s="93">
        <v>10</v>
      </c>
      <c r="E12" s="94">
        <v>0</v>
      </c>
      <c r="F12" s="94">
        <f>D12*E12</f>
        <v>0</v>
      </c>
      <c r="G12" s="92">
        <v>0.08</v>
      </c>
      <c r="H12" s="94">
        <f>SUM(E12*1.08)</f>
        <v>0</v>
      </c>
      <c r="I12" s="94">
        <f>SUM(D12*H12)</f>
        <v>0</v>
      </c>
      <c r="J12" s="91"/>
      <c r="K12" s="95"/>
    </row>
    <row r="13" spans="1:11" ht="25.5">
      <c r="A13" s="89">
        <v>4</v>
      </c>
      <c r="B13" s="90" t="s">
        <v>142</v>
      </c>
      <c r="C13" s="91" t="s">
        <v>35</v>
      </c>
      <c r="D13" s="93">
        <v>20</v>
      </c>
      <c r="E13" s="94">
        <v>0</v>
      </c>
      <c r="F13" s="94">
        <f>D13*E13</f>
        <v>0</v>
      </c>
      <c r="G13" s="92">
        <v>0.08</v>
      </c>
      <c r="H13" s="94">
        <f>SUM(E13*1.08)</f>
        <v>0</v>
      </c>
      <c r="I13" s="94">
        <f>SUM(D13*H13)</f>
        <v>0</v>
      </c>
      <c r="J13" s="91"/>
      <c r="K13" s="95"/>
    </row>
    <row r="14" spans="1:11" ht="25.5">
      <c r="A14" s="89">
        <v>5</v>
      </c>
      <c r="B14" s="90" t="s">
        <v>143</v>
      </c>
      <c r="C14" s="91" t="s">
        <v>35</v>
      </c>
      <c r="D14" s="93">
        <v>100</v>
      </c>
      <c r="E14" s="94">
        <v>0</v>
      </c>
      <c r="F14" s="94">
        <f>D14*E14</f>
        <v>0</v>
      </c>
      <c r="G14" s="92">
        <v>0.08</v>
      </c>
      <c r="H14" s="94">
        <f>SUM(E14*1.08)</f>
        <v>0</v>
      </c>
      <c r="I14" s="94">
        <f>SUM(D14*H14)</f>
        <v>0</v>
      </c>
      <c r="J14" s="91"/>
      <c r="K14" s="96"/>
    </row>
    <row r="15" spans="1:11" ht="14.25">
      <c r="A15" s="212" t="s">
        <v>3</v>
      </c>
      <c r="B15" s="213"/>
      <c r="C15" s="213"/>
      <c r="D15" s="213"/>
      <c r="E15" s="214"/>
      <c r="F15" s="97">
        <f>SUM(F10:F14)</f>
        <v>0</v>
      </c>
      <c r="G15" s="208"/>
      <c r="H15" s="209"/>
      <c r="I15" s="97">
        <f>SUM(I10:I14)</f>
        <v>0</v>
      </c>
      <c r="J15" s="210"/>
      <c r="K15" s="211"/>
    </row>
    <row r="16" spans="1:11" ht="14.25">
      <c r="A16" s="86"/>
      <c r="B16" s="86"/>
      <c r="C16" s="86"/>
      <c r="D16" s="86"/>
      <c r="E16" s="86"/>
      <c r="F16" s="87"/>
      <c r="G16" s="87"/>
      <c r="H16" s="86"/>
      <c r="I16" s="87"/>
      <c r="J16" s="86"/>
      <c r="K16" s="88"/>
    </row>
    <row r="17" spans="1:11" ht="14.25" customHeight="1">
      <c r="A17" s="201" t="s">
        <v>136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</sheetData>
  <sheetProtection/>
  <mergeCells count="8">
    <mergeCell ref="A17:K17"/>
    <mergeCell ref="G15:H15"/>
    <mergeCell ref="J15:K15"/>
    <mergeCell ref="A6:K6"/>
    <mergeCell ref="J1:K1"/>
    <mergeCell ref="A2:J2"/>
    <mergeCell ref="A15:E15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 alignWithMargins="0">
    <oddFooter>&amp;C&amp;"+,Standardowy"&amp;10Strona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3" sqref="A3:K3"/>
    </sheetView>
  </sheetViews>
  <sheetFormatPr defaultColWidth="8.796875" defaultRowHeight="14.25"/>
  <cols>
    <col min="1" max="1" width="3.59765625" style="0" customWidth="1"/>
    <col min="2" max="2" width="41.19921875" style="0" customWidth="1"/>
    <col min="3" max="3" width="5.5" style="0" customWidth="1"/>
    <col min="4" max="4" width="4.59765625" style="0" bestFit="1" customWidth="1"/>
    <col min="5" max="5" width="9.69921875" style="0" customWidth="1"/>
    <col min="6" max="6" width="10.69921875" style="0" customWidth="1"/>
    <col min="7" max="7" width="4.3984375" style="0" customWidth="1"/>
    <col min="8" max="8" width="8.8984375" style="0" customWidth="1"/>
    <col min="9" max="9" width="10.3984375" style="0" customWidth="1"/>
    <col min="10" max="10" width="11.09765625" style="0" customWidth="1"/>
    <col min="11" max="11" width="10" style="0" customWidth="1"/>
  </cols>
  <sheetData>
    <row r="1" spans="1:11" ht="14.25">
      <c r="A1" s="107"/>
      <c r="B1" s="107"/>
      <c r="C1" s="107"/>
      <c r="D1" s="107"/>
      <c r="E1" s="107"/>
      <c r="F1" s="107"/>
      <c r="G1" s="107"/>
      <c r="H1" s="107"/>
      <c r="I1" s="107"/>
      <c r="J1" s="188" t="s">
        <v>135</v>
      </c>
      <c r="K1" s="188"/>
    </row>
    <row r="2" spans="1:11" ht="14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07"/>
    </row>
    <row r="3" spans="1:11" ht="15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107"/>
    </row>
    <row r="5" spans="1:11" ht="14.25">
      <c r="A5" s="193" t="s">
        <v>30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2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107"/>
      <c r="L6" s="15"/>
    </row>
    <row r="7" spans="1:12" ht="14.25">
      <c r="A7" s="108"/>
      <c r="B7" s="39" t="s">
        <v>20</v>
      </c>
      <c r="C7" s="108"/>
      <c r="D7" s="108"/>
      <c r="E7" s="108"/>
      <c r="F7" s="108"/>
      <c r="G7" s="108"/>
      <c r="H7" s="108"/>
      <c r="I7" s="108"/>
      <c r="J7" s="108"/>
      <c r="K7" s="107"/>
      <c r="L7" s="37"/>
    </row>
    <row r="8" spans="1:12" ht="38.25">
      <c r="A8" s="52" t="s">
        <v>1</v>
      </c>
      <c r="B8" s="53" t="s">
        <v>37</v>
      </c>
      <c r="C8" s="52" t="s">
        <v>4</v>
      </c>
      <c r="D8" s="52" t="s">
        <v>2</v>
      </c>
      <c r="E8" s="52" t="s">
        <v>131</v>
      </c>
      <c r="F8" s="54" t="s">
        <v>132</v>
      </c>
      <c r="G8" s="54" t="s">
        <v>7</v>
      </c>
      <c r="H8" s="52" t="s">
        <v>133</v>
      </c>
      <c r="I8" s="52" t="s">
        <v>134</v>
      </c>
      <c r="J8" s="52" t="s">
        <v>138</v>
      </c>
      <c r="K8" s="53" t="s">
        <v>31</v>
      </c>
      <c r="L8" s="16"/>
    </row>
    <row r="9" spans="1:12" ht="25.5">
      <c r="A9" s="98">
        <v>1</v>
      </c>
      <c r="B9" s="99" t="s">
        <v>34</v>
      </c>
      <c r="C9" s="98" t="s">
        <v>35</v>
      </c>
      <c r="D9" s="100">
        <v>1300</v>
      </c>
      <c r="E9" s="101">
        <v>0</v>
      </c>
      <c r="F9" s="101">
        <f>D9*E9</f>
        <v>0</v>
      </c>
      <c r="G9" s="102">
        <v>0.08</v>
      </c>
      <c r="H9" s="94">
        <f>SUM(E9*1.08)</f>
        <v>0</v>
      </c>
      <c r="I9" s="94">
        <f>SUM(D9*H9)</f>
        <v>0</v>
      </c>
      <c r="J9" s="103"/>
      <c r="K9" s="98"/>
      <c r="L9" s="16"/>
    </row>
    <row r="10" spans="1:12" ht="27.75" customHeight="1">
      <c r="A10" s="98">
        <v>2</v>
      </c>
      <c r="B10" s="99" t="s">
        <v>36</v>
      </c>
      <c r="C10" s="98" t="s">
        <v>35</v>
      </c>
      <c r="D10" s="100">
        <v>90</v>
      </c>
      <c r="E10" s="101">
        <v>0</v>
      </c>
      <c r="F10" s="101">
        <f>SUM(E10*1.08)</f>
        <v>0</v>
      </c>
      <c r="G10" s="102">
        <v>0.08</v>
      </c>
      <c r="H10" s="94">
        <f>SUM(E10*1.08)</f>
        <v>0</v>
      </c>
      <c r="I10" s="104">
        <f>SUM(D10*F10)</f>
        <v>0</v>
      </c>
      <c r="J10" s="98"/>
      <c r="K10" s="98"/>
      <c r="L10" s="16"/>
    </row>
    <row r="11" spans="1:12" ht="15">
      <c r="A11" s="217" t="s">
        <v>5</v>
      </c>
      <c r="B11" s="218"/>
      <c r="C11" s="218"/>
      <c r="D11" s="218"/>
      <c r="E11" s="219"/>
      <c r="F11" s="97">
        <f>SUM(F9:F10)</f>
        <v>0</v>
      </c>
      <c r="G11" s="215"/>
      <c r="H11" s="216"/>
      <c r="I11" s="97">
        <f>SUM(I9:I10)</f>
        <v>0</v>
      </c>
      <c r="J11" s="105"/>
      <c r="K11" s="105"/>
      <c r="L11" s="16"/>
    </row>
    <row r="12" spans="1:12" ht="14.2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7"/>
    </row>
    <row r="13" spans="1:11" ht="14.25" customHeight="1">
      <c r="A13" s="201" t="s">
        <v>136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</row>
  </sheetData>
  <sheetProtection/>
  <mergeCells count="7">
    <mergeCell ref="G11:H11"/>
    <mergeCell ref="A13:K13"/>
    <mergeCell ref="A5:K5"/>
    <mergeCell ref="J1:K1"/>
    <mergeCell ref="A2:J2"/>
    <mergeCell ref="A11:E11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 alignWithMargins="0">
    <oddFooter>&amp;C&amp;"+,Standardowy"&amp;10Strona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32" sqref="A32:E32"/>
    </sheetView>
  </sheetViews>
  <sheetFormatPr defaultColWidth="8.796875" defaultRowHeight="14.25"/>
  <cols>
    <col min="1" max="1" width="3.59765625" style="0" customWidth="1"/>
    <col min="2" max="2" width="42.69921875" style="0" customWidth="1"/>
    <col min="3" max="3" width="5.5" style="0" customWidth="1"/>
    <col min="4" max="4" width="4.59765625" style="0" bestFit="1" customWidth="1"/>
    <col min="5" max="5" width="9.69921875" style="0" customWidth="1"/>
    <col min="6" max="6" width="10.69921875" style="0" customWidth="1"/>
    <col min="7" max="7" width="4.3984375" style="0" customWidth="1"/>
    <col min="8" max="8" width="8.8984375" style="0" customWidth="1"/>
    <col min="9" max="9" width="10.3984375" style="0" customWidth="1"/>
    <col min="10" max="10" width="11.09765625" style="0" customWidth="1"/>
    <col min="11" max="11" width="10" style="0" customWidth="1"/>
  </cols>
  <sheetData>
    <row r="1" spans="1:11" ht="14.25">
      <c r="A1" s="107"/>
      <c r="B1" s="107"/>
      <c r="C1" s="107"/>
      <c r="D1" s="107"/>
      <c r="E1" s="107"/>
      <c r="F1" s="107"/>
      <c r="G1" s="107"/>
      <c r="H1" s="107"/>
      <c r="I1" s="107"/>
      <c r="J1" s="188" t="s">
        <v>135</v>
      </c>
      <c r="K1" s="188"/>
    </row>
    <row r="2" spans="1:11" ht="14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07"/>
    </row>
    <row r="3" spans="1:11" ht="15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107"/>
    </row>
    <row r="5" spans="1:11" ht="14.25">
      <c r="A5" s="193" t="s">
        <v>30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4.25">
      <c r="A6" s="108"/>
      <c r="B6" s="39" t="s">
        <v>17</v>
      </c>
      <c r="C6" s="108"/>
      <c r="D6" s="108"/>
      <c r="E6" s="108"/>
      <c r="F6" s="108"/>
      <c r="G6" s="108"/>
      <c r="H6" s="108"/>
      <c r="I6" s="108"/>
      <c r="J6" s="108"/>
      <c r="K6" s="107"/>
    </row>
    <row r="7" spans="1:11" ht="38.25">
      <c r="A7" s="52" t="s">
        <v>1</v>
      </c>
      <c r="B7" s="53" t="s">
        <v>37</v>
      </c>
      <c r="C7" s="52" t="s">
        <v>4</v>
      </c>
      <c r="D7" s="52" t="s">
        <v>2</v>
      </c>
      <c r="E7" s="52" t="s">
        <v>131</v>
      </c>
      <c r="F7" s="54" t="s">
        <v>132</v>
      </c>
      <c r="G7" s="54" t="s">
        <v>7</v>
      </c>
      <c r="H7" s="52" t="s">
        <v>133</v>
      </c>
      <c r="I7" s="52" t="s">
        <v>134</v>
      </c>
      <c r="J7" s="52" t="s">
        <v>138</v>
      </c>
      <c r="K7" s="53" t="s">
        <v>31</v>
      </c>
    </row>
    <row r="8" spans="1:11" ht="14.25">
      <c r="A8" s="74">
        <v>1</v>
      </c>
      <c r="B8" s="111" t="s">
        <v>41</v>
      </c>
      <c r="C8" s="75" t="s">
        <v>35</v>
      </c>
      <c r="D8" s="112">
        <v>8</v>
      </c>
      <c r="E8" s="76">
        <v>0</v>
      </c>
      <c r="F8" s="76">
        <f>D8*E8</f>
        <v>0</v>
      </c>
      <c r="G8" s="77">
        <v>0.08</v>
      </c>
      <c r="H8" s="94">
        <f>SUM(E8*1.08)</f>
        <v>0</v>
      </c>
      <c r="I8" s="76">
        <f>SUM(D8*F8)</f>
        <v>0</v>
      </c>
      <c r="J8" s="120"/>
      <c r="K8" s="121"/>
    </row>
    <row r="9" spans="1:11" ht="14.25">
      <c r="A9" s="74">
        <v>2</v>
      </c>
      <c r="B9" s="111" t="s">
        <v>42</v>
      </c>
      <c r="C9" s="75" t="s">
        <v>35</v>
      </c>
      <c r="D9" s="112">
        <v>8</v>
      </c>
      <c r="E9" s="76">
        <v>0</v>
      </c>
      <c r="F9" s="76">
        <f aca="true" t="shared" si="0" ref="F9:F31">D9*E9</f>
        <v>0</v>
      </c>
      <c r="G9" s="77">
        <v>0.08</v>
      </c>
      <c r="H9" s="94">
        <f aca="true" t="shared" si="1" ref="H9:H31">SUM(E9*1.08)</f>
        <v>0</v>
      </c>
      <c r="I9" s="76">
        <f aca="true" t="shared" si="2" ref="I9:I31">SUM(D9*F9)</f>
        <v>0</v>
      </c>
      <c r="J9" s="120"/>
      <c r="K9" s="121"/>
    </row>
    <row r="10" spans="1:11" ht="14.25">
      <c r="A10" s="74">
        <v>3</v>
      </c>
      <c r="B10" s="111" t="s">
        <v>43</v>
      </c>
      <c r="C10" s="75" t="s">
        <v>35</v>
      </c>
      <c r="D10" s="112">
        <v>5</v>
      </c>
      <c r="E10" s="76">
        <v>0</v>
      </c>
      <c r="F10" s="76">
        <f t="shared" si="0"/>
        <v>0</v>
      </c>
      <c r="G10" s="77">
        <v>0.08</v>
      </c>
      <c r="H10" s="94">
        <f t="shared" si="1"/>
        <v>0</v>
      </c>
      <c r="I10" s="76">
        <f t="shared" si="2"/>
        <v>0</v>
      </c>
      <c r="J10" s="122"/>
      <c r="K10" s="123"/>
    </row>
    <row r="11" spans="1:11" ht="14.25">
      <c r="A11" s="74">
        <v>4</v>
      </c>
      <c r="B11" s="111" t="s">
        <v>44</v>
      </c>
      <c r="C11" s="75" t="s">
        <v>35</v>
      </c>
      <c r="D11" s="112">
        <v>25</v>
      </c>
      <c r="E11" s="76">
        <v>0</v>
      </c>
      <c r="F11" s="76">
        <f t="shared" si="0"/>
        <v>0</v>
      </c>
      <c r="G11" s="77">
        <v>0.08</v>
      </c>
      <c r="H11" s="94">
        <f t="shared" si="1"/>
        <v>0</v>
      </c>
      <c r="I11" s="76">
        <f t="shared" si="2"/>
        <v>0</v>
      </c>
      <c r="J11" s="122"/>
      <c r="K11" s="124"/>
    </row>
    <row r="12" spans="1:11" ht="14.25">
      <c r="A12" s="74">
        <v>5</v>
      </c>
      <c r="B12" s="111" t="s">
        <v>45</v>
      </c>
      <c r="C12" s="75" t="s">
        <v>35</v>
      </c>
      <c r="D12" s="112">
        <v>5</v>
      </c>
      <c r="E12" s="76">
        <v>0</v>
      </c>
      <c r="F12" s="76">
        <f t="shared" si="0"/>
        <v>0</v>
      </c>
      <c r="G12" s="77">
        <v>0.08</v>
      </c>
      <c r="H12" s="94">
        <f t="shared" si="1"/>
        <v>0</v>
      </c>
      <c r="I12" s="76">
        <f t="shared" si="2"/>
        <v>0</v>
      </c>
      <c r="J12" s="122"/>
      <c r="K12" s="124"/>
    </row>
    <row r="13" spans="1:11" ht="14.25">
      <c r="A13" s="74">
        <v>6</v>
      </c>
      <c r="B13" s="113" t="s">
        <v>46</v>
      </c>
      <c r="C13" s="75" t="s">
        <v>35</v>
      </c>
      <c r="D13" s="112">
        <v>15</v>
      </c>
      <c r="E13" s="76">
        <v>0</v>
      </c>
      <c r="F13" s="76">
        <f t="shared" si="0"/>
        <v>0</v>
      </c>
      <c r="G13" s="77">
        <v>0.08</v>
      </c>
      <c r="H13" s="94">
        <f t="shared" si="1"/>
        <v>0</v>
      </c>
      <c r="I13" s="76">
        <f t="shared" si="2"/>
        <v>0</v>
      </c>
      <c r="J13" s="122"/>
      <c r="K13" s="124"/>
    </row>
    <row r="14" spans="1:11" ht="14.25">
      <c r="A14" s="74">
        <v>7</v>
      </c>
      <c r="B14" s="111" t="s">
        <v>47</v>
      </c>
      <c r="C14" s="75" t="s">
        <v>35</v>
      </c>
      <c r="D14" s="114">
        <v>200</v>
      </c>
      <c r="E14" s="76">
        <v>0</v>
      </c>
      <c r="F14" s="76">
        <f t="shared" si="0"/>
        <v>0</v>
      </c>
      <c r="G14" s="77">
        <v>0.08</v>
      </c>
      <c r="H14" s="94">
        <f t="shared" si="1"/>
        <v>0</v>
      </c>
      <c r="I14" s="76">
        <f t="shared" si="2"/>
        <v>0</v>
      </c>
      <c r="J14" s="122"/>
      <c r="K14" s="124"/>
    </row>
    <row r="15" spans="1:11" ht="14.25">
      <c r="A15" s="74">
        <v>8</v>
      </c>
      <c r="B15" s="115" t="s">
        <v>48</v>
      </c>
      <c r="C15" s="75" t="s">
        <v>35</v>
      </c>
      <c r="D15" s="112">
        <v>5</v>
      </c>
      <c r="E15" s="76">
        <v>0</v>
      </c>
      <c r="F15" s="76">
        <f t="shared" si="0"/>
        <v>0</v>
      </c>
      <c r="G15" s="77">
        <v>0.08</v>
      </c>
      <c r="H15" s="94">
        <f t="shared" si="1"/>
        <v>0</v>
      </c>
      <c r="I15" s="76">
        <f t="shared" si="2"/>
        <v>0</v>
      </c>
      <c r="J15" s="122"/>
      <c r="K15" s="124"/>
    </row>
    <row r="16" spans="1:11" ht="14.25">
      <c r="A16" s="74">
        <v>9</v>
      </c>
      <c r="B16" s="115" t="s">
        <v>49</v>
      </c>
      <c r="C16" s="75" t="s">
        <v>35</v>
      </c>
      <c r="D16" s="112">
        <v>10</v>
      </c>
      <c r="E16" s="76">
        <v>0</v>
      </c>
      <c r="F16" s="76">
        <f t="shared" si="0"/>
        <v>0</v>
      </c>
      <c r="G16" s="77">
        <v>0.08</v>
      </c>
      <c r="H16" s="94">
        <f t="shared" si="1"/>
        <v>0</v>
      </c>
      <c r="I16" s="76">
        <f t="shared" si="2"/>
        <v>0</v>
      </c>
      <c r="J16" s="122"/>
      <c r="K16" s="124"/>
    </row>
    <row r="17" spans="1:11" ht="14.25">
      <c r="A17" s="74">
        <v>10</v>
      </c>
      <c r="B17" s="115" t="s">
        <v>50</v>
      </c>
      <c r="C17" s="75" t="s">
        <v>35</v>
      </c>
      <c r="D17" s="112">
        <v>2</v>
      </c>
      <c r="E17" s="76">
        <v>0</v>
      </c>
      <c r="F17" s="76">
        <f t="shared" si="0"/>
        <v>0</v>
      </c>
      <c r="G17" s="77">
        <v>0.08</v>
      </c>
      <c r="H17" s="94">
        <f t="shared" si="1"/>
        <v>0</v>
      </c>
      <c r="I17" s="76">
        <f t="shared" si="2"/>
        <v>0</v>
      </c>
      <c r="J17" s="122"/>
      <c r="K17" s="124"/>
    </row>
    <row r="18" spans="1:11" ht="14.25">
      <c r="A18" s="74">
        <v>11</v>
      </c>
      <c r="B18" s="111" t="s">
        <v>51</v>
      </c>
      <c r="C18" s="75" t="s">
        <v>35</v>
      </c>
      <c r="D18" s="114">
        <v>10</v>
      </c>
      <c r="E18" s="76">
        <v>0</v>
      </c>
      <c r="F18" s="76">
        <f t="shared" si="0"/>
        <v>0</v>
      </c>
      <c r="G18" s="77">
        <v>0.08</v>
      </c>
      <c r="H18" s="94">
        <f t="shared" si="1"/>
        <v>0</v>
      </c>
      <c r="I18" s="76">
        <f t="shared" si="2"/>
        <v>0</v>
      </c>
      <c r="J18" s="122"/>
      <c r="K18" s="124"/>
    </row>
    <row r="19" spans="1:11" ht="14.25">
      <c r="A19" s="74">
        <v>12</v>
      </c>
      <c r="B19" s="111" t="s">
        <v>52</v>
      </c>
      <c r="C19" s="75" t="s">
        <v>35</v>
      </c>
      <c r="D19" s="114">
        <v>10</v>
      </c>
      <c r="E19" s="76">
        <v>0</v>
      </c>
      <c r="F19" s="76">
        <f t="shared" si="0"/>
        <v>0</v>
      </c>
      <c r="G19" s="77">
        <v>0.08</v>
      </c>
      <c r="H19" s="94">
        <f t="shared" si="1"/>
        <v>0</v>
      </c>
      <c r="I19" s="76">
        <f t="shared" si="2"/>
        <v>0</v>
      </c>
      <c r="J19" s="122"/>
      <c r="K19" s="124"/>
    </row>
    <row r="20" spans="1:11" ht="14.25">
      <c r="A20" s="74">
        <v>13</v>
      </c>
      <c r="B20" s="116" t="s">
        <v>53</v>
      </c>
      <c r="C20" s="75" t="s">
        <v>35</v>
      </c>
      <c r="D20" s="117">
        <v>40</v>
      </c>
      <c r="E20" s="76">
        <v>0</v>
      </c>
      <c r="F20" s="76">
        <f t="shared" si="0"/>
        <v>0</v>
      </c>
      <c r="G20" s="77">
        <v>0.08</v>
      </c>
      <c r="H20" s="94">
        <f t="shared" si="1"/>
        <v>0</v>
      </c>
      <c r="I20" s="76">
        <f t="shared" si="2"/>
        <v>0</v>
      </c>
      <c r="J20" s="125"/>
      <c r="K20" s="124"/>
    </row>
    <row r="21" spans="1:11" ht="14.25">
      <c r="A21" s="74">
        <v>14</v>
      </c>
      <c r="B21" s="115" t="s">
        <v>54</v>
      </c>
      <c r="C21" s="75" t="s">
        <v>35</v>
      </c>
      <c r="D21" s="112">
        <v>2</v>
      </c>
      <c r="E21" s="76">
        <v>0</v>
      </c>
      <c r="F21" s="76">
        <f t="shared" si="0"/>
        <v>0</v>
      </c>
      <c r="G21" s="77">
        <v>0.08</v>
      </c>
      <c r="H21" s="94">
        <f t="shared" si="1"/>
        <v>0</v>
      </c>
      <c r="I21" s="76">
        <f t="shared" si="2"/>
        <v>0</v>
      </c>
      <c r="J21" s="122"/>
      <c r="K21" s="124"/>
    </row>
    <row r="22" spans="1:11" ht="14.25">
      <c r="A22" s="74">
        <v>15</v>
      </c>
      <c r="B22" s="115" t="s">
        <v>55</v>
      </c>
      <c r="C22" s="75" t="s">
        <v>35</v>
      </c>
      <c r="D22" s="112">
        <v>1</v>
      </c>
      <c r="E22" s="76">
        <v>0</v>
      </c>
      <c r="F22" s="76">
        <f t="shared" si="0"/>
        <v>0</v>
      </c>
      <c r="G22" s="77">
        <v>0.08</v>
      </c>
      <c r="H22" s="94">
        <f t="shared" si="1"/>
        <v>0</v>
      </c>
      <c r="I22" s="76">
        <f t="shared" si="2"/>
        <v>0</v>
      </c>
      <c r="J22" s="122"/>
      <c r="K22" s="124"/>
    </row>
    <row r="23" spans="1:11" ht="14.25">
      <c r="A23" s="74">
        <v>16</v>
      </c>
      <c r="B23" s="115" t="s">
        <v>56</v>
      </c>
      <c r="C23" s="75" t="s">
        <v>35</v>
      </c>
      <c r="D23" s="112">
        <v>1</v>
      </c>
      <c r="E23" s="76">
        <v>0</v>
      </c>
      <c r="F23" s="76">
        <f t="shared" si="0"/>
        <v>0</v>
      </c>
      <c r="G23" s="77">
        <v>0.08</v>
      </c>
      <c r="H23" s="94">
        <f t="shared" si="1"/>
        <v>0</v>
      </c>
      <c r="I23" s="76">
        <f t="shared" si="2"/>
        <v>0</v>
      </c>
      <c r="J23" s="122"/>
      <c r="K23" s="124"/>
    </row>
    <row r="24" spans="1:12" ht="14.25">
      <c r="A24" s="74">
        <v>17</v>
      </c>
      <c r="B24" s="115" t="s">
        <v>87</v>
      </c>
      <c r="C24" s="75" t="s">
        <v>35</v>
      </c>
      <c r="D24" s="112">
        <v>1</v>
      </c>
      <c r="E24" s="76">
        <v>0</v>
      </c>
      <c r="F24" s="76">
        <f t="shared" si="0"/>
        <v>0</v>
      </c>
      <c r="G24" s="77">
        <v>0.08</v>
      </c>
      <c r="H24" s="94">
        <f t="shared" si="1"/>
        <v>0</v>
      </c>
      <c r="I24" s="76">
        <f t="shared" si="2"/>
        <v>0</v>
      </c>
      <c r="J24" s="122"/>
      <c r="K24" s="126"/>
      <c r="L24" s="34"/>
    </row>
    <row r="25" spans="1:11" ht="14.25">
      <c r="A25" s="74">
        <v>18</v>
      </c>
      <c r="B25" s="118" t="s">
        <v>57</v>
      </c>
      <c r="C25" s="75" t="s">
        <v>35</v>
      </c>
      <c r="D25" s="117">
        <v>20</v>
      </c>
      <c r="E25" s="76">
        <v>0</v>
      </c>
      <c r="F25" s="76">
        <f t="shared" si="0"/>
        <v>0</v>
      </c>
      <c r="G25" s="77">
        <v>0.08</v>
      </c>
      <c r="H25" s="94">
        <f t="shared" si="1"/>
        <v>0</v>
      </c>
      <c r="I25" s="76">
        <f t="shared" si="2"/>
        <v>0</v>
      </c>
      <c r="J25" s="125"/>
      <c r="K25" s="124"/>
    </row>
    <row r="26" spans="1:11" ht="14.25">
      <c r="A26" s="74">
        <v>19</v>
      </c>
      <c r="B26" s="113" t="s">
        <v>58</v>
      </c>
      <c r="C26" s="75" t="s">
        <v>35</v>
      </c>
      <c r="D26" s="112">
        <v>30</v>
      </c>
      <c r="E26" s="76">
        <v>0</v>
      </c>
      <c r="F26" s="76">
        <f t="shared" si="0"/>
        <v>0</v>
      </c>
      <c r="G26" s="77">
        <v>0.08</v>
      </c>
      <c r="H26" s="94">
        <f t="shared" si="1"/>
        <v>0</v>
      </c>
      <c r="I26" s="76">
        <f t="shared" si="2"/>
        <v>0</v>
      </c>
      <c r="J26" s="122"/>
      <c r="K26" s="124"/>
    </row>
    <row r="27" spans="1:11" ht="14.25">
      <c r="A27" s="74">
        <v>20</v>
      </c>
      <c r="B27" s="115" t="s">
        <v>59</v>
      </c>
      <c r="C27" s="75" t="s">
        <v>35</v>
      </c>
      <c r="D27" s="119">
        <v>220</v>
      </c>
      <c r="E27" s="76">
        <v>0</v>
      </c>
      <c r="F27" s="76">
        <f t="shared" si="0"/>
        <v>0</v>
      </c>
      <c r="G27" s="77">
        <v>0.08</v>
      </c>
      <c r="H27" s="94">
        <f t="shared" si="1"/>
        <v>0</v>
      </c>
      <c r="I27" s="76">
        <f t="shared" si="2"/>
        <v>0</v>
      </c>
      <c r="J27" s="122"/>
      <c r="K27" s="124"/>
    </row>
    <row r="28" spans="1:11" ht="14.25">
      <c r="A28" s="74">
        <v>21</v>
      </c>
      <c r="B28" s="115" t="s">
        <v>60</v>
      </c>
      <c r="C28" s="75" t="s">
        <v>35</v>
      </c>
      <c r="D28" s="119">
        <v>3</v>
      </c>
      <c r="E28" s="76">
        <v>0</v>
      </c>
      <c r="F28" s="76">
        <f t="shared" si="0"/>
        <v>0</v>
      </c>
      <c r="G28" s="77">
        <v>0.08</v>
      </c>
      <c r="H28" s="94">
        <f t="shared" si="1"/>
        <v>0</v>
      </c>
      <c r="I28" s="76">
        <f t="shared" si="2"/>
        <v>0</v>
      </c>
      <c r="J28" s="122"/>
      <c r="K28" s="124"/>
    </row>
    <row r="29" spans="1:11" ht="14.25">
      <c r="A29" s="74">
        <v>22</v>
      </c>
      <c r="B29" s="115" t="s">
        <v>61</v>
      </c>
      <c r="C29" s="75" t="s">
        <v>35</v>
      </c>
      <c r="D29" s="119">
        <v>5</v>
      </c>
      <c r="E29" s="76">
        <v>0</v>
      </c>
      <c r="F29" s="76">
        <f t="shared" si="0"/>
        <v>0</v>
      </c>
      <c r="G29" s="77">
        <v>0.08</v>
      </c>
      <c r="H29" s="94">
        <f t="shared" si="1"/>
        <v>0</v>
      </c>
      <c r="I29" s="76">
        <f t="shared" si="2"/>
        <v>0</v>
      </c>
      <c r="J29" s="122"/>
      <c r="K29" s="124"/>
    </row>
    <row r="30" spans="1:11" ht="14.25">
      <c r="A30" s="74">
        <v>23</v>
      </c>
      <c r="B30" s="115" t="s">
        <v>62</v>
      </c>
      <c r="C30" s="75" t="s">
        <v>35</v>
      </c>
      <c r="D30" s="119">
        <v>5</v>
      </c>
      <c r="E30" s="76">
        <v>0</v>
      </c>
      <c r="F30" s="76">
        <f t="shared" si="0"/>
        <v>0</v>
      </c>
      <c r="G30" s="77">
        <v>0.08</v>
      </c>
      <c r="H30" s="94">
        <f t="shared" si="1"/>
        <v>0</v>
      </c>
      <c r="I30" s="76">
        <f t="shared" si="2"/>
        <v>0</v>
      </c>
      <c r="J30" s="122"/>
      <c r="K30" s="124"/>
    </row>
    <row r="31" spans="1:11" ht="14.25">
      <c r="A31" s="129">
        <v>24</v>
      </c>
      <c r="B31" s="130" t="s">
        <v>63</v>
      </c>
      <c r="C31" s="131" t="s">
        <v>35</v>
      </c>
      <c r="D31" s="132">
        <v>3</v>
      </c>
      <c r="E31" s="127">
        <v>0</v>
      </c>
      <c r="F31" s="127">
        <f t="shared" si="0"/>
        <v>0</v>
      </c>
      <c r="G31" s="133">
        <v>0.08</v>
      </c>
      <c r="H31" s="134">
        <f t="shared" si="1"/>
        <v>0</v>
      </c>
      <c r="I31" s="127">
        <f t="shared" si="2"/>
        <v>0</v>
      </c>
      <c r="J31" s="125"/>
      <c r="K31" s="135"/>
    </row>
    <row r="32" spans="1:11" ht="14.25">
      <c r="A32" s="222" t="s">
        <v>5</v>
      </c>
      <c r="B32" s="222"/>
      <c r="C32" s="222"/>
      <c r="D32" s="222"/>
      <c r="E32" s="222"/>
      <c r="F32" s="128">
        <f>SUM(F8:F31)</f>
        <v>0</v>
      </c>
      <c r="G32" s="221"/>
      <c r="H32" s="221"/>
      <c r="I32" s="84">
        <f>SUM(I8:I31)</f>
        <v>0</v>
      </c>
      <c r="J32" s="220"/>
      <c r="K32" s="220"/>
    </row>
    <row r="33" spans="1:11" ht="14.25">
      <c r="A33" s="201" t="s">
        <v>136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</row>
    <row r="34" ht="14.25">
      <c r="H34" s="18"/>
    </row>
    <row r="35" ht="14.25">
      <c r="H35" s="18"/>
    </row>
    <row r="36" ht="14.25">
      <c r="H36" s="18"/>
    </row>
    <row r="37" ht="14.25">
      <c r="H37" s="18"/>
    </row>
    <row r="38" ht="14.25">
      <c r="H38" s="18"/>
    </row>
    <row r="39" ht="14.25">
      <c r="H39" s="18"/>
    </row>
    <row r="40" ht="14.25">
      <c r="H40" s="18"/>
    </row>
    <row r="41" ht="14.25">
      <c r="H41" s="18"/>
    </row>
    <row r="42" ht="14.25">
      <c r="H42" s="18"/>
    </row>
    <row r="43" ht="14.25">
      <c r="H43" s="18"/>
    </row>
    <row r="44" ht="14.25">
      <c r="H44" s="18"/>
    </row>
    <row r="45" ht="14.25">
      <c r="H45" s="18"/>
    </row>
    <row r="46" ht="14.25">
      <c r="H46" s="18"/>
    </row>
    <row r="47" ht="14.25">
      <c r="H47" s="18"/>
    </row>
    <row r="48" ht="14.25">
      <c r="H48" s="18"/>
    </row>
    <row r="49" ht="14.25">
      <c r="H49" s="18"/>
    </row>
    <row r="50" ht="14.25">
      <c r="H50" s="18"/>
    </row>
    <row r="51" ht="14.25">
      <c r="H51" s="18"/>
    </row>
    <row r="52" ht="14.25">
      <c r="H52" s="18"/>
    </row>
    <row r="53" ht="14.25">
      <c r="H53" s="18"/>
    </row>
    <row r="54" ht="14.25">
      <c r="H54" s="18"/>
    </row>
    <row r="55" ht="14.25">
      <c r="H55" s="18"/>
    </row>
    <row r="56" ht="14.25">
      <c r="H56" s="18"/>
    </row>
    <row r="57" ht="14.25">
      <c r="H57" s="18"/>
    </row>
    <row r="58" ht="14.25">
      <c r="H58" s="18"/>
    </row>
    <row r="59" ht="14.25">
      <c r="H59" s="18"/>
    </row>
    <row r="60" ht="14.25">
      <c r="H60" s="18"/>
    </row>
    <row r="61" ht="14.25">
      <c r="H61" s="18"/>
    </row>
    <row r="62" ht="14.25">
      <c r="H62" s="18"/>
    </row>
    <row r="63" ht="14.25">
      <c r="H63" s="18"/>
    </row>
    <row r="64" ht="14.25">
      <c r="H64" s="18"/>
    </row>
    <row r="65" ht="14.25">
      <c r="H65" s="18"/>
    </row>
    <row r="66" ht="14.25">
      <c r="H66" s="18"/>
    </row>
    <row r="67" ht="14.25">
      <c r="H67" s="18"/>
    </row>
    <row r="68" ht="14.25">
      <c r="H68" s="18"/>
    </row>
    <row r="69" ht="14.25">
      <c r="H69" s="18"/>
    </row>
    <row r="70" ht="14.25">
      <c r="H70" s="18"/>
    </row>
    <row r="71" ht="14.25">
      <c r="H71" s="18"/>
    </row>
    <row r="72" ht="14.25">
      <c r="H72" s="18"/>
    </row>
    <row r="73" ht="14.25">
      <c r="H73" s="18"/>
    </row>
    <row r="74" ht="14.25">
      <c r="H74" s="18"/>
    </row>
    <row r="75" ht="14.25">
      <c r="H75" s="18"/>
    </row>
    <row r="76" ht="14.25">
      <c r="H76" s="18"/>
    </row>
    <row r="77" ht="14.25">
      <c r="H77" s="18"/>
    </row>
    <row r="78" ht="14.25">
      <c r="H78" s="18"/>
    </row>
    <row r="79" ht="14.25">
      <c r="H79" s="18"/>
    </row>
    <row r="80" ht="14.25">
      <c r="H80" s="18"/>
    </row>
    <row r="81" ht="14.25">
      <c r="H81" s="18"/>
    </row>
    <row r="82" ht="14.25">
      <c r="H82" s="18"/>
    </row>
    <row r="83" ht="14.25">
      <c r="H83" s="18"/>
    </row>
    <row r="84" ht="14.25">
      <c r="H84" s="18"/>
    </row>
    <row r="85" ht="14.25">
      <c r="H85" s="18"/>
    </row>
    <row r="86" ht="14.25">
      <c r="H86" s="18"/>
    </row>
    <row r="87" ht="14.25">
      <c r="H87" s="18"/>
    </row>
    <row r="88" ht="14.25">
      <c r="H88" s="18"/>
    </row>
    <row r="89" ht="14.25">
      <c r="H89" s="18"/>
    </row>
    <row r="90" ht="14.25">
      <c r="H90" s="18"/>
    </row>
    <row r="91" ht="14.25">
      <c r="H91" s="18"/>
    </row>
    <row r="92" ht="14.25">
      <c r="H92" s="18"/>
    </row>
    <row r="93" ht="14.25">
      <c r="H93" s="18"/>
    </row>
    <row r="94" ht="14.25">
      <c r="H94" s="18"/>
    </row>
    <row r="95" ht="14.25">
      <c r="H95" s="18"/>
    </row>
    <row r="96" ht="14.25">
      <c r="H96" s="18"/>
    </row>
    <row r="97" ht="14.25">
      <c r="H97" s="18"/>
    </row>
    <row r="98" ht="14.25">
      <c r="H98" s="18"/>
    </row>
    <row r="99" ht="14.25">
      <c r="H99" s="18"/>
    </row>
    <row r="100" ht="14.25">
      <c r="H100" s="18"/>
    </row>
    <row r="101" ht="14.25">
      <c r="H101" s="18"/>
    </row>
    <row r="102" ht="14.25">
      <c r="H102" s="18"/>
    </row>
    <row r="103" ht="14.25">
      <c r="H103" s="18"/>
    </row>
    <row r="104" ht="14.25">
      <c r="H104" s="18"/>
    </row>
    <row r="105" ht="14.25">
      <c r="H105" s="18"/>
    </row>
    <row r="106" ht="14.25">
      <c r="H106" s="18"/>
    </row>
    <row r="107" ht="14.25">
      <c r="H107" s="18"/>
    </row>
    <row r="108" ht="14.25">
      <c r="H108" s="18"/>
    </row>
    <row r="109" ht="14.25">
      <c r="H109" s="18"/>
    </row>
    <row r="110" ht="14.25">
      <c r="H110" s="18"/>
    </row>
    <row r="111" ht="14.25">
      <c r="H111" s="18"/>
    </row>
    <row r="112" ht="14.25">
      <c r="H112" s="18"/>
    </row>
    <row r="113" ht="14.25">
      <c r="H113" s="18"/>
    </row>
    <row r="114" ht="14.25">
      <c r="H114" s="18"/>
    </row>
    <row r="115" ht="14.25">
      <c r="H115" s="18"/>
    </row>
    <row r="116" ht="14.25">
      <c r="H116" s="18"/>
    </row>
    <row r="117" ht="14.25">
      <c r="H117" s="18"/>
    </row>
    <row r="118" ht="14.25">
      <c r="H118" s="18"/>
    </row>
    <row r="119" ht="14.25">
      <c r="H119" s="18"/>
    </row>
    <row r="120" ht="14.25">
      <c r="H120" s="18"/>
    </row>
    <row r="121" ht="14.25">
      <c r="H121" s="18"/>
    </row>
    <row r="122" ht="14.25">
      <c r="H122" s="18"/>
    </row>
    <row r="123" ht="14.25">
      <c r="H123" s="18"/>
    </row>
    <row r="124" ht="14.25">
      <c r="H124" s="18"/>
    </row>
    <row r="125" ht="14.25">
      <c r="H125" s="18"/>
    </row>
  </sheetData>
  <sheetProtection/>
  <mergeCells count="8">
    <mergeCell ref="A5:K5"/>
    <mergeCell ref="J32:K32"/>
    <mergeCell ref="G32:H32"/>
    <mergeCell ref="A32:E32"/>
    <mergeCell ref="A33:K33"/>
    <mergeCell ref="J1:K1"/>
    <mergeCell ref="A2:J2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headerFooter alignWithMargins="0">
    <oddFooter>&amp;C&amp;"+,Standardowy"&amp;10Strona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J25" sqref="J25:K25"/>
    </sheetView>
  </sheetViews>
  <sheetFormatPr defaultColWidth="8.796875" defaultRowHeight="14.25"/>
  <cols>
    <col min="1" max="1" width="3.59765625" style="0" customWidth="1"/>
    <col min="2" max="2" width="42.69921875" style="0" customWidth="1"/>
    <col min="3" max="3" width="5.5" style="0" customWidth="1"/>
    <col min="4" max="4" width="4.59765625" style="0" bestFit="1" customWidth="1"/>
    <col min="5" max="5" width="9.69921875" style="0" customWidth="1"/>
    <col min="6" max="6" width="10.69921875" style="0" customWidth="1"/>
    <col min="7" max="7" width="4.3984375" style="0" customWidth="1"/>
    <col min="8" max="8" width="8.8984375" style="0" customWidth="1"/>
    <col min="9" max="9" width="10.3984375" style="0" customWidth="1"/>
    <col min="10" max="10" width="11.09765625" style="0" customWidth="1"/>
    <col min="11" max="11" width="10" style="0" customWidth="1"/>
  </cols>
  <sheetData>
    <row r="1" spans="1:11" ht="14.25">
      <c r="A1" s="107"/>
      <c r="B1" s="107"/>
      <c r="C1" s="107"/>
      <c r="D1" s="107"/>
      <c r="E1" s="107"/>
      <c r="F1" s="107"/>
      <c r="G1" s="107"/>
      <c r="H1" s="107"/>
      <c r="I1" s="107"/>
      <c r="J1" s="188" t="s">
        <v>135</v>
      </c>
      <c r="K1" s="188"/>
    </row>
    <row r="2" spans="1:11" ht="14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07"/>
    </row>
    <row r="3" spans="1:11" ht="15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07"/>
    </row>
    <row r="4" spans="1:11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107"/>
    </row>
    <row r="5" spans="1:11" ht="14.25">
      <c r="A5" s="193" t="s">
        <v>30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4.25">
      <c r="A6" s="66"/>
      <c r="B6" s="66"/>
      <c r="C6" s="66"/>
      <c r="D6" s="66"/>
      <c r="E6" s="66"/>
      <c r="F6" s="66"/>
      <c r="G6" s="66"/>
      <c r="H6" s="66"/>
      <c r="I6" s="66"/>
      <c r="J6" s="66"/>
      <c r="K6" s="107"/>
    </row>
    <row r="7" spans="1:11" ht="14.25">
      <c r="A7" s="108"/>
      <c r="B7" s="39" t="s">
        <v>23</v>
      </c>
      <c r="C7" s="108"/>
      <c r="D7" s="108"/>
      <c r="E7" s="108"/>
      <c r="F7" s="108"/>
      <c r="G7" s="108"/>
      <c r="H7" s="108"/>
      <c r="I7" s="108"/>
      <c r="J7" s="108"/>
      <c r="K7" s="107"/>
    </row>
    <row r="8" spans="1:11" ht="38.25">
      <c r="A8" s="52" t="s">
        <v>1</v>
      </c>
      <c r="B8" s="53" t="s">
        <v>37</v>
      </c>
      <c r="C8" s="52" t="s">
        <v>4</v>
      </c>
      <c r="D8" s="52" t="s">
        <v>2</v>
      </c>
      <c r="E8" s="52" t="s">
        <v>131</v>
      </c>
      <c r="F8" s="54" t="s">
        <v>132</v>
      </c>
      <c r="G8" s="54" t="s">
        <v>7</v>
      </c>
      <c r="H8" s="52" t="s">
        <v>133</v>
      </c>
      <c r="I8" s="52" t="s">
        <v>134</v>
      </c>
      <c r="J8" s="52" t="s">
        <v>138</v>
      </c>
      <c r="K8" s="53" t="s">
        <v>31</v>
      </c>
    </row>
    <row r="9" spans="1:13" ht="14.25">
      <c r="A9" s="74">
        <v>1</v>
      </c>
      <c r="B9" s="163" t="s">
        <v>144</v>
      </c>
      <c r="C9" s="75" t="s">
        <v>35</v>
      </c>
      <c r="D9" s="112">
        <v>55</v>
      </c>
      <c r="E9" s="241">
        <v>0</v>
      </c>
      <c r="F9" s="79">
        <f>D9*E9</f>
        <v>0</v>
      </c>
      <c r="G9" s="242">
        <v>0.08</v>
      </c>
      <c r="H9" s="94">
        <f>SUM(E9*1.08)</f>
        <v>0</v>
      </c>
      <c r="I9" s="79">
        <f>SUM(D9*F9)</f>
        <v>0</v>
      </c>
      <c r="J9" s="81"/>
      <c r="K9" s="249"/>
      <c r="M9" s="35"/>
    </row>
    <row r="10" spans="1:13" ht="14.25">
      <c r="A10" s="74">
        <v>2</v>
      </c>
      <c r="B10" s="163" t="s">
        <v>145</v>
      </c>
      <c r="C10" s="75" t="s">
        <v>35</v>
      </c>
      <c r="D10" s="112">
        <v>110</v>
      </c>
      <c r="E10" s="241">
        <v>0</v>
      </c>
      <c r="F10" s="79">
        <f aca="true" t="shared" si="0" ref="F10:F24">D10*E10</f>
        <v>0</v>
      </c>
      <c r="G10" s="242">
        <v>0.08</v>
      </c>
      <c r="H10" s="94">
        <f aca="true" t="shared" si="1" ref="H10:H24">SUM(E10*1.08)</f>
        <v>0</v>
      </c>
      <c r="I10" s="79">
        <f aca="true" t="shared" si="2" ref="I10:I24">SUM(D10*F10)</f>
        <v>0</v>
      </c>
      <c r="J10" s="81"/>
      <c r="K10" s="249"/>
      <c r="M10" s="35"/>
    </row>
    <row r="11" spans="1:13" ht="14.25">
      <c r="A11" s="74">
        <v>3</v>
      </c>
      <c r="B11" s="163" t="s">
        <v>146</v>
      </c>
      <c r="C11" s="75" t="s">
        <v>35</v>
      </c>
      <c r="D11" s="112">
        <v>80</v>
      </c>
      <c r="E11" s="241">
        <v>0</v>
      </c>
      <c r="F11" s="79">
        <f t="shared" si="0"/>
        <v>0</v>
      </c>
      <c r="G11" s="242">
        <v>0.08</v>
      </c>
      <c r="H11" s="94">
        <f t="shared" si="1"/>
        <v>0</v>
      </c>
      <c r="I11" s="79">
        <f t="shared" si="2"/>
        <v>0</v>
      </c>
      <c r="J11" s="81"/>
      <c r="K11" s="250"/>
      <c r="M11" s="35"/>
    </row>
    <row r="12" spans="1:13" ht="14.25">
      <c r="A12" s="74">
        <v>4</v>
      </c>
      <c r="B12" s="163" t="s">
        <v>147</v>
      </c>
      <c r="C12" s="75" t="s">
        <v>35</v>
      </c>
      <c r="D12" s="112">
        <v>360</v>
      </c>
      <c r="E12" s="241">
        <v>0</v>
      </c>
      <c r="F12" s="79">
        <f t="shared" si="0"/>
        <v>0</v>
      </c>
      <c r="G12" s="242">
        <v>0.08</v>
      </c>
      <c r="H12" s="94">
        <f t="shared" si="1"/>
        <v>0</v>
      </c>
      <c r="I12" s="79">
        <f t="shared" si="2"/>
        <v>0</v>
      </c>
      <c r="J12" s="81"/>
      <c r="K12" s="251"/>
      <c r="M12" s="35"/>
    </row>
    <row r="13" spans="1:13" ht="14.25">
      <c r="A13" s="74">
        <v>5</v>
      </c>
      <c r="B13" s="163" t="s">
        <v>148</v>
      </c>
      <c r="C13" s="75" t="s">
        <v>35</v>
      </c>
      <c r="D13" s="112">
        <v>5</v>
      </c>
      <c r="E13" s="241">
        <v>0</v>
      </c>
      <c r="F13" s="79">
        <f t="shared" si="0"/>
        <v>0</v>
      </c>
      <c r="G13" s="242">
        <v>0.08</v>
      </c>
      <c r="H13" s="94">
        <f t="shared" si="1"/>
        <v>0</v>
      </c>
      <c r="I13" s="79">
        <f t="shared" si="2"/>
        <v>0</v>
      </c>
      <c r="J13" s="81"/>
      <c r="K13" s="251"/>
      <c r="M13" s="35"/>
    </row>
    <row r="14" spans="1:13" ht="14.25">
      <c r="A14" s="74">
        <v>6</v>
      </c>
      <c r="B14" s="163" t="s">
        <v>149</v>
      </c>
      <c r="C14" s="75" t="s">
        <v>35</v>
      </c>
      <c r="D14" s="112">
        <v>50</v>
      </c>
      <c r="E14" s="241">
        <v>0</v>
      </c>
      <c r="F14" s="79">
        <f t="shared" si="0"/>
        <v>0</v>
      </c>
      <c r="G14" s="242">
        <v>0.08</v>
      </c>
      <c r="H14" s="94">
        <f t="shared" si="1"/>
        <v>0</v>
      </c>
      <c r="I14" s="79">
        <f t="shared" si="2"/>
        <v>0</v>
      </c>
      <c r="J14" s="81"/>
      <c r="K14" s="251"/>
      <c r="M14" s="35"/>
    </row>
    <row r="15" spans="1:13" ht="14.25">
      <c r="A15" s="74">
        <v>7</v>
      </c>
      <c r="B15" s="163" t="s">
        <v>150</v>
      </c>
      <c r="C15" s="75" t="s">
        <v>35</v>
      </c>
      <c r="D15" s="112">
        <v>20</v>
      </c>
      <c r="E15" s="241">
        <v>0</v>
      </c>
      <c r="F15" s="79">
        <f t="shared" si="0"/>
        <v>0</v>
      </c>
      <c r="G15" s="242">
        <v>0.08</v>
      </c>
      <c r="H15" s="94">
        <f t="shared" si="1"/>
        <v>0</v>
      </c>
      <c r="I15" s="79">
        <f t="shared" si="2"/>
        <v>0</v>
      </c>
      <c r="J15" s="81"/>
      <c r="K15" s="251"/>
      <c r="M15" s="35"/>
    </row>
    <row r="16" spans="1:13" ht="14.25">
      <c r="A16" s="74">
        <v>8</v>
      </c>
      <c r="B16" s="163" t="s">
        <v>151</v>
      </c>
      <c r="C16" s="75" t="s">
        <v>35</v>
      </c>
      <c r="D16" s="114">
        <v>5</v>
      </c>
      <c r="E16" s="241">
        <v>0</v>
      </c>
      <c r="F16" s="79">
        <f t="shared" si="0"/>
        <v>0</v>
      </c>
      <c r="G16" s="242">
        <v>0.08</v>
      </c>
      <c r="H16" s="94">
        <f t="shared" si="1"/>
        <v>0</v>
      </c>
      <c r="I16" s="79">
        <f t="shared" si="2"/>
        <v>0</v>
      </c>
      <c r="J16" s="81"/>
      <c r="K16" s="251"/>
      <c r="M16" s="35"/>
    </row>
    <row r="17" spans="1:13" ht="14.25">
      <c r="A17" s="74">
        <v>9</v>
      </c>
      <c r="B17" s="163" t="s">
        <v>152</v>
      </c>
      <c r="C17" s="75" t="s">
        <v>35</v>
      </c>
      <c r="D17" s="112">
        <v>75</v>
      </c>
      <c r="E17" s="241">
        <v>0</v>
      </c>
      <c r="F17" s="79">
        <f t="shared" si="0"/>
        <v>0</v>
      </c>
      <c r="G17" s="242">
        <v>0.08</v>
      </c>
      <c r="H17" s="94">
        <f t="shared" si="1"/>
        <v>0</v>
      </c>
      <c r="I17" s="79">
        <f t="shared" si="2"/>
        <v>0</v>
      </c>
      <c r="J17" s="81"/>
      <c r="K17" s="251"/>
      <c r="M17" s="35"/>
    </row>
    <row r="18" spans="1:13" ht="14.25">
      <c r="A18" s="74">
        <v>10</v>
      </c>
      <c r="B18" s="163" t="s">
        <v>153</v>
      </c>
      <c r="C18" s="75" t="s">
        <v>35</v>
      </c>
      <c r="D18" s="112">
        <v>1100</v>
      </c>
      <c r="E18" s="241">
        <v>0</v>
      </c>
      <c r="F18" s="79">
        <f t="shared" si="0"/>
        <v>0</v>
      </c>
      <c r="G18" s="242">
        <v>0.08</v>
      </c>
      <c r="H18" s="94">
        <f t="shared" si="1"/>
        <v>0</v>
      </c>
      <c r="I18" s="79">
        <f t="shared" si="2"/>
        <v>0</v>
      </c>
      <c r="J18" s="81"/>
      <c r="K18" s="251"/>
      <c r="M18" s="35"/>
    </row>
    <row r="19" spans="1:13" ht="14.25">
      <c r="A19" s="74">
        <v>11</v>
      </c>
      <c r="B19" s="163" t="s">
        <v>154</v>
      </c>
      <c r="C19" s="75" t="s">
        <v>35</v>
      </c>
      <c r="D19" s="112">
        <v>10</v>
      </c>
      <c r="E19" s="241">
        <v>0</v>
      </c>
      <c r="F19" s="79">
        <f t="shared" si="0"/>
        <v>0</v>
      </c>
      <c r="G19" s="242">
        <v>0.08</v>
      </c>
      <c r="H19" s="94">
        <f t="shared" si="1"/>
        <v>0</v>
      </c>
      <c r="I19" s="79">
        <f t="shared" si="2"/>
        <v>0</v>
      </c>
      <c r="J19" s="81"/>
      <c r="K19" s="251"/>
      <c r="M19" s="35"/>
    </row>
    <row r="20" spans="1:13" ht="14.25">
      <c r="A20" s="74">
        <v>12</v>
      </c>
      <c r="B20" s="163" t="s">
        <v>155</v>
      </c>
      <c r="C20" s="75" t="s">
        <v>35</v>
      </c>
      <c r="D20" s="112">
        <v>40</v>
      </c>
      <c r="E20" s="241">
        <v>0</v>
      </c>
      <c r="F20" s="79">
        <f t="shared" si="0"/>
        <v>0</v>
      </c>
      <c r="G20" s="242">
        <v>0.08</v>
      </c>
      <c r="H20" s="94">
        <f t="shared" si="1"/>
        <v>0</v>
      </c>
      <c r="I20" s="79">
        <f t="shared" si="2"/>
        <v>0</v>
      </c>
      <c r="J20" s="81"/>
      <c r="K20" s="251"/>
      <c r="M20" s="35"/>
    </row>
    <row r="21" spans="1:13" ht="14.25">
      <c r="A21" s="74">
        <v>13</v>
      </c>
      <c r="B21" s="163" t="s">
        <v>156</v>
      </c>
      <c r="C21" s="75" t="s">
        <v>35</v>
      </c>
      <c r="D21" s="112">
        <v>15</v>
      </c>
      <c r="E21" s="241">
        <v>0</v>
      </c>
      <c r="F21" s="79">
        <f t="shared" si="0"/>
        <v>0</v>
      </c>
      <c r="G21" s="242">
        <v>0.08</v>
      </c>
      <c r="H21" s="94">
        <f t="shared" si="1"/>
        <v>0</v>
      </c>
      <c r="I21" s="79">
        <f t="shared" si="2"/>
        <v>0</v>
      </c>
      <c r="J21" s="81"/>
      <c r="K21" s="251"/>
      <c r="M21" s="35"/>
    </row>
    <row r="22" spans="1:13" ht="14.25">
      <c r="A22" s="74">
        <v>14</v>
      </c>
      <c r="B22" s="163" t="s">
        <v>157</v>
      </c>
      <c r="C22" s="75" t="s">
        <v>35</v>
      </c>
      <c r="D22" s="112">
        <v>20</v>
      </c>
      <c r="E22" s="241">
        <v>0</v>
      </c>
      <c r="F22" s="79">
        <f t="shared" si="0"/>
        <v>0</v>
      </c>
      <c r="G22" s="242">
        <v>0.08</v>
      </c>
      <c r="H22" s="94">
        <f t="shared" si="1"/>
        <v>0</v>
      </c>
      <c r="I22" s="79">
        <f t="shared" si="2"/>
        <v>0</v>
      </c>
      <c r="J22" s="81"/>
      <c r="K22" s="251"/>
      <c r="M22" s="35"/>
    </row>
    <row r="23" spans="1:13" ht="14.25">
      <c r="A23" s="74">
        <v>15</v>
      </c>
      <c r="B23" s="163" t="s">
        <v>158</v>
      </c>
      <c r="C23" s="75" t="s">
        <v>35</v>
      </c>
      <c r="D23" s="112">
        <v>80</v>
      </c>
      <c r="E23" s="241">
        <v>0</v>
      </c>
      <c r="F23" s="79">
        <f t="shared" si="0"/>
        <v>0</v>
      </c>
      <c r="G23" s="242">
        <v>0.08</v>
      </c>
      <c r="H23" s="94">
        <f t="shared" si="1"/>
        <v>0</v>
      </c>
      <c r="I23" s="79">
        <f t="shared" si="2"/>
        <v>0</v>
      </c>
      <c r="J23" s="81"/>
      <c r="K23" s="251"/>
      <c r="M23" s="35"/>
    </row>
    <row r="24" spans="1:13" ht="14.25">
      <c r="A24" s="129">
        <v>16</v>
      </c>
      <c r="B24" s="243" t="s">
        <v>159</v>
      </c>
      <c r="C24" s="131" t="s">
        <v>35</v>
      </c>
      <c r="D24" s="244">
        <v>80</v>
      </c>
      <c r="E24" s="245">
        <v>0</v>
      </c>
      <c r="F24" s="246">
        <f t="shared" si="0"/>
        <v>0</v>
      </c>
      <c r="G24" s="247">
        <v>0.08</v>
      </c>
      <c r="H24" s="134">
        <f t="shared" si="1"/>
        <v>0</v>
      </c>
      <c r="I24" s="246">
        <f t="shared" si="2"/>
        <v>0</v>
      </c>
      <c r="J24" s="248"/>
      <c r="K24" s="252"/>
      <c r="M24" s="35"/>
    </row>
    <row r="25" spans="1:11" s="14" customFormat="1" ht="14.25">
      <c r="A25" s="256" t="s">
        <v>5</v>
      </c>
      <c r="B25" s="257"/>
      <c r="C25" s="257"/>
      <c r="D25" s="257"/>
      <c r="E25" s="258"/>
      <c r="F25" s="253">
        <f>SUM(F9:F24)</f>
        <v>0</v>
      </c>
      <c r="G25" s="254"/>
      <c r="H25" s="255"/>
      <c r="I25" s="253">
        <f>SUM(I9:I24)</f>
        <v>0</v>
      </c>
      <c r="J25" s="254"/>
      <c r="K25" s="255"/>
    </row>
    <row r="26" spans="1:11" ht="14.25">
      <c r="A26" s="201" t="s">
        <v>136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</row>
  </sheetData>
  <sheetProtection/>
  <mergeCells count="8">
    <mergeCell ref="J25:K25"/>
    <mergeCell ref="A26:K26"/>
    <mergeCell ref="J1:K1"/>
    <mergeCell ref="A2:J2"/>
    <mergeCell ref="A3:J3"/>
    <mergeCell ref="A5:K5"/>
    <mergeCell ref="G25:H25"/>
    <mergeCell ref="A25:E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 alignWithMargins="0">
    <oddFooter>&amp;C&amp;"+,Standardowy"&amp;10Strona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5" sqref="A5:K5"/>
    </sheetView>
  </sheetViews>
  <sheetFormatPr defaultColWidth="8.796875" defaultRowHeight="14.25"/>
  <cols>
    <col min="1" max="1" width="3.59765625" style="0" customWidth="1"/>
    <col min="2" max="2" width="25.19921875" style="0" customWidth="1"/>
    <col min="3" max="3" width="14.19921875" style="0" customWidth="1"/>
    <col min="4" max="4" width="8.59765625" style="0" customWidth="1"/>
    <col min="5" max="5" width="7.69921875" style="0" customWidth="1"/>
    <col min="6" max="6" width="7.8984375" style="0" customWidth="1"/>
    <col min="7" max="7" width="10.3984375" style="0" customWidth="1"/>
    <col min="8" max="8" width="5" style="0" customWidth="1"/>
    <col min="9" max="9" width="10.3984375" style="0" customWidth="1"/>
    <col min="10" max="10" width="11.69921875" style="0" customWidth="1"/>
    <col min="11" max="11" width="11.5" style="0" customWidth="1"/>
  </cols>
  <sheetData>
    <row r="1" spans="1:11" ht="14.25">
      <c r="A1" s="107"/>
      <c r="B1" s="107"/>
      <c r="C1" s="107"/>
      <c r="D1" s="107"/>
      <c r="E1" s="107"/>
      <c r="F1" s="107"/>
      <c r="G1" s="107"/>
      <c r="H1" s="107"/>
      <c r="I1" s="107"/>
      <c r="J1" s="188" t="s">
        <v>135</v>
      </c>
      <c r="K1" s="188"/>
    </row>
    <row r="2" spans="1:11" ht="14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07"/>
    </row>
    <row r="3" spans="1:11" ht="15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07"/>
    </row>
    <row r="4" spans="1:11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107"/>
    </row>
    <row r="5" spans="1:11" ht="14.25">
      <c r="A5" s="193" t="s">
        <v>30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4.25">
      <c r="A6" s="66"/>
      <c r="B6" s="66"/>
      <c r="C6" s="66"/>
      <c r="D6" s="66"/>
      <c r="E6" s="66"/>
      <c r="F6" s="66"/>
      <c r="G6" s="66"/>
      <c r="H6" s="66"/>
      <c r="I6" s="66"/>
      <c r="J6" s="66"/>
      <c r="K6" s="107"/>
    </row>
    <row r="7" spans="1:11" ht="14.25">
      <c r="A7" s="108"/>
      <c r="B7" s="39" t="s">
        <v>24</v>
      </c>
      <c r="C7" s="108"/>
      <c r="D7" s="108"/>
      <c r="E7" s="108"/>
      <c r="F7" s="108"/>
      <c r="G7" s="108"/>
      <c r="H7" s="108"/>
      <c r="I7" s="108"/>
      <c r="J7" s="108"/>
      <c r="K7" s="107"/>
    </row>
    <row r="8" spans="1:12" ht="51">
      <c r="A8" s="19" t="s">
        <v>1</v>
      </c>
      <c r="B8" s="20" t="s">
        <v>37</v>
      </c>
      <c r="C8" s="20" t="s">
        <v>4</v>
      </c>
      <c r="D8" s="20" t="s">
        <v>64</v>
      </c>
      <c r="E8" s="20" t="s">
        <v>160</v>
      </c>
      <c r="F8" s="20" t="s">
        <v>161</v>
      </c>
      <c r="G8" s="20" t="s">
        <v>38</v>
      </c>
      <c r="H8" s="20" t="s">
        <v>7</v>
      </c>
      <c r="I8" s="20" t="s">
        <v>39</v>
      </c>
      <c r="J8" s="20" t="s">
        <v>6</v>
      </c>
      <c r="K8" s="20" t="s">
        <v>33</v>
      </c>
      <c r="L8" s="21"/>
    </row>
    <row r="9" spans="1:12" ht="25.5">
      <c r="A9" s="22">
        <v>1</v>
      </c>
      <c r="B9" s="23" t="s">
        <v>162</v>
      </c>
      <c r="C9" s="24" t="s">
        <v>65</v>
      </c>
      <c r="D9" s="138">
        <v>430</v>
      </c>
      <c r="E9" s="25">
        <v>0</v>
      </c>
      <c r="F9" s="26">
        <f>SUM(E9*1.08)</f>
        <v>0</v>
      </c>
      <c r="G9" s="26">
        <f>SUM(D9*E9)</f>
        <v>0</v>
      </c>
      <c r="H9" s="27">
        <v>0.08</v>
      </c>
      <c r="I9" s="26">
        <f>SUM(D9*F9)</f>
        <v>0</v>
      </c>
      <c r="J9" s="144"/>
      <c r="K9" s="144"/>
      <c r="L9" s="28"/>
    </row>
    <row r="10" spans="1:12" ht="25.5">
      <c r="A10" s="22">
        <v>2</v>
      </c>
      <c r="B10" s="23" t="s">
        <v>163</v>
      </c>
      <c r="C10" s="24" t="s">
        <v>65</v>
      </c>
      <c r="D10" s="139">
        <v>400</v>
      </c>
      <c r="E10" s="25">
        <v>0</v>
      </c>
      <c r="F10" s="26">
        <f aca="true" t="shared" si="0" ref="F10:F29">SUM(E10*1.08)</f>
        <v>0</v>
      </c>
      <c r="G10" s="26">
        <f aca="true" t="shared" si="1" ref="G10:G29">SUM(D10*E10)</f>
        <v>0</v>
      </c>
      <c r="H10" s="27">
        <v>0.08</v>
      </c>
      <c r="I10" s="26">
        <f aca="true" t="shared" si="2" ref="I10:I29">SUM(D10*F10)</f>
        <v>0</v>
      </c>
      <c r="J10" s="145"/>
      <c r="K10" s="144"/>
      <c r="L10" s="28"/>
    </row>
    <row r="11" spans="1:12" ht="25.5">
      <c r="A11" s="22">
        <v>3</v>
      </c>
      <c r="B11" s="23" t="s">
        <v>18</v>
      </c>
      <c r="C11" s="24" t="s">
        <v>65</v>
      </c>
      <c r="D11" s="140">
        <v>1200</v>
      </c>
      <c r="E11" s="25">
        <v>0</v>
      </c>
      <c r="F11" s="26">
        <f t="shared" si="0"/>
        <v>0</v>
      </c>
      <c r="G11" s="26">
        <f t="shared" si="1"/>
        <v>0</v>
      </c>
      <c r="H11" s="29">
        <v>0.08</v>
      </c>
      <c r="I11" s="26">
        <f t="shared" si="2"/>
        <v>0</v>
      </c>
      <c r="J11" s="146"/>
      <c r="K11" s="147"/>
      <c r="L11" s="30"/>
    </row>
    <row r="12" spans="1:12" ht="25.5">
      <c r="A12" s="22">
        <v>4</v>
      </c>
      <c r="B12" s="23" t="s">
        <v>66</v>
      </c>
      <c r="C12" s="24" t="s">
        <v>11</v>
      </c>
      <c r="D12" s="140">
        <v>260</v>
      </c>
      <c r="E12" s="25">
        <v>0</v>
      </c>
      <c r="F12" s="26">
        <f t="shared" si="0"/>
        <v>0</v>
      </c>
      <c r="G12" s="26">
        <f t="shared" si="1"/>
        <v>0</v>
      </c>
      <c r="H12" s="29">
        <v>0.08</v>
      </c>
      <c r="I12" s="26">
        <f t="shared" si="2"/>
        <v>0</v>
      </c>
      <c r="J12" s="146"/>
      <c r="K12" s="147"/>
      <c r="L12" s="30"/>
    </row>
    <row r="13" spans="1:12" ht="25.5">
      <c r="A13" s="22">
        <v>5</v>
      </c>
      <c r="B13" s="23" t="s">
        <v>164</v>
      </c>
      <c r="C13" s="24" t="s">
        <v>11</v>
      </c>
      <c r="D13" s="140">
        <v>25</v>
      </c>
      <c r="E13" s="25">
        <v>0</v>
      </c>
      <c r="F13" s="26">
        <f t="shared" si="0"/>
        <v>0</v>
      </c>
      <c r="G13" s="26">
        <f t="shared" si="1"/>
        <v>0</v>
      </c>
      <c r="H13" s="29">
        <v>0.08</v>
      </c>
      <c r="I13" s="26">
        <f t="shared" si="2"/>
        <v>0</v>
      </c>
      <c r="J13" s="148"/>
      <c r="K13" s="147"/>
      <c r="L13" s="30"/>
    </row>
    <row r="14" spans="1:12" ht="25.5">
      <c r="A14" s="22">
        <v>6</v>
      </c>
      <c r="B14" s="23" t="s">
        <v>165</v>
      </c>
      <c r="C14" s="24" t="s">
        <v>67</v>
      </c>
      <c r="D14" s="141">
        <v>240</v>
      </c>
      <c r="E14" s="25">
        <v>0</v>
      </c>
      <c r="F14" s="26">
        <f t="shared" si="0"/>
        <v>0</v>
      </c>
      <c r="G14" s="26">
        <f t="shared" si="1"/>
        <v>0</v>
      </c>
      <c r="H14" s="29">
        <v>0.08</v>
      </c>
      <c r="I14" s="26">
        <f t="shared" si="2"/>
        <v>0</v>
      </c>
      <c r="J14" s="146"/>
      <c r="K14" s="147"/>
      <c r="L14" s="30"/>
    </row>
    <row r="15" spans="1:12" ht="25.5">
      <c r="A15" s="22">
        <v>7</v>
      </c>
      <c r="B15" s="23" t="s">
        <v>166</v>
      </c>
      <c r="C15" s="24" t="s">
        <v>67</v>
      </c>
      <c r="D15" s="140">
        <v>1100</v>
      </c>
      <c r="E15" s="25">
        <v>0</v>
      </c>
      <c r="F15" s="26">
        <f t="shared" si="0"/>
        <v>0</v>
      </c>
      <c r="G15" s="26">
        <f t="shared" si="1"/>
        <v>0</v>
      </c>
      <c r="H15" s="29">
        <v>0.08</v>
      </c>
      <c r="I15" s="26">
        <f t="shared" si="2"/>
        <v>0</v>
      </c>
      <c r="J15" s="146"/>
      <c r="K15" s="147"/>
      <c r="L15" s="30"/>
    </row>
    <row r="16" spans="1:12" ht="25.5">
      <c r="A16" s="22">
        <v>8</v>
      </c>
      <c r="B16" s="23" t="s">
        <v>167</v>
      </c>
      <c r="C16" s="24" t="s">
        <v>67</v>
      </c>
      <c r="D16" s="140">
        <v>35</v>
      </c>
      <c r="E16" s="25">
        <v>0</v>
      </c>
      <c r="F16" s="26">
        <f t="shared" si="0"/>
        <v>0</v>
      </c>
      <c r="G16" s="26">
        <f t="shared" si="1"/>
        <v>0</v>
      </c>
      <c r="H16" s="29">
        <v>0.08</v>
      </c>
      <c r="I16" s="26">
        <f t="shared" si="2"/>
        <v>0</v>
      </c>
      <c r="J16" s="146"/>
      <c r="K16" s="147"/>
      <c r="L16" s="30"/>
    </row>
    <row r="17" spans="1:12" ht="25.5">
      <c r="A17" s="22">
        <v>9</v>
      </c>
      <c r="B17" s="23" t="s">
        <v>168</v>
      </c>
      <c r="C17" s="24" t="s">
        <v>67</v>
      </c>
      <c r="D17" s="140">
        <v>80</v>
      </c>
      <c r="E17" s="25">
        <v>0</v>
      </c>
      <c r="F17" s="26">
        <f t="shared" si="0"/>
        <v>0</v>
      </c>
      <c r="G17" s="26">
        <f t="shared" si="1"/>
        <v>0</v>
      </c>
      <c r="H17" s="29">
        <v>0.08</v>
      </c>
      <c r="I17" s="26">
        <f t="shared" si="2"/>
        <v>0</v>
      </c>
      <c r="J17" s="146"/>
      <c r="K17" s="147"/>
      <c r="L17" s="30"/>
    </row>
    <row r="18" spans="1:12" ht="25.5">
      <c r="A18" s="22">
        <v>10</v>
      </c>
      <c r="B18" s="137" t="s">
        <v>169</v>
      </c>
      <c r="C18" s="136" t="s">
        <v>10</v>
      </c>
      <c r="D18" s="142">
        <v>210</v>
      </c>
      <c r="E18" s="25">
        <v>0</v>
      </c>
      <c r="F18" s="26">
        <f t="shared" si="0"/>
        <v>0</v>
      </c>
      <c r="G18" s="26">
        <f t="shared" si="1"/>
        <v>0</v>
      </c>
      <c r="H18" s="29">
        <v>0.08</v>
      </c>
      <c r="I18" s="26">
        <f t="shared" si="2"/>
        <v>0</v>
      </c>
      <c r="J18" s="146"/>
      <c r="K18" s="147"/>
      <c r="L18" s="30"/>
    </row>
    <row r="19" spans="1:12" ht="25.5">
      <c r="A19" s="22">
        <v>11</v>
      </c>
      <c r="B19" s="137" t="s">
        <v>170</v>
      </c>
      <c r="C19" s="136" t="s">
        <v>10</v>
      </c>
      <c r="D19" s="142">
        <v>320</v>
      </c>
      <c r="E19" s="25">
        <v>0</v>
      </c>
      <c r="F19" s="26">
        <f t="shared" si="0"/>
        <v>0</v>
      </c>
      <c r="G19" s="26">
        <f t="shared" si="1"/>
        <v>0</v>
      </c>
      <c r="H19" s="29">
        <v>0.08</v>
      </c>
      <c r="I19" s="26">
        <f t="shared" si="2"/>
        <v>0</v>
      </c>
      <c r="J19" s="146"/>
      <c r="K19" s="147"/>
      <c r="L19" s="30"/>
    </row>
    <row r="20" spans="1:12" ht="25.5">
      <c r="A20" s="22">
        <v>12</v>
      </c>
      <c r="B20" s="23" t="s">
        <v>68</v>
      </c>
      <c r="C20" s="24" t="s">
        <v>67</v>
      </c>
      <c r="D20" s="140">
        <v>18000</v>
      </c>
      <c r="E20" s="25">
        <v>0</v>
      </c>
      <c r="F20" s="26">
        <f t="shared" si="0"/>
        <v>0</v>
      </c>
      <c r="G20" s="26">
        <f t="shared" si="1"/>
        <v>0</v>
      </c>
      <c r="H20" s="29">
        <v>0.08</v>
      </c>
      <c r="I20" s="26">
        <f t="shared" si="2"/>
        <v>0</v>
      </c>
      <c r="J20" s="146"/>
      <c r="K20" s="147"/>
      <c r="L20" s="30"/>
    </row>
    <row r="21" spans="1:12" ht="25.5">
      <c r="A21" s="22">
        <v>13</v>
      </c>
      <c r="B21" s="23" t="s">
        <v>69</v>
      </c>
      <c r="C21" s="24" t="s">
        <v>65</v>
      </c>
      <c r="D21" s="140">
        <v>4900</v>
      </c>
      <c r="E21" s="25">
        <v>0</v>
      </c>
      <c r="F21" s="26">
        <f t="shared" si="0"/>
        <v>0</v>
      </c>
      <c r="G21" s="26">
        <f t="shared" si="1"/>
        <v>0</v>
      </c>
      <c r="H21" s="29">
        <v>0.08</v>
      </c>
      <c r="I21" s="26">
        <f t="shared" si="2"/>
        <v>0</v>
      </c>
      <c r="J21" s="146"/>
      <c r="K21" s="147"/>
      <c r="L21" s="30"/>
    </row>
    <row r="22" spans="1:12" ht="25.5">
      <c r="A22" s="22">
        <v>14</v>
      </c>
      <c r="B22" s="23" t="s">
        <v>70</v>
      </c>
      <c r="C22" s="24" t="s">
        <v>65</v>
      </c>
      <c r="D22" s="140">
        <v>2800</v>
      </c>
      <c r="E22" s="25">
        <v>0</v>
      </c>
      <c r="F22" s="26">
        <f t="shared" si="0"/>
        <v>0</v>
      </c>
      <c r="G22" s="26">
        <f t="shared" si="1"/>
        <v>0</v>
      </c>
      <c r="H22" s="29">
        <v>0.08</v>
      </c>
      <c r="I22" s="26">
        <f t="shared" si="2"/>
        <v>0</v>
      </c>
      <c r="J22" s="146"/>
      <c r="K22" s="147"/>
      <c r="L22" s="30"/>
    </row>
    <row r="23" spans="1:12" ht="25.5">
      <c r="A23" s="22">
        <v>15</v>
      </c>
      <c r="B23" s="137" t="s">
        <v>171</v>
      </c>
      <c r="C23" s="136" t="s">
        <v>15</v>
      </c>
      <c r="D23" s="142">
        <v>290</v>
      </c>
      <c r="E23" s="25">
        <v>0</v>
      </c>
      <c r="F23" s="26">
        <f t="shared" si="0"/>
        <v>0</v>
      </c>
      <c r="G23" s="26">
        <f t="shared" si="1"/>
        <v>0</v>
      </c>
      <c r="H23" s="29">
        <v>0.08</v>
      </c>
      <c r="I23" s="26">
        <f t="shared" si="2"/>
        <v>0</v>
      </c>
      <c r="J23" s="146"/>
      <c r="K23" s="147"/>
      <c r="L23" s="30"/>
    </row>
    <row r="24" spans="1:12" ht="25.5">
      <c r="A24" s="22">
        <v>16</v>
      </c>
      <c r="B24" s="137" t="s">
        <v>69</v>
      </c>
      <c r="C24" s="136" t="s">
        <v>11</v>
      </c>
      <c r="D24" s="142">
        <v>800</v>
      </c>
      <c r="E24" s="25">
        <v>0</v>
      </c>
      <c r="F24" s="26">
        <f t="shared" si="0"/>
        <v>0</v>
      </c>
      <c r="G24" s="26">
        <f t="shared" si="1"/>
        <v>0</v>
      </c>
      <c r="H24" s="29">
        <v>0.08</v>
      </c>
      <c r="I24" s="26">
        <f t="shared" si="2"/>
        <v>0</v>
      </c>
      <c r="J24" s="146"/>
      <c r="K24" s="147"/>
      <c r="L24" s="30"/>
    </row>
    <row r="25" spans="1:12" ht="25.5">
      <c r="A25" s="22">
        <v>17</v>
      </c>
      <c r="B25" s="137" t="s">
        <v>70</v>
      </c>
      <c r="C25" s="136" t="s">
        <v>11</v>
      </c>
      <c r="D25" s="142">
        <v>480</v>
      </c>
      <c r="E25" s="25">
        <v>0</v>
      </c>
      <c r="F25" s="26">
        <f t="shared" si="0"/>
        <v>0</v>
      </c>
      <c r="G25" s="26">
        <f t="shared" si="1"/>
        <v>0</v>
      </c>
      <c r="H25" s="29">
        <v>0.08</v>
      </c>
      <c r="I25" s="26">
        <f t="shared" si="2"/>
        <v>0</v>
      </c>
      <c r="J25" s="146"/>
      <c r="K25" s="147"/>
      <c r="L25" s="30"/>
    </row>
    <row r="26" spans="1:12" ht="25.5">
      <c r="A26" s="22">
        <v>18</v>
      </c>
      <c r="B26" s="23" t="s">
        <v>88</v>
      </c>
      <c r="C26" s="24" t="s">
        <v>65</v>
      </c>
      <c r="D26" s="141">
        <v>1450</v>
      </c>
      <c r="E26" s="25">
        <v>0</v>
      </c>
      <c r="F26" s="26">
        <f t="shared" si="0"/>
        <v>0</v>
      </c>
      <c r="G26" s="26">
        <f t="shared" si="1"/>
        <v>0</v>
      </c>
      <c r="H26" s="29">
        <v>0.08</v>
      </c>
      <c r="I26" s="26">
        <f t="shared" si="2"/>
        <v>0</v>
      </c>
      <c r="J26" s="146"/>
      <c r="K26" s="147"/>
      <c r="L26" s="30"/>
    </row>
    <row r="27" spans="1:12" ht="38.25">
      <c r="A27" s="22">
        <v>19</v>
      </c>
      <c r="B27" s="23" t="s">
        <v>71</v>
      </c>
      <c r="C27" s="24" t="s">
        <v>67</v>
      </c>
      <c r="D27" s="140">
        <v>3200</v>
      </c>
      <c r="E27" s="25">
        <v>0</v>
      </c>
      <c r="F27" s="26">
        <f t="shared" si="0"/>
        <v>0</v>
      </c>
      <c r="G27" s="26">
        <f t="shared" si="1"/>
        <v>0</v>
      </c>
      <c r="H27" s="29">
        <v>0.08</v>
      </c>
      <c r="I27" s="26">
        <f t="shared" si="2"/>
        <v>0</v>
      </c>
      <c r="J27" s="146"/>
      <c r="K27" s="147"/>
      <c r="L27" s="30"/>
    </row>
    <row r="28" spans="1:12" ht="38.25">
      <c r="A28" s="22">
        <v>20</v>
      </c>
      <c r="B28" s="23" t="s">
        <v>72</v>
      </c>
      <c r="C28" s="24" t="s">
        <v>65</v>
      </c>
      <c r="D28" s="140">
        <v>2200</v>
      </c>
      <c r="E28" s="25">
        <v>0</v>
      </c>
      <c r="F28" s="26">
        <f t="shared" si="0"/>
        <v>0</v>
      </c>
      <c r="G28" s="26">
        <f t="shared" si="1"/>
        <v>0</v>
      </c>
      <c r="H28" s="29">
        <v>0.08</v>
      </c>
      <c r="I28" s="26">
        <f t="shared" si="2"/>
        <v>0</v>
      </c>
      <c r="J28" s="146"/>
      <c r="K28" s="147"/>
      <c r="L28" s="30"/>
    </row>
    <row r="29" spans="1:12" ht="25.5">
      <c r="A29" s="22">
        <v>21</v>
      </c>
      <c r="B29" s="23" t="s">
        <v>73</v>
      </c>
      <c r="C29" s="24" t="s">
        <v>65</v>
      </c>
      <c r="D29" s="140">
        <v>1100</v>
      </c>
      <c r="E29" s="25">
        <v>0</v>
      </c>
      <c r="F29" s="26">
        <f t="shared" si="0"/>
        <v>0</v>
      </c>
      <c r="G29" s="26">
        <f t="shared" si="1"/>
        <v>0</v>
      </c>
      <c r="H29" s="29">
        <v>0.08</v>
      </c>
      <c r="I29" s="26">
        <f t="shared" si="2"/>
        <v>0</v>
      </c>
      <c r="J29" s="146"/>
      <c r="K29" s="147"/>
      <c r="L29" s="30"/>
    </row>
    <row r="30" spans="1:12" ht="14.25">
      <c r="A30" s="223" t="s">
        <v>5</v>
      </c>
      <c r="B30" s="224"/>
      <c r="C30" s="224"/>
      <c r="D30" s="224"/>
      <c r="E30" s="224"/>
      <c r="F30" s="225"/>
      <c r="G30" s="31">
        <f>SUM(G9:G29)</f>
        <v>0</v>
      </c>
      <c r="H30" s="32"/>
      <c r="I30" s="31">
        <f>SUM(I9:I29)</f>
        <v>0</v>
      </c>
      <c r="J30" s="143"/>
      <c r="K30" s="143"/>
      <c r="L30" s="33"/>
    </row>
    <row r="32" spans="1:11" ht="14.25">
      <c r="A32" s="201" t="s">
        <v>136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</row>
  </sheetData>
  <sheetProtection/>
  <mergeCells count="6">
    <mergeCell ref="A5:K5"/>
    <mergeCell ref="A32:K32"/>
    <mergeCell ref="A30:F30"/>
    <mergeCell ref="J1:K1"/>
    <mergeCell ref="A2:J2"/>
    <mergeCell ref="A3:J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 alignWithMargins="0">
    <oddFooter>&amp;C&amp;"+,Standardowy"&amp;10Strona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3"/>
    </sheetView>
  </sheetViews>
  <sheetFormatPr defaultColWidth="8.796875" defaultRowHeight="14.25"/>
  <cols>
    <col min="1" max="1" width="3.59765625" style="0" customWidth="1"/>
    <col min="2" max="2" width="42.09765625" style="0" bestFit="1" customWidth="1"/>
    <col min="3" max="3" width="5.5" style="0" customWidth="1"/>
    <col min="4" max="4" width="4.59765625" style="0" bestFit="1" customWidth="1"/>
    <col min="5" max="5" width="9.69921875" style="0" customWidth="1"/>
    <col min="6" max="6" width="10.69921875" style="0" customWidth="1"/>
    <col min="7" max="7" width="4.3984375" style="0" customWidth="1"/>
    <col min="8" max="8" width="8.8984375" style="0" customWidth="1"/>
    <col min="9" max="9" width="10.3984375" style="0" customWidth="1"/>
    <col min="10" max="10" width="11.09765625" style="0" customWidth="1"/>
    <col min="11" max="11" width="10" style="0" customWidth="1"/>
  </cols>
  <sheetData>
    <row r="1" spans="1:11" ht="14.25">
      <c r="A1" s="107"/>
      <c r="B1" s="107"/>
      <c r="C1" s="107"/>
      <c r="D1" s="107"/>
      <c r="E1" s="107"/>
      <c r="F1" s="107"/>
      <c r="G1" s="107"/>
      <c r="H1" s="107"/>
      <c r="I1" s="107"/>
      <c r="J1" s="188" t="s">
        <v>135</v>
      </c>
      <c r="K1" s="188"/>
    </row>
    <row r="2" spans="1:11" ht="14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07"/>
    </row>
    <row r="3" spans="1:11" ht="15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107"/>
    </row>
    <row r="5" spans="1:11" ht="14.25">
      <c r="A5" s="193" t="s">
        <v>30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4.25">
      <c r="A6" s="66"/>
      <c r="B6" s="66"/>
      <c r="C6" s="66"/>
      <c r="D6" s="66"/>
      <c r="E6" s="66"/>
      <c r="F6" s="66"/>
      <c r="G6" s="66"/>
      <c r="H6" s="66"/>
      <c r="I6" s="66"/>
      <c r="J6" s="66"/>
      <c r="K6" s="107"/>
    </row>
    <row r="7" spans="1:11" ht="14.25">
      <c r="A7" s="108"/>
      <c r="B7" s="39" t="s">
        <v>25</v>
      </c>
      <c r="C7" s="108"/>
      <c r="D7" s="108"/>
      <c r="E7" s="108"/>
      <c r="F7" s="108"/>
      <c r="G7" s="108"/>
      <c r="H7" s="108"/>
      <c r="I7" s="108"/>
      <c r="J7" s="108"/>
      <c r="K7" s="107"/>
    </row>
    <row r="8" spans="1:11" ht="38.25">
      <c r="A8" s="52" t="s">
        <v>1</v>
      </c>
      <c r="B8" s="53" t="s">
        <v>37</v>
      </c>
      <c r="C8" s="52" t="s">
        <v>4</v>
      </c>
      <c r="D8" s="52" t="s">
        <v>2</v>
      </c>
      <c r="E8" s="52" t="s">
        <v>131</v>
      </c>
      <c r="F8" s="54" t="s">
        <v>132</v>
      </c>
      <c r="G8" s="54" t="s">
        <v>7</v>
      </c>
      <c r="H8" s="52" t="s">
        <v>133</v>
      </c>
      <c r="I8" s="52" t="s">
        <v>134</v>
      </c>
      <c r="J8" s="52" t="s">
        <v>138</v>
      </c>
      <c r="K8" s="53" t="s">
        <v>31</v>
      </c>
    </row>
    <row r="9" spans="1:11" ht="14.25">
      <c r="A9" s="89">
        <v>1</v>
      </c>
      <c r="B9" s="150" t="s">
        <v>172</v>
      </c>
      <c r="C9" s="154" t="s">
        <v>35</v>
      </c>
      <c r="D9" s="155">
        <v>100</v>
      </c>
      <c r="E9" s="94">
        <v>0</v>
      </c>
      <c r="F9" s="94">
        <f>D9*E9</f>
        <v>0</v>
      </c>
      <c r="G9" s="92">
        <v>0.08</v>
      </c>
      <c r="H9" s="26">
        <f>E9+(E9*G9)</f>
        <v>0</v>
      </c>
      <c r="I9" s="94">
        <f>F9+(F9*G9)</f>
        <v>0</v>
      </c>
      <c r="J9" s="151"/>
      <c r="K9" s="151"/>
    </row>
    <row r="10" spans="1:11" ht="14.25">
      <c r="A10" s="89">
        <v>2</v>
      </c>
      <c r="B10" s="150" t="s">
        <v>173</v>
      </c>
      <c r="C10" s="154" t="s">
        <v>35</v>
      </c>
      <c r="D10" s="155">
        <v>850</v>
      </c>
      <c r="E10" s="94">
        <v>0</v>
      </c>
      <c r="F10" s="94">
        <f>D10*E10</f>
        <v>0</v>
      </c>
      <c r="G10" s="92">
        <v>0.08</v>
      </c>
      <c r="H10" s="94"/>
      <c r="I10" s="94"/>
      <c r="J10" s="151"/>
      <c r="K10" s="151"/>
    </row>
    <row r="11" spans="1:11" ht="14.25" customHeight="1">
      <c r="A11" s="212" t="s">
        <v>3</v>
      </c>
      <c r="B11" s="213"/>
      <c r="C11" s="213"/>
      <c r="D11" s="213"/>
      <c r="E11" s="214"/>
      <c r="F11" s="152"/>
      <c r="G11" s="152"/>
      <c r="H11" s="152"/>
      <c r="I11" s="152"/>
      <c r="J11" s="153"/>
      <c r="K11" s="151"/>
    </row>
    <row r="13" spans="1:11" ht="14.25">
      <c r="A13" s="201" t="s">
        <v>136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</row>
  </sheetData>
  <sheetProtection/>
  <mergeCells count="6">
    <mergeCell ref="J1:K1"/>
    <mergeCell ref="A2:J2"/>
    <mergeCell ref="A5:K5"/>
    <mergeCell ref="A11:E11"/>
    <mergeCell ref="A13:K13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Footer>&amp;C&amp;"+,Standardowy"&amp;10Strona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K21"/>
    </sheetView>
  </sheetViews>
  <sheetFormatPr defaultColWidth="8.796875" defaultRowHeight="14.25"/>
  <cols>
    <col min="1" max="1" width="3.59765625" style="0" customWidth="1"/>
    <col min="2" max="2" width="34.59765625" style="0" customWidth="1"/>
    <col min="3" max="3" width="9.19921875" style="0" customWidth="1"/>
    <col min="4" max="4" width="5.59765625" style="0" bestFit="1" customWidth="1"/>
    <col min="5" max="5" width="9.69921875" style="0" customWidth="1"/>
    <col min="6" max="6" width="10.69921875" style="0" customWidth="1"/>
    <col min="7" max="7" width="4.3984375" style="0" customWidth="1"/>
    <col min="8" max="8" width="8.8984375" style="0" customWidth="1"/>
    <col min="9" max="9" width="10.3984375" style="0" customWidth="1"/>
    <col min="10" max="10" width="11.09765625" style="0" customWidth="1"/>
    <col min="11" max="11" width="10" style="0" customWidth="1"/>
  </cols>
  <sheetData>
    <row r="1" spans="1:11" ht="14.25">
      <c r="A1" s="107"/>
      <c r="B1" s="107"/>
      <c r="C1" s="107"/>
      <c r="D1" s="107"/>
      <c r="E1" s="107"/>
      <c r="F1" s="107"/>
      <c r="G1" s="107"/>
      <c r="H1" s="107"/>
      <c r="I1" s="107"/>
      <c r="J1" s="188" t="s">
        <v>135</v>
      </c>
      <c r="K1" s="188"/>
    </row>
    <row r="2" spans="1:11" ht="14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07"/>
    </row>
    <row r="3" spans="1:11" ht="15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5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07"/>
    </row>
    <row r="5" spans="1:11" ht="14.25">
      <c r="A5" s="193" t="s">
        <v>30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4.25">
      <c r="A6" s="66"/>
      <c r="B6" s="66"/>
      <c r="C6" s="66"/>
      <c r="D6" s="66"/>
      <c r="E6" s="66"/>
      <c r="F6" s="66"/>
      <c r="G6" s="66"/>
      <c r="H6" s="66"/>
      <c r="I6" s="66"/>
      <c r="J6" s="66"/>
      <c r="K6" s="107"/>
    </row>
    <row r="7" spans="1:11" ht="14.25">
      <c r="A7" s="108"/>
      <c r="B7" s="39" t="s">
        <v>26</v>
      </c>
      <c r="C7" s="108"/>
      <c r="D7" s="108"/>
      <c r="E7" s="108"/>
      <c r="F7" s="108"/>
      <c r="G7" s="108"/>
      <c r="H7" s="108"/>
      <c r="I7" s="108"/>
      <c r="J7" s="108"/>
      <c r="K7" s="107"/>
    </row>
    <row r="8" spans="1:11" ht="38.25">
      <c r="A8" s="52" t="s">
        <v>1</v>
      </c>
      <c r="B8" s="53" t="s">
        <v>37</v>
      </c>
      <c r="C8" s="52" t="s">
        <v>4</v>
      </c>
      <c r="D8" s="52" t="s">
        <v>2</v>
      </c>
      <c r="E8" s="52" t="s">
        <v>131</v>
      </c>
      <c r="F8" s="54" t="s">
        <v>132</v>
      </c>
      <c r="G8" s="54" t="s">
        <v>7</v>
      </c>
      <c r="H8" s="52" t="s">
        <v>133</v>
      </c>
      <c r="I8" s="52" t="s">
        <v>134</v>
      </c>
      <c r="J8" s="52" t="s">
        <v>138</v>
      </c>
      <c r="K8" s="53" t="s">
        <v>31</v>
      </c>
    </row>
    <row r="9" spans="1:12" ht="25.5">
      <c r="A9" s="156">
        <v>1</v>
      </c>
      <c r="B9" s="163" t="s">
        <v>175</v>
      </c>
      <c r="C9" s="75" t="s">
        <v>174</v>
      </c>
      <c r="D9" s="166">
        <v>5</v>
      </c>
      <c r="E9" s="169">
        <v>0</v>
      </c>
      <c r="F9" s="169">
        <f>D9*E9</f>
        <v>0</v>
      </c>
      <c r="G9" s="158">
        <v>0.08</v>
      </c>
      <c r="H9" s="173">
        <f>F9+(F9*G9)</f>
        <v>0</v>
      </c>
      <c r="I9" s="169">
        <f>F9+(F9*G9)</f>
        <v>0</v>
      </c>
      <c r="J9" s="157"/>
      <c r="K9" s="159"/>
      <c r="L9" s="3"/>
    </row>
    <row r="10" spans="1:12" ht="25.5">
      <c r="A10" s="156">
        <v>2</v>
      </c>
      <c r="B10" s="163" t="s">
        <v>176</v>
      </c>
      <c r="C10" s="75" t="s">
        <v>174</v>
      </c>
      <c r="D10" s="166">
        <v>5</v>
      </c>
      <c r="E10" s="169">
        <v>0</v>
      </c>
      <c r="F10" s="169">
        <f aca="true" t="shared" si="0" ref="F10:F17">D10*E10</f>
        <v>0</v>
      </c>
      <c r="G10" s="158">
        <v>0.08</v>
      </c>
      <c r="H10" s="173">
        <f aca="true" t="shared" si="1" ref="H10:H18">F10+(F10*G10)</f>
        <v>0</v>
      </c>
      <c r="I10" s="169">
        <f aca="true" t="shared" si="2" ref="I10:I18">F10+(F10*G10)</f>
        <v>0</v>
      </c>
      <c r="J10" s="157"/>
      <c r="K10" s="159"/>
      <c r="L10" s="3"/>
    </row>
    <row r="11" spans="1:12" ht="25.5">
      <c r="A11" s="156">
        <v>3</v>
      </c>
      <c r="B11" s="163" t="s">
        <v>12</v>
      </c>
      <c r="C11" s="75" t="s">
        <v>13</v>
      </c>
      <c r="D11" s="166">
        <v>120</v>
      </c>
      <c r="E11" s="169">
        <v>0</v>
      </c>
      <c r="F11" s="169">
        <f t="shared" si="0"/>
        <v>0</v>
      </c>
      <c r="G11" s="158">
        <v>0.08</v>
      </c>
      <c r="H11" s="173">
        <f t="shared" si="1"/>
        <v>0</v>
      </c>
      <c r="I11" s="169">
        <f t="shared" si="2"/>
        <v>0</v>
      </c>
      <c r="J11" s="157"/>
      <c r="K11" s="159"/>
      <c r="L11" s="3"/>
    </row>
    <row r="12" spans="1:12" ht="14.25">
      <c r="A12" s="156">
        <v>4</v>
      </c>
      <c r="B12" s="163" t="s">
        <v>14</v>
      </c>
      <c r="C12" s="75" t="s">
        <v>15</v>
      </c>
      <c r="D12" s="166">
        <v>50</v>
      </c>
      <c r="E12" s="169">
        <v>0</v>
      </c>
      <c r="F12" s="169">
        <f t="shared" si="0"/>
        <v>0</v>
      </c>
      <c r="G12" s="158">
        <v>0.08</v>
      </c>
      <c r="H12" s="173">
        <f t="shared" si="1"/>
        <v>0</v>
      </c>
      <c r="I12" s="169">
        <f t="shared" si="2"/>
        <v>0</v>
      </c>
      <c r="J12" s="157"/>
      <c r="K12" s="159"/>
      <c r="L12" s="3"/>
    </row>
    <row r="13" spans="1:12" ht="25.5">
      <c r="A13" s="156">
        <v>5</v>
      </c>
      <c r="B13" s="163" t="s">
        <v>16</v>
      </c>
      <c r="C13" s="75" t="s">
        <v>13</v>
      </c>
      <c r="D13" s="166">
        <v>18</v>
      </c>
      <c r="E13" s="169">
        <v>0</v>
      </c>
      <c r="F13" s="169">
        <f t="shared" si="0"/>
        <v>0</v>
      </c>
      <c r="G13" s="158">
        <v>0.08</v>
      </c>
      <c r="H13" s="173">
        <f t="shared" si="1"/>
        <v>0</v>
      </c>
      <c r="I13" s="169">
        <f t="shared" si="2"/>
        <v>0</v>
      </c>
      <c r="J13" s="157"/>
      <c r="K13" s="159"/>
      <c r="L13" s="3"/>
    </row>
    <row r="14" spans="1:12" ht="14.25">
      <c r="A14" s="156">
        <v>6</v>
      </c>
      <c r="B14" s="48" t="s">
        <v>177</v>
      </c>
      <c r="C14" s="47" t="s">
        <v>35</v>
      </c>
      <c r="D14" s="167">
        <v>4</v>
      </c>
      <c r="E14" s="169">
        <v>0</v>
      </c>
      <c r="F14" s="169">
        <f t="shared" si="0"/>
        <v>0</v>
      </c>
      <c r="G14" s="158">
        <v>0.08</v>
      </c>
      <c r="H14" s="173">
        <f t="shared" si="1"/>
        <v>0</v>
      </c>
      <c r="I14" s="169">
        <f t="shared" si="2"/>
        <v>0</v>
      </c>
      <c r="J14" s="157"/>
      <c r="K14" s="159"/>
      <c r="L14" s="3"/>
    </row>
    <row r="15" spans="1:12" ht="14.25">
      <c r="A15" s="156">
        <v>7</v>
      </c>
      <c r="B15" s="48" t="s">
        <v>178</v>
      </c>
      <c r="C15" s="47" t="s">
        <v>35</v>
      </c>
      <c r="D15" s="167">
        <v>120</v>
      </c>
      <c r="E15" s="169">
        <v>0</v>
      </c>
      <c r="F15" s="169">
        <f t="shared" si="0"/>
        <v>0</v>
      </c>
      <c r="G15" s="158">
        <v>0.08</v>
      </c>
      <c r="H15" s="173">
        <f t="shared" si="1"/>
        <v>0</v>
      </c>
      <c r="I15" s="169">
        <f t="shared" si="2"/>
        <v>0</v>
      </c>
      <c r="J15" s="157"/>
      <c r="K15" s="159"/>
      <c r="L15" s="3"/>
    </row>
    <row r="16" spans="1:12" ht="51">
      <c r="A16" s="156">
        <v>8</v>
      </c>
      <c r="B16" s="164" t="s">
        <v>179</v>
      </c>
      <c r="C16" s="160" t="s">
        <v>10</v>
      </c>
      <c r="D16" s="168">
        <v>15000</v>
      </c>
      <c r="E16" s="169">
        <v>0</v>
      </c>
      <c r="F16" s="169">
        <f t="shared" si="0"/>
        <v>0</v>
      </c>
      <c r="G16" s="158">
        <v>0.08</v>
      </c>
      <c r="H16" s="173">
        <f t="shared" si="1"/>
        <v>0</v>
      </c>
      <c r="I16" s="169">
        <f t="shared" si="2"/>
        <v>0</v>
      </c>
      <c r="J16" s="157"/>
      <c r="K16" s="161"/>
      <c r="L16" s="3"/>
    </row>
    <row r="17" spans="1:12" ht="14.25">
      <c r="A17" s="156">
        <v>9</v>
      </c>
      <c r="B17" s="165" t="s">
        <v>8</v>
      </c>
      <c r="C17" s="47" t="s">
        <v>35</v>
      </c>
      <c r="D17" s="167">
        <v>9</v>
      </c>
      <c r="E17" s="169">
        <v>0</v>
      </c>
      <c r="F17" s="169">
        <f t="shared" si="0"/>
        <v>0</v>
      </c>
      <c r="G17" s="158">
        <v>0.08</v>
      </c>
      <c r="H17" s="173">
        <f t="shared" si="1"/>
        <v>0</v>
      </c>
      <c r="I17" s="169">
        <f t="shared" si="2"/>
        <v>0</v>
      </c>
      <c r="J17" s="157"/>
      <c r="K17" s="159"/>
      <c r="L17" s="3"/>
    </row>
    <row r="18" spans="1:12" ht="14.25">
      <c r="A18" s="156">
        <v>10</v>
      </c>
      <c r="B18" s="165" t="s">
        <v>9</v>
      </c>
      <c r="C18" s="47" t="s">
        <v>35</v>
      </c>
      <c r="D18" s="167">
        <v>9</v>
      </c>
      <c r="E18" s="169">
        <v>0</v>
      </c>
      <c r="F18" s="169">
        <f>D18*E18</f>
        <v>0</v>
      </c>
      <c r="G18" s="158">
        <v>0.08</v>
      </c>
      <c r="H18" s="173">
        <f t="shared" si="1"/>
        <v>0</v>
      </c>
      <c r="I18" s="169">
        <f t="shared" si="2"/>
        <v>0</v>
      </c>
      <c r="J18" s="157"/>
      <c r="K18" s="159"/>
      <c r="L18" s="3"/>
    </row>
    <row r="19" spans="1:12" ht="14.25">
      <c r="A19" s="170"/>
      <c r="B19" s="228" t="s">
        <v>3</v>
      </c>
      <c r="C19" s="228"/>
      <c r="D19" s="228"/>
      <c r="E19" s="228"/>
      <c r="F19" s="174">
        <f>SUM(F9:F18)</f>
        <v>0</v>
      </c>
      <c r="G19" s="171"/>
      <c r="H19" s="172"/>
      <c r="I19" s="162">
        <f>SUM(I9:I18)</f>
        <v>0</v>
      </c>
      <c r="J19" s="226"/>
      <c r="K19" s="227"/>
      <c r="L19" s="2"/>
    </row>
    <row r="20" spans="1:12" ht="14.25">
      <c r="A20" s="2"/>
      <c r="B20" s="2"/>
      <c r="C20" s="5"/>
      <c r="D20" s="2"/>
      <c r="E20" s="13"/>
      <c r="F20" s="13"/>
      <c r="G20" s="13"/>
      <c r="H20" s="2"/>
      <c r="I20" s="13"/>
      <c r="J20" s="13"/>
      <c r="K20" s="2"/>
      <c r="L20" s="2"/>
    </row>
    <row r="21" spans="1:12" ht="14.25">
      <c r="A21" s="201" t="s">
        <v>136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"/>
    </row>
    <row r="22" spans="1:12" ht="14.25">
      <c r="A22" s="2"/>
      <c r="B22" s="2"/>
      <c r="C22" s="5"/>
      <c r="D22" s="2"/>
      <c r="E22" s="13"/>
      <c r="F22" s="13"/>
      <c r="G22" s="13"/>
      <c r="H22" s="2"/>
      <c r="I22" s="13"/>
      <c r="J22" s="13"/>
      <c r="K22" s="2"/>
      <c r="L22" s="2"/>
    </row>
    <row r="23" spans="1:12" ht="14.25">
      <c r="A23" s="2"/>
      <c r="B23" s="2"/>
      <c r="C23" s="5"/>
      <c r="D23" s="2"/>
      <c r="E23" s="13"/>
      <c r="F23" s="13"/>
      <c r="G23" s="13"/>
      <c r="H23" s="2"/>
      <c r="I23" s="13"/>
      <c r="J23" s="13"/>
      <c r="K23" s="2"/>
      <c r="L23" s="2"/>
    </row>
    <row r="24" spans="1:12" ht="14.25">
      <c r="A24" s="2"/>
      <c r="B24" s="2"/>
      <c r="C24" s="5"/>
      <c r="D24" s="2"/>
      <c r="E24" s="13"/>
      <c r="F24" s="13"/>
      <c r="G24" s="13"/>
      <c r="H24" s="2"/>
      <c r="I24" s="13"/>
      <c r="J24" s="13"/>
      <c r="K24" s="2"/>
      <c r="L24" s="2"/>
    </row>
    <row r="25" spans="1:12" ht="14.25">
      <c r="A25" s="2"/>
      <c r="B25" s="2"/>
      <c r="C25" s="5"/>
      <c r="D25" s="2"/>
      <c r="E25" s="13"/>
      <c r="F25" s="13"/>
      <c r="G25" s="13"/>
      <c r="H25" s="2"/>
      <c r="I25" s="13"/>
      <c r="J25" s="13"/>
      <c r="K25" s="2"/>
      <c r="L25" s="2"/>
    </row>
    <row r="26" spans="1:12" ht="14.25">
      <c r="A26" s="2"/>
      <c r="B26" s="2"/>
      <c r="C26" s="5"/>
      <c r="D26" s="2"/>
      <c r="E26" s="13"/>
      <c r="F26" s="13"/>
      <c r="G26" s="13"/>
      <c r="H26" s="2"/>
      <c r="I26" s="13"/>
      <c r="J26" s="13"/>
      <c r="K26" s="2"/>
      <c r="L26" s="2"/>
    </row>
    <row r="27" spans="1:12" ht="14.25">
      <c r="A27" s="2"/>
      <c r="B27" s="2"/>
      <c r="C27" s="5"/>
      <c r="D27" s="2"/>
      <c r="E27" s="13"/>
      <c r="F27" s="13"/>
      <c r="G27" s="13"/>
      <c r="H27" s="2"/>
      <c r="I27" s="13"/>
      <c r="J27" s="13"/>
      <c r="K27" s="2"/>
      <c r="L27" s="2"/>
    </row>
    <row r="28" spans="1:12" ht="14.25">
      <c r="A28" s="2"/>
      <c r="B28" s="2"/>
      <c r="C28" s="5"/>
      <c r="D28" s="2"/>
      <c r="E28" s="13"/>
      <c r="F28" s="13"/>
      <c r="G28" s="13"/>
      <c r="H28" s="2"/>
      <c r="I28" s="13"/>
      <c r="J28" s="13"/>
      <c r="K28" s="2"/>
      <c r="L28" s="2"/>
    </row>
    <row r="29" spans="1:12" ht="14.25">
      <c r="A29" s="2"/>
      <c r="B29" s="2"/>
      <c r="C29" s="5"/>
      <c r="D29" s="2"/>
      <c r="E29" s="13"/>
      <c r="F29" s="13"/>
      <c r="G29" s="13"/>
      <c r="H29" s="2"/>
      <c r="I29" s="13"/>
      <c r="J29" s="13"/>
      <c r="K29" s="2"/>
      <c r="L29" s="2"/>
    </row>
    <row r="30" spans="1:12" ht="14.25">
      <c r="A30" s="2"/>
      <c r="B30" s="2"/>
      <c r="C30" s="5"/>
      <c r="D30" s="2"/>
      <c r="E30" s="13"/>
      <c r="F30" s="13"/>
      <c r="G30" s="13"/>
      <c r="H30" s="2"/>
      <c r="I30" s="13"/>
      <c r="J30" s="13"/>
      <c r="K30" s="2"/>
      <c r="L30" s="2"/>
    </row>
    <row r="31" spans="1:12" ht="14.25">
      <c r="A31" s="2"/>
      <c r="B31" s="2"/>
      <c r="C31" s="5"/>
      <c r="D31" s="2"/>
      <c r="E31" s="13"/>
      <c r="F31" s="13"/>
      <c r="G31" s="13"/>
      <c r="H31" s="2"/>
      <c r="I31" s="13"/>
      <c r="J31" s="13"/>
      <c r="K31" s="2"/>
      <c r="L31" s="2"/>
    </row>
    <row r="32" spans="1:12" ht="14.25">
      <c r="A32" s="2"/>
      <c r="B32" s="2"/>
      <c r="C32" s="5"/>
      <c r="D32" s="2"/>
      <c r="E32" s="13"/>
      <c r="F32" s="13"/>
      <c r="G32" s="13"/>
      <c r="H32" s="2"/>
      <c r="I32" s="13"/>
      <c r="J32" s="13"/>
      <c r="K32" s="2"/>
      <c r="L32" s="2"/>
    </row>
    <row r="33" spans="1:12" ht="14.25">
      <c r="A33" s="2"/>
      <c r="B33" s="2"/>
      <c r="C33" s="5"/>
      <c r="D33" s="2"/>
      <c r="E33" s="13"/>
      <c r="F33" s="13"/>
      <c r="G33" s="13"/>
      <c r="H33" s="2"/>
      <c r="I33" s="13"/>
      <c r="J33" s="13"/>
      <c r="K33" s="2"/>
      <c r="L33" s="2"/>
    </row>
    <row r="34" spans="1:12" ht="14.25">
      <c r="A34" s="2"/>
      <c r="B34" s="2"/>
      <c r="C34" s="5"/>
      <c r="D34" s="2"/>
      <c r="E34" s="13"/>
      <c r="F34" s="13"/>
      <c r="G34" s="13"/>
      <c r="H34" s="2"/>
      <c r="I34" s="13"/>
      <c r="J34" s="13"/>
      <c r="K34" s="2"/>
      <c r="L34" s="2"/>
    </row>
    <row r="35" spans="1:12" ht="14.25">
      <c r="A35" s="2"/>
      <c r="B35" s="2"/>
      <c r="C35" s="5"/>
      <c r="D35" s="2"/>
      <c r="E35" s="13"/>
      <c r="F35" s="13"/>
      <c r="G35" s="13"/>
      <c r="H35" s="2"/>
      <c r="I35" s="13"/>
      <c r="J35" s="13"/>
      <c r="K35" s="2"/>
      <c r="L35" s="2"/>
    </row>
    <row r="36" spans="1:12" ht="14.25">
      <c r="A36" s="2"/>
      <c r="B36" s="2"/>
      <c r="C36" s="5"/>
      <c r="D36" s="2"/>
      <c r="E36" s="13"/>
      <c r="F36" s="13"/>
      <c r="G36" s="13"/>
      <c r="H36" s="2"/>
      <c r="I36" s="13"/>
      <c r="J36" s="13"/>
      <c r="K36" s="2"/>
      <c r="L36" s="2"/>
    </row>
    <row r="37" spans="1:11" ht="14.25">
      <c r="A37" s="2"/>
      <c r="B37" s="2"/>
      <c r="C37" s="5"/>
      <c r="D37" s="2"/>
      <c r="E37" s="13"/>
      <c r="F37" s="13"/>
      <c r="G37" s="13"/>
      <c r="H37" s="2"/>
      <c r="I37" s="13"/>
      <c r="J37" s="13"/>
      <c r="K37" s="2"/>
    </row>
  </sheetData>
  <sheetProtection/>
  <mergeCells count="7">
    <mergeCell ref="A5:K5"/>
    <mergeCell ref="A3:K3"/>
    <mergeCell ref="J1:K1"/>
    <mergeCell ref="A2:J2"/>
    <mergeCell ref="J19:K19"/>
    <mergeCell ref="A21:K21"/>
    <mergeCell ref="B19:E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Footer>&amp;C&amp;"+,Standardowy"&amp;10Strona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Julita</cp:lastModifiedBy>
  <cp:lastPrinted>2019-12-02T09:27:46Z</cp:lastPrinted>
  <dcterms:created xsi:type="dcterms:W3CDTF">2012-03-30T19:16:38Z</dcterms:created>
  <dcterms:modified xsi:type="dcterms:W3CDTF">2019-12-02T09:27:55Z</dcterms:modified>
  <cp:category/>
  <cp:version/>
  <cp:contentType/>
  <cp:contentStatus/>
  <cp:revision>202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