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K:\BZ\_Dział Zamówień Publicznych_\_Postępowania_2023\_PZP_2023_ZP_UE\103_261_103_ przeglądy budowlane\2. SWZ\do publikacji\"/>
    </mc:Choice>
  </mc:AlternateContent>
  <xr:revisionPtr revIDLastSave="0" documentId="13_ncr:1_{4526516B-80DF-4B53-9915-51156FA5F8D9}" xr6:coauthVersionLast="47" xr6:coauthVersionMax="47" xr10:uidLastSave="{00000000-0000-0000-0000-000000000000}"/>
  <bookViews>
    <workbookView xWindow="28680" yWindow="-120" windowWidth="29040" windowHeight="15840" firstSheet="12" activeTab="15" xr2:uid="{735C0276-5329-4DB2-81BF-E14F9A76C44B}"/>
  </bookViews>
  <sheets>
    <sheet name="Lista instalacji" sheetId="17" r:id="rId1"/>
    <sheet name="Zadanie 1.Skł.w Ełku" sheetId="1" r:id="rId2"/>
    <sheet name="Zadanie 2.Skł. K.Królewska" sheetId="2" r:id="rId3"/>
    <sheet name="Zadanie 3.Skł.Komorowo" sheetId="3" r:id="rId4"/>
    <sheet name="Zadanie 4.Skł.Leśmierz" sheetId="4" r:id="rId5"/>
    <sheet name="Zadanie 5.Skł.Lisowice" sheetId="5" r:id="rId6"/>
    <sheet name="Zadanie 6.Skł.Lubliniec" sheetId="6" r:id="rId7"/>
    <sheet name="Zadanie 7.Skł.Niemce" sheetId="7" r:id="rId8"/>
    <sheet name="Zadanie 8.Skl.Resko" sheetId="8" r:id="rId9"/>
    <sheet name="Zadanie 9.Skł.S.Sącz" sheetId="9" r:id="rId10"/>
    <sheet name="Zadanie 10.Skł.Strzałkowo" sheetId="10" r:id="rId11"/>
    <sheet name="Zadanie 11.Skł.Szepietowo" sheetId="11" r:id="rId12"/>
    <sheet name="Zadanie 12.Skł.Wąwał" sheetId="12" r:id="rId13"/>
    <sheet name="Zadanie 13.Skł.Zalesie" sheetId="13" r:id="rId14"/>
    <sheet name="Zadanie 14.Ośr.K.J" sheetId="15" r:id="rId15"/>
    <sheet name="Zadanie 15.Ośr.Ruciane Nida" sheetId="14" r:id="rId16"/>
    <sheet name="Zadanie 16.Ośr.Świnoujście" sheetId="16" r:id="rId1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1" i="6" l="1"/>
  <c r="J31" i="6"/>
  <c r="I14" i="16"/>
  <c r="J13" i="16"/>
  <c r="J23" i="14"/>
  <c r="L23" i="14"/>
  <c r="I18" i="15"/>
  <c r="L17" i="15"/>
  <c r="J17" i="15"/>
  <c r="I34" i="12"/>
  <c r="L33" i="12"/>
  <c r="R33" i="12"/>
  <c r="Q33" i="12"/>
  <c r="P33" i="12"/>
  <c r="N33" i="12"/>
  <c r="M33" i="12"/>
  <c r="J33" i="12"/>
  <c r="J32" i="11"/>
  <c r="R31" i="11"/>
  <c r="Q31" i="11"/>
  <c r="P31" i="11"/>
  <c r="N31" i="11"/>
  <c r="M31" i="11"/>
  <c r="L31" i="11"/>
  <c r="J31" i="11"/>
  <c r="J28" i="10"/>
  <c r="R27" i="10"/>
  <c r="Q27" i="10"/>
  <c r="P27" i="10"/>
  <c r="N27" i="10"/>
  <c r="M27" i="10"/>
  <c r="L27" i="10"/>
  <c r="J27" i="10"/>
  <c r="I28" i="8"/>
  <c r="R27" i="8"/>
  <c r="Q27" i="8"/>
  <c r="P27" i="8"/>
  <c r="N27" i="8"/>
  <c r="M27" i="8"/>
  <c r="L27" i="8"/>
  <c r="J27" i="8"/>
  <c r="R36" i="7"/>
  <c r="Q36" i="7"/>
  <c r="P36" i="7"/>
  <c r="N36" i="7"/>
  <c r="M36" i="7"/>
  <c r="L36" i="7"/>
  <c r="J36" i="7"/>
  <c r="R31" i="6"/>
  <c r="Q31" i="6"/>
  <c r="P31" i="6"/>
  <c r="M31" i="6"/>
  <c r="L31" i="6"/>
  <c r="I46" i="5"/>
  <c r="U45" i="5"/>
  <c r="T45" i="5"/>
  <c r="S45" i="5"/>
  <c r="R45" i="5"/>
  <c r="P45" i="5"/>
  <c r="O45" i="5"/>
  <c r="N45" i="5"/>
  <c r="M45" i="5"/>
  <c r="K45" i="5"/>
  <c r="J45" i="5"/>
  <c r="I38" i="4"/>
  <c r="Q37" i="4"/>
  <c r="P37" i="4"/>
  <c r="O37" i="4"/>
  <c r="M37" i="4"/>
  <c r="L37" i="4"/>
  <c r="K37" i="4"/>
  <c r="J37" i="4"/>
  <c r="I41" i="3"/>
  <c r="R40" i="3"/>
  <c r="Q40" i="3"/>
  <c r="P40" i="3"/>
  <c r="N40" i="3"/>
  <c r="M40" i="3"/>
  <c r="L40" i="3"/>
  <c r="J40" i="3"/>
  <c r="K31" i="2"/>
  <c r="T30" i="2"/>
  <c r="S30" i="2"/>
  <c r="R30" i="2"/>
  <c r="P30" i="2"/>
  <c r="O30" i="2"/>
  <c r="N30" i="2"/>
  <c r="M30" i="2"/>
  <c r="K30" i="2"/>
  <c r="J30" i="2"/>
  <c r="I55" i="1"/>
  <c r="R54" i="1"/>
  <c r="Q54" i="1"/>
  <c r="P54" i="1"/>
  <c r="N54" i="1"/>
  <c r="M54" i="1"/>
  <c r="L54" i="1"/>
  <c r="J54" i="1"/>
  <c r="S34" i="9"/>
  <c r="R34" i="9"/>
  <c r="Q34" i="9"/>
  <c r="P34" i="9"/>
  <c r="I35" i="9" s="1"/>
  <c r="L13" i="16"/>
  <c r="I33" i="13"/>
  <c r="L32" i="13"/>
  <c r="J32" i="13"/>
  <c r="N34" i="9"/>
  <c r="L34" i="9"/>
  <c r="M34" i="9"/>
  <c r="J34" i="9"/>
  <c r="I37" i="7" l="1"/>
  <c r="I32" i="6"/>
  <c r="I24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tc={D226BC5A-A5AF-40E3-847E-12F2845EB793}</author>
  </authors>
  <commentList>
    <comment ref="H8" authorId="0" shapeId="0" xr:uid="{D226BC5A-A5AF-40E3-847E-12F2845EB793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Przykładowa lista instalacji do wglądu w zakładce "Lista instalacji"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tc={9515BF57-F9D0-48E3-A518-D042D341A79A}</author>
  </authors>
  <commentList>
    <comment ref="H8" authorId="0" shapeId="0" xr:uid="{9515BF57-F9D0-48E3-A518-D042D341A79A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Przykładowa lista instalacji do wglądu w zakładce "Lista instalacji"</t>
      </text>
    </comment>
  </commentList>
</comments>
</file>

<file path=xl/sharedStrings.xml><?xml version="1.0" encoding="utf-8"?>
<sst xmlns="http://schemas.openxmlformats.org/spreadsheetml/2006/main" count="2879" uniqueCount="967">
  <si>
    <t>Przykłady instalacji:</t>
  </si>
  <si>
    <t>instalacja elektryczna</t>
  </si>
  <si>
    <t>instalacja hydrantowa ppoż</t>
  </si>
  <si>
    <t>instalacja odgromowa</t>
  </si>
  <si>
    <t>instalacja centralnego ogrzewania_gazowa</t>
  </si>
  <si>
    <t>instalacja centralnego ogrzewania_olejowa</t>
  </si>
  <si>
    <t>instalacja wentylacyjna</t>
  </si>
  <si>
    <t>instalacja wodno-kanalizacyjna</t>
  </si>
  <si>
    <t>instalacja teletechniczna</t>
  </si>
  <si>
    <t>instalacja alarmowa</t>
  </si>
  <si>
    <t>instalacja i urządzenia służące ochronie środowiska</t>
  </si>
  <si>
    <t>przewodów kominowych(dymowych, spalinowych i wentylacyjnych)</t>
  </si>
  <si>
    <r>
      <t xml:space="preserve">Instalacje i urządzenia służące ochronie środowiska: </t>
    </r>
    <r>
      <rPr>
        <sz val="11"/>
        <color theme="1"/>
        <rFont val="Calibri"/>
        <family val="2"/>
        <charset val="238"/>
        <scheme val="minor"/>
      </rPr>
      <t>są to instalacje i urządzenia, które przeciwdziałają negatywnemu oddziaływaniu obiektu na stan środowiska oraz na życie lub zdrowie ludzi, w szczególności w zakresie wprowadzania gazów lub pyłów do powietrza, wprowadzania ścieków do wód lub do ziemi, powodowania hałasu, wytwarzania pól elektromagnetycznych. Takimi urządzeniami są np.:</t>
    </r>
  </si>
  <si>
    <t>&gt; urządzenia sanitarne służące oczyszczaniu lub gromadzeniu ścieków,</t>
  </si>
  <si>
    <t>&gt; służące czasowemu gromadzeniu odpadów stałych,</t>
  </si>
  <si>
    <t>&gt; urządzenia filtrujące lub wygłuszające.</t>
  </si>
  <si>
    <t>Obiekty małej architektury:</t>
  </si>
  <si>
    <t>siłownia plenerowa,</t>
  </si>
  <si>
    <t>huśtawka sprężynowa</t>
  </si>
  <si>
    <t>huśtawka wiloosobowa</t>
  </si>
  <si>
    <t>mini park linowy</t>
  </si>
  <si>
    <t>huśtawka typu "bocianie gniazdo"</t>
  </si>
  <si>
    <t>Łączna liczba przeglądów w rozbiciu na okres trwania umowy</t>
  </si>
  <si>
    <t>listopad przegląd półroczny w 8 budynkach</t>
  </si>
  <si>
    <t>Lp.</t>
  </si>
  <si>
    <t>Składnica / Magazyn Zamiejscowy / Ośrodek</t>
  </si>
  <si>
    <t>Nazwa obiektu budowlanego</t>
  </si>
  <si>
    <t>Opis budynku</t>
  </si>
  <si>
    <t>Kubatura  (m3)</t>
  </si>
  <si>
    <t>Powierzchnia zabudowy (m2)</t>
  </si>
  <si>
    <t xml:space="preserve">Powierzchnia dachu (m2) </t>
  </si>
  <si>
    <t>Instalacje w obiekcie oraz na zewnątrz</t>
  </si>
  <si>
    <t>Komentarz</t>
  </si>
  <si>
    <t>Składnica w Ełku</t>
  </si>
  <si>
    <t>Magazyn nr 1</t>
  </si>
  <si>
    <t>Budynek magazynowy parterowy, niepodpiwniczony, 3  komorowy. Konstrukcja szkieletowa żelbetowa, ściany z cegły pełnej,  stropodach płytowo – żebrowy  płaski, kryty papą termozgrzewalną.</t>
  </si>
  <si>
    <t xml:space="preserve">instalacja elektryczna
instalacja hydrantowa ppoż
instalacja odgromowa
instalacja centralnego ogrzewania olejowa
instalacja wentylacyjna
instalacja wodno-kanalizacyjna
instalacja teletechniczna
instalacja alarmowa
</t>
  </si>
  <si>
    <t>Magazyn nr 2</t>
  </si>
  <si>
    <t>Budynek magazynowy parterowy, niepodpiwniczony, 3  komorowy. Konstrukcja szkieletowa żelbetowa, ściany z cegły pełnej,  stropodach płytowo – żebrowy  płaski, kryty papą termozgrzewalną</t>
  </si>
  <si>
    <t>instalacja elektryczna
instalacja hydrantowa ppoż
instalacja odgromowa
instalacja centralnego ogrzewania olejowa
instalacja teletechniczna
instalacja alarmowa</t>
  </si>
  <si>
    <t>Magazyn nr 3</t>
  </si>
  <si>
    <t>Budynek magazynowy parterowy, niepodpiwniczony, 3 komorowy. Konstrukcja szkieletowa żelbetowa, ściany z cegły pełnej,  stropodach płytowo – żebrowy  płaski, kryty papą termozgrzewalną.</t>
  </si>
  <si>
    <t>instalacja elektryczna
instalacja hydrantowa ppoż
instalacja odgromowa
instalacja centralnego ogrzewania olejowa
instalacja wodno-kanalizacyjna
instalacja teletechniczna
instalacja alarmowa</t>
  </si>
  <si>
    <t>Magazyn nr 4</t>
  </si>
  <si>
    <t>instalacja elektryczna
instalacja hydrantowa ppoż
instalacja odgromowa
instalacja centralnego ogrzewania olejowa
instalacja wentylacyjna
instalacja wodno-kanalizacyjna
instalacja teletechniczna
instalacja alarmowa</t>
  </si>
  <si>
    <t>Magazyn nr 5</t>
  </si>
  <si>
    <t>Magazyn nr 6</t>
  </si>
  <si>
    <t>Budynek magazynowy parterowy (nr 5, 6), niepodpiwniczony, 3 komorowy. Konstrukcja szkieletowa żelbetowa, ściany z cegły pełnej,  stropodach płytowo – żebrowy  płaski, kryty papą termozgrzewalną.</t>
  </si>
  <si>
    <t>Magazyn nr 9</t>
  </si>
  <si>
    <t>Budynek magazynowy parterowy, niepodpiwniczony, 3 komorowy. Konstrukcja szkieletowa, prefabrykowana, żelbetowa, ściany z gazobetonu i cegły, dach z płyt panwiowych, płaski,  kryty papą termozgrzewalną, ściany
oporowe-żelbetowe monolityczne.</t>
  </si>
  <si>
    <t>instalacja elektryczna
instalacja hydrantowa ppoż
instalacja odgromowa
instalacja centralnego ogrzewania olejowa
instalacja wentylacyjna
instalacja teletechniczna
instalacja alarmowa</t>
  </si>
  <si>
    <t>Magazyn nr 10</t>
  </si>
  <si>
    <t>Budynek wartowni</t>
  </si>
  <si>
    <t>Budynek parterowy , nie podpiwniczony, murowany z cegły pełnej, strop żelbetowy, dach płaski kryty papą termozgrzewalną.</t>
  </si>
  <si>
    <t xml:space="preserve">instalacja elektryczna
instalacja odgromowa
instalacja centralnego ogrzewania olejowa
instalacja wodno-kanalizacyjna
instalacja teletechniczna
instalacja alarmowa
</t>
  </si>
  <si>
    <t>nie dotyczy</t>
  </si>
  <si>
    <t>Magazyn nr 7</t>
  </si>
  <si>
    <t>Budynek magazynowy parterowy, nie podpiwniczony, murowany z cegły pełnej, bez stropu, dach drewniany jednospadowy, kryty papą na lepiku.</t>
  </si>
  <si>
    <t xml:space="preserve">instalacja elektryczna
instalacja odgromowa
instalacja alarmowa
</t>
  </si>
  <si>
    <t>Magazyn nr 8</t>
  </si>
  <si>
    <t>Budynek magazynowy parterowy, nie podpiwniczony, murowany z cegły pełnej, bez stropu, dach drewniany jednospadowy na dźwigarach kratowych stalowych, kryty papą na lepiku.</t>
  </si>
  <si>
    <t>Budynek mieszkalny</t>
  </si>
  <si>
    <t>Budynek mieszkalny jednopiętrowy, podpiwniczony, murowany z cegły pełnej, dach czterospadowy kryty blachą cynkową.</t>
  </si>
  <si>
    <t xml:space="preserve">instalacja elektryczna
instalacja odgromowa
instalacja centralnego ogrzewania olejowa
instalacja wodno-kanalizacyjna
</t>
  </si>
  <si>
    <t xml:space="preserve">Komin dwuścienny </t>
  </si>
  <si>
    <t>Komin dwuścienny izolowany ø 200/260 mm, wys. 16 m, przewód wewnętrzny spalinowy wykonany ze stali kwasoodpornej, płaszcz zewnętrzny wykonany ze stali nierdzewnej. Komin przytwierdzony do konstrukcji wsporczej z rury stalowej na bloku fundamentowym</t>
  </si>
  <si>
    <t>Budynek agregatu prądotwórczego</t>
  </si>
  <si>
    <t xml:space="preserve">Budynek agregatu prądotwórczego, parterowy, nie podpiwniczony.
Konstrukcja: ściany z gazobetonu, zwieńczone wieńcem żelbetowym, Stropodach – płyty korytkowe otwarte, oparte na belkach stalowych, dach płaski kryty papą na lepiku
</t>
  </si>
  <si>
    <t>instalacja elektryczna
instalacja odgromowa</t>
  </si>
  <si>
    <t>Przyłącze kanalizacji sanitarnej z przepompownią ścieków</t>
  </si>
  <si>
    <t>Przyłącze kanalizacji sanitarnej z przepompownią ścieków. Przewody z rur PCV ø 63 mm. Łączna długość - 620 mb. Zewnętrzna kanalizacja sanitarna wykonana z rur PCV-U kl. SN8 SDR34 o średnicy DN160 i DN200.W kanale technicznym wewnętrzna instalacja kanalizacji sanitarnej wykonana z rur żeliwnych na rury z PCV-U kl. SN8 SDR34 o średnicy DN110 oraz kanalizację sanitarną podposadzkową w części użytkowej budynku z rur PP-HT o średnicach DN50.  
Zbiornik przepompowni wykonany z polimerobetonu.
Przepompownia ścieków
Ściany konstrukcyjne z kręgów betonowych, pokryte płytą żelbetową z włazem, drabina wściowa -stal nierdzewna zamocowana na ścianie.</t>
  </si>
  <si>
    <t>Wiata samochodowa</t>
  </si>
  <si>
    <t xml:space="preserve">Wiata samochodowa, zadaszenie nad parkingiem.
Konstrukcja stalowa oparta na 4 szt. słupów z dwuteownika, bez ścian, dach płaski kryty blachą trapezową.
</t>
  </si>
  <si>
    <t>-</t>
  </si>
  <si>
    <t>Budynek remizy p.poż., warsztatów</t>
  </si>
  <si>
    <t>Budynek remizy p.poż., warsztatów, parterowy, nie podpiwniczony murowany z cegły pełnej, posadzki betonowe, stropy żelbetowe, dach płaski kryty papą termozgrzewalną. Przy warsztacie ślusarskim znajduje się zadaszenie oparte na 6 słupach stalowych, dach z blachy trapezowej na belkach stalowych.</t>
  </si>
  <si>
    <t>Budynek magazynowy - magazyn materiałów pędnych</t>
  </si>
  <si>
    <t>Budynek magazynowy - magazyn materiałów pędnych, parterowy, nie podpiwniczony, murowany z cegły, strop półkolisty, dach kryty papą na lepiku</t>
  </si>
  <si>
    <t>Szopa na opał ze stolarnią</t>
  </si>
  <si>
    <t>Szopa na opał ze stolarnią, budynek parterowy, nie podpiwniczony bez stropu. Konstrukcja stalowa obudowana blachą trapezową, dach kryty blacha trapezową.</t>
  </si>
  <si>
    <t>instalacja elektryczna
instalacja odgromowa
instalacja centralnego ogrzewania olejowa
instalacja wodno-kanalizacyjna
instalacja alarmowa</t>
  </si>
  <si>
    <t>Budynek socjalny</t>
  </si>
  <si>
    <t>Budynek socjalny, parterowy, nie podpiwniczony murowany z cegły pełnej, strop żelbetowy, dach płaski kryty papą termozgrzewalną. W budynku znajduje się kotłownia olejowa.</t>
  </si>
  <si>
    <t>Budynek administracyjny</t>
  </si>
  <si>
    <t>Budynek administracyjny, parterowy, nie podpiwniczony, murowany z cegły pełnej, strop żelbetowy, dach płaski kryty papą termozgrzewalną.</t>
  </si>
  <si>
    <t>instalacja elektryczna
instalacja odgromowa
instalacja centralnego ogrzewania olejowa
instalacja wodno-kanalizacyjna
instalacja teletechniczna
instalacja alarmowa 
instalacja urzadzenia antenowego (maszt lekki antenowy wysokość -24m, masa kratownicy - 60kg)</t>
  </si>
  <si>
    <t xml:space="preserve">Wiata stalowa </t>
  </si>
  <si>
    <t xml:space="preserve">Wiata stalowa obudowana blachą fałdową. Konstrukcja: słupy stalowe zamocowane w fundamentach betonowych ze stężeniami w ścianach bocznych ze skrzyżowanych prętów, obudowane blacha fałdową powlekaną.
</t>
  </si>
  <si>
    <t>Budynek kotłowni z hydrofornią</t>
  </si>
  <si>
    <t>Budynek kotłowni z hydrofornią, parterowy, podpiwniczony, murowany z cegły pełnej w części podpiwniczonej strop żelbetowy, stropodach kryty papą na lepiku.  W budynku znajdują się dwa kotły olejowe.</t>
  </si>
  <si>
    <t xml:space="preserve">instalacja elektryczna
instalacja odgromowa
instalacja centralnego ogrzewania olejowa
instalacja wodno-kanalizacyjna
instalacja teletechniczna
instalacja alarmowa 
</t>
  </si>
  <si>
    <t>Budynek pompowni z hydrofornią</t>
  </si>
  <si>
    <t xml:space="preserve">Budynek pompowni z hydrofornią, parterowy, nie podpiwniczony.
Konstrukcja żelbetowa (ławy i ściany fundamentowe), ściany murowane 
z bloczków gazobetonowych, stropodach z płyty korytkowej na belkach stalowych, dach jednospadowy kryty papą na lepiku.
</t>
  </si>
  <si>
    <t>Budynek pompowni ze studnią</t>
  </si>
  <si>
    <t>Budynek pompowni ze studnią, parterowy, nie podpiwniczony. Konstrukcja murowana z cegły, dach kryty blachą.</t>
  </si>
  <si>
    <t xml:space="preserve">instalacja elektryczna
instalacja odgromowa
instalacja wodna
instalacja alarmowa
</t>
  </si>
  <si>
    <t>Basen p. poż. nr 1</t>
  </si>
  <si>
    <t>Konstrukcja żelbetowa wodoszczelna z ogrodzeniem metalowym. Basen pokryty papą termozgrzewalną. Pojemność 440 m3.</t>
  </si>
  <si>
    <t>Basen p. poż. nr 2</t>
  </si>
  <si>
    <t>Studnia wiercona</t>
  </si>
  <si>
    <t>Studnia wiercona, ujęcie wody z utworów czwrtorzędowych kategorii B,  głębokość – 61,95 mb, Studnia znajduje się w budynku pompowni zagłębiona w szybie i wymiarach 2,45m x2,45m, zbudowana z rury stalowej.</t>
  </si>
  <si>
    <t>Ogrodzenie posesji</t>
  </si>
  <si>
    <t xml:space="preserve">Konstrukcja słupowa żelbetowa, wypełnienie z płyt żelbetowych 
w czterech rzędach. Górą drut kolczasty.
średnia wysokość – 1,90 m,
całkowita długość – 1703 mb.
</t>
  </si>
  <si>
    <t>Budynek stacji trafo</t>
  </si>
  <si>
    <t>Budynek jednokondygnacyjny modułowy stacjitransformatorowej. Prefabrykowany</t>
  </si>
  <si>
    <t>Kanały CO – podziemne półprzełazowe.</t>
  </si>
  <si>
    <t xml:space="preserve">Kanały CO – podziemne półprzełazowe.
Konstrukcja murowana z cegły, przykryte płytami żelbetowymi.
wysokość              - 1,20 m
szerokość              - 1,00 m
całkowita długość - 492 mb.
</t>
  </si>
  <si>
    <t>Sieć hydrantowa p.poż</t>
  </si>
  <si>
    <t xml:space="preserve">Sieć hydrantowa p.poż wykonana z:
▪ PE 100 RC DN-160 – 585m 
▪ PE 100 RC DN-110 – 188m 
▪ PE 100 RC DN-90 – 52m
▪  5 hydrantów naziemnych,
Łączna długość sieci  - 825 mb
</t>
  </si>
  <si>
    <t>Sieć wodociągowa</t>
  </si>
  <si>
    <t xml:space="preserve">Sieć wodociągowa z rur PE polietylenowych.
Łączna długość sieci 1078,5 m.
Zasuwy wykonane z żeliwa sferoidalnego.
</t>
  </si>
  <si>
    <t>Wiata rowerowa</t>
  </si>
  <si>
    <t>Wiata rowerowa. Konstrukcja oparta na słupach metalowych, dach płaski kryty blachą ocynkowaną</t>
  </si>
  <si>
    <t>Drogi i place wewnętrzne</t>
  </si>
  <si>
    <t xml:space="preserve">Drogi i place wewnętrzne;
• powierzchnia dróg wewnętrznych – 17.200 m²,  nawierzchnia asfaltowa,  
• powierzchnia parkingi – 32.450 m², nawierzchnia kostki brukowej,
• powierzchnia place manewrowe – 390 m2,  nawierzchnia asfaltowa.
</t>
  </si>
  <si>
    <t>Garaż lokomotywy</t>
  </si>
  <si>
    <t xml:space="preserve">Garaż lokomotywy – budynek parterowy, nie podpiwniczony murowany z cegły, dach z płyt panwiowych prefabrykowanych, płaski, kryty papą na lepiku.
</t>
  </si>
  <si>
    <t>Budynek przeznaczony do likwidacji, wyłączony z eksploatacji</t>
  </si>
  <si>
    <t>Budynek wagowego z waga wagonową 80 ton</t>
  </si>
  <si>
    <t xml:space="preserve">Budynek wagowego z waga wagonową 80 ton, parterowy nie podpiwniczony, murowany z cegły pełnej, stropodach 
z pustaków kryty papą na lepiku. Na zewnątrz budynku wbudowana jest waga wagonowa o nośności 80 ton.
</t>
  </si>
  <si>
    <t>Budynek parterowy</t>
  </si>
  <si>
    <t xml:space="preserve">Budynek parterowy, nie podpiwniczony.
Konstrukcja drewniana z płyty wiórowej, otynkowany obustronnie na macie trzcinowej. Dach drewniany płaski czterospadowy, kryty papą na lepiku.
</t>
  </si>
  <si>
    <t>Budynek wagowego wagi kolejowej 100 ton</t>
  </si>
  <si>
    <r>
      <t>Budynek wagowego wagi kolejowej 100 ton</t>
    </r>
    <r>
      <rPr>
        <sz val="10"/>
        <color rgb="FFFF0000"/>
        <rFont val="Arial"/>
        <family val="2"/>
        <charset val="1"/>
      </rPr>
      <t>, parterowy, nie podpiwniczony, murowany z gazobetonu, stropodach na wieńcu żelbetowym, płyty korytkowe zamknięte, dach płaski kryty papą na lepiku.</t>
    </r>
  </si>
  <si>
    <t>Waga wagonowa o nośności 100 ton.</t>
  </si>
  <si>
    <t xml:space="preserve">Waga wagonowa o nośności 100 ton.
Długość pomostu – 16 m,
Długość eksploatacyjna pomostu – 14 m
</t>
  </si>
  <si>
    <t>Przeznaczona do likwidacji, wyłączona z eksploatacji</t>
  </si>
  <si>
    <t xml:space="preserve">Składnica w Kamienicy Królewskiej </t>
  </si>
  <si>
    <t>Budynek magazynowy A</t>
  </si>
  <si>
    <t>Budynek magazynowy "A", parterowy, niepodpiwniczony, 3 komorowy. Konstrukcja szkieletowa, prefabrykowana, żelbetowa, ściany z gazobetonu i cegły, dach z płyt panwiowych, kryty papą termozgrzewalną, sciany oporowe, żelbetowe monolityczne.</t>
  </si>
  <si>
    <t> 4937,24</t>
  </si>
  <si>
    <t>Elektryczna, odgromowa, hydrantowa p.poż, alarmowa, instalacja wentylacyjna</t>
  </si>
  <si>
    <t> </t>
  </si>
  <si>
    <t>Budynek magazynowy B</t>
  </si>
  <si>
    <t>Budynek magazynowy "B", parterowy, niepodpiwniczony, 3 komorowy. Konstrukcja szkieletowa, prefabrykowana, żelbetowa, ściany z gazobetonu i cegły, dach z płyt panwiowych, kryty papą termozgrzewalną, sciany oporowe, żelbetowe monolityczne.</t>
  </si>
  <si>
    <t>Budynek magazynowy C</t>
  </si>
  <si>
    <t>Budynek magazynowy "C", parterowy, niepodpiwniczony, 3 komorowy. Konstrukcja szkieletowa, prefabrykowana, żelbetowa, ściany z gazobetonu i cegły, dach z płyt panwiowych, kryty papą termozgrzewalną, sciany oporowe, żelbetowe monolityczne.</t>
  </si>
  <si>
    <t> 6697,57</t>
  </si>
  <si>
    <t>Elektryczna, odgromowa, hydrantowa p.poż, centralnego ogrzewania_olejowa,  alarmowa, instalacja wentylacyjna</t>
  </si>
  <si>
    <t>Budynek magazynowy D</t>
  </si>
  <si>
    <t>Budynek magazynowy "D", parterowy, niepodpiwniczony, 3 komorowy. Konstrukcja szkieletowa, prefabrykowana, żelbetowa, ściany z gazobetonu i cegły, dach z płyt panwiowych, kryty papą termozgrzewalną, sciany oporowe, żelbetowe monolityczne.</t>
  </si>
  <si>
    <t>Separator koalescencyjny</t>
  </si>
  <si>
    <t>Separator koalescencyjny typ  MAK-II-B 40/400, o konstrukcji zbiornika żelbetonowego</t>
  </si>
  <si>
    <t>Budynek parterowy podpiwniczony, konstrukcja murowana z cegły, strop DZ-3, stropodach kryty papą</t>
  </si>
  <si>
    <r>
      <t xml:space="preserve">Elektryczna, odgromowa, instalacja wodno-kanalizacyjna,  centralnego ogrzewania_olejowa, </t>
    </r>
    <r>
      <rPr>
        <sz val="11"/>
        <rFont val="Calibri"/>
        <family val="2"/>
        <charset val="238"/>
      </rPr>
      <t>teletechniczna, alarmowa</t>
    </r>
  </si>
  <si>
    <t>Budynek kotłowni</t>
  </si>
  <si>
    <t>Budynek niepodpiwniczony, konstrukcja murowana z cegły, stropodach DZ-3, kryty papą, dwu przewodowy komin dymny</t>
  </si>
  <si>
    <t> 182,25</t>
  </si>
  <si>
    <t>Elektryczna, odgromowa, instalacja wodno-kanalizacyjna,  centralnego ogrzewania_olejowa, alarmowa</t>
  </si>
  <si>
    <t>Budynek - warsztaty i garaże</t>
  </si>
  <si>
    <t>Budynek parterowy, niepodpiwniczony, konstrukcja murowana z cegły, stropodach kryty papą</t>
  </si>
  <si>
    <t> 254,64</t>
  </si>
  <si>
    <t>Budynek mieszkalny, wielorodzinny</t>
  </si>
  <si>
    <t>Budynek trzykondygnacyjny, podpiwniczony, konstrukcja murowana z cegły i gazobetonu, stropy DZ-3, stropodach kryty papą</t>
  </si>
  <si>
    <t> 213</t>
  </si>
  <si>
    <t>Elektryczna, odgromowa, instalacja wodno-kanalizacyjna,  centralnego ogrzewania_olejowa</t>
  </si>
  <si>
    <t>Budynek - komórki gospodarcze</t>
  </si>
  <si>
    <t>Elektryczna</t>
  </si>
  <si>
    <t>Budynek wagi samochodowej</t>
  </si>
  <si>
    <t>Budynek parterowy, niepodpiwniczony, konstrukcja murowana z cegły, dach kryty blachą trapezową</t>
  </si>
  <si>
    <t>Budynek wiaty metalowej</t>
  </si>
  <si>
    <t>Budynek parterowy, niepodpiwniczony, hala stalowa szkieletowa o lekkiej konstrukcji, ściany i dach pokryte blachą trapezową</t>
  </si>
  <si>
    <t>Budynek garażu lokomotywy</t>
  </si>
  <si>
    <t>Budynek parterowy, niepodpiwniczony, konstrukcja murowana z cegły, stropodach monolityczny kryty papą</t>
  </si>
  <si>
    <t>Elektryczna, odgromowa</t>
  </si>
  <si>
    <t>Budynek magazyn paliwa</t>
  </si>
  <si>
    <t>Budynek wagi wagonowej</t>
  </si>
  <si>
    <t>Brak</t>
  </si>
  <si>
    <t>Budynek parterowy, niepodpiwniczony, murowan z białej cegły, dach z płyt korytkowych, kryty papą</t>
  </si>
  <si>
    <t>Budynek magazyn gospodarczy</t>
  </si>
  <si>
    <t>Drogi</t>
  </si>
  <si>
    <t>Drogi na podbudowie z kruszywa 20cm, warstwa wyrównawcza asfaltowa 2 cm, warstwa scieralna asfaltowa 5cm</t>
  </si>
  <si>
    <t>Powierzchnia dróg wewnętrznych 9218 m2</t>
  </si>
  <si>
    <t>Kanalizacja deszczowa</t>
  </si>
  <si>
    <t>1 przegląd półroczny w 10 budynkach</t>
  </si>
  <si>
    <t>Składnica w Komorowie</t>
  </si>
  <si>
    <t>Budynek magazynowy nr 1</t>
  </si>
  <si>
    <t>Budynek magazynowy parterowy, niepodpiwniczony, 2 komorowy, konstrukcja szkieletowa, prefabrykowana, żelbetowa, ściany z cegły sylikatowej, dach z płyt panwiowych, kryty papą termozgrzewalną</t>
  </si>
  <si>
    <t>Budnek magazynowy nr 2</t>
  </si>
  <si>
    <t>Budynek magazynowy nr 3</t>
  </si>
  <si>
    <t>Budynek magazynowy parterowy, niepodpiwniczony, 2 komorowy, konstrukcja szkieletowa, prefabrykowana, żelbetowa, ściany z cegły sylikatowej, dach z płyt panwiowych, kryty papą termozgrzewalną.</t>
  </si>
  <si>
    <t>Budynek magazynowy nr 4</t>
  </si>
  <si>
    <t>Budynek magazynowy parterowy, niepodpiwniczony, 4 komorowy, konstrukcja szkieletowa, prefabrykowana, żelbetowa, ściany z cegły sylikatowej, dach z płyt panwiowych, kryty papą termozgrzewalną</t>
  </si>
  <si>
    <t>Budynek magazynowy nr 5</t>
  </si>
  <si>
    <t>Budynek magazynowy nr 6</t>
  </si>
  <si>
    <t>Budynek magazynowy nr 7</t>
  </si>
  <si>
    <t>Budynek magazynowy nr 8</t>
  </si>
  <si>
    <t>Budynek magazynowy nr 9</t>
  </si>
  <si>
    <t>Budynek magazynowy nr 10</t>
  </si>
  <si>
    <t>Budynek magazynowy parterowy, niepodpiwniczony, 3 komorowy, konstrukcja szkieletowa, prefabrykowana, żelbetowa, ściany z cegły sylikatowej i bloczków z betonu komórkowego, dach z płyt panwiowych, kryty papą termozgrzewalną</t>
  </si>
  <si>
    <t>Budynek magazynowy (ST-13)</t>
  </si>
  <si>
    <t>Budynek magazynowy, parterowy, niepodpiwniczony, konstrukcja ścian murowana, ściany z bloczków żużlobetonowych, stropodach drewniany, kryty papą</t>
  </si>
  <si>
    <t>instalacja elektryczna;            instalacja odgromowa;</t>
  </si>
  <si>
    <t>Budynek magazynowy (ST-14)</t>
  </si>
  <si>
    <t>Budynek parterowy niepodpiwniczony, konstrukcja  murowana, ściany z cegły sylikatowej białej pełnej, strop typu OSM, konstrukcja dachu - stropodach kryty papą termozgrzewalną</t>
  </si>
  <si>
    <t>instalacja elektryczna;                 instalacja odgromowa;            instalacja wodno-kanalizacyjna; instalacja centralnego ogrzewania - wodne;            instalacja teletechniczna; instalacja sygnalizacji włamania; instalacja sygnalizacji pożaru; wentylacja grawitacyjna;</t>
  </si>
  <si>
    <t>Budynek socjalno - usługowy</t>
  </si>
  <si>
    <t>Budynek dwukondygnacyjny, niepodpiwniczony, konstrukcja murowana, ściany z bloczków z betonu komórkowego, stropy betonowe, stropodach kryty papą termozgrzewalną.</t>
  </si>
  <si>
    <t xml:space="preserve">Budynek wielorodzinny, dwukondygnacyjny z poddaszem użytkowym, podpiwniczony, konstrukcja murowana, ściany z cegły sylikatowej pełnej, stropy betonowe, konstrukcja dachu drewniana płatwiowo - kleszczowa, dach kryty blachą. </t>
  </si>
  <si>
    <t>Budynek wiaty stalowej</t>
  </si>
  <si>
    <t>Budynek wiaty stalowej, konstrukcja stalowa, ściany z blachy trapezowej, dach z blachy trapezowej</t>
  </si>
  <si>
    <t>Budynek parterowy, niepodpiwniczony, konstrukcja murowana z bloczków z betonu komórkowego, stropodach z płyt korytkowych kryty papą termozgrzewalną</t>
  </si>
  <si>
    <t>Budynek garażowy</t>
  </si>
  <si>
    <t>Budynek parterowy, niepodpiwniczony, konstrukcja murowana, ściany z bloczków z betonu komórkowego, dach z płyt korytkowych kryty papą termozgrzewalną</t>
  </si>
  <si>
    <t xml:space="preserve">instalacja elektryczna;           instalacja odgromowa;    </t>
  </si>
  <si>
    <t>Budynek stacji transformatorowej</t>
  </si>
  <si>
    <t>Budynek niepodpiwniczony, konstrukcja murowana, ściany z cegły sylikatowej, strop betonowy kryty papą</t>
  </si>
  <si>
    <t>Separatory substancji ropopochodnych</t>
  </si>
  <si>
    <t xml:space="preserve">Separator o konstrukcji polipropylenowej. Ilość separatorów - 23 szt. </t>
  </si>
  <si>
    <t xml:space="preserve">23 x 0,35 = 8,05 </t>
  </si>
  <si>
    <t>Zbiornik przeciwpożarowy nr 1</t>
  </si>
  <si>
    <t>Zbiornik terenowy odkryrty w konstrukcji żelbetowej wodoszczelnej z ogrodzeniem metalowym oraz punktem poboru wody; pojemność 350 m3</t>
  </si>
  <si>
    <t>Zbiornik przeciwpożarowy nr 2</t>
  </si>
  <si>
    <t>Zbiornik terenowy odkryrty w konstrukcji żelbetowej wodoszczelnej z ogrodzeniem metalowym oraz punktem poboru wody; pojemność 450 m3</t>
  </si>
  <si>
    <t>Przepompownia ścieków nr 1</t>
  </si>
  <si>
    <t>Zbiornik o konstrukcji polipropylenowej o średnicy 0,8 m; pompa tłoczna zatapialna 230V.</t>
  </si>
  <si>
    <t>instalacja elektryczna;</t>
  </si>
  <si>
    <t>Przepompownia ścieków nr 2</t>
  </si>
  <si>
    <t>Zbiornik o konstrukcji polipropylenowej o średnicy 1,2 m; dwie pompy tłoczne zatapialne 230V.</t>
  </si>
  <si>
    <t>Magazyn Zamiejscowy w Broku</t>
  </si>
  <si>
    <t>Budynek magazynowy</t>
  </si>
  <si>
    <t>Budynek parterowy, niepodpiwniczony, konstrukcja murowana, dach drewniany, krokwiowy, kryty blachą dachówkową</t>
  </si>
  <si>
    <t>Magazyn Zamiejscowy w Łajskach</t>
  </si>
  <si>
    <t>Budynek parterowy, niepodpiwniczony, konstrukcja szkieletowa z prefabrykatów żelbetowych, ściany murowane z gazobetonu, dach z płatwi żelbetowych pokryty blachą stalową, fałdowaną</t>
  </si>
  <si>
    <t>Magazyn Zamiejscowy w Kazuniu Nowym</t>
  </si>
  <si>
    <t>Budynek parterowy, niepodpiwniczony, konstrukcja szkieletowa z prefabrykatów żelbetowych, ściany murowane z gazobetonu, dach z płatwi żelbetowych pokryty blachą.</t>
  </si>
  <si>
    <t>Mechaniczno- biologiczna oczyszczalnia ścieków</t>
  </si>
  <si>
    <t>Mechaniczno - biologiczna oczyszczalnia ścieków wraz z siecią kanalizacyjną o wydajności 7,5 m3/dobę</t>
  </si>
  <si>
    <t>Składnica w Leśmierzu</t>
  </si>
  <si>
    <t xml:space="preserve">Budynek magazynowy, konstrukcja szkieletowa, prefabrykowana, żelbetowa, ściany z cegły i betonu komórkowego, dach z płyt panwiowych, kryty styropianem i papą termozgrzewalną z dylatacjami z welny oddzielajacymi hale. Zachodnia ściana pokryta wełną.
Magazyn parterowy,   4-komorowy.
</t>
  </si>
  <si>
    <t>54.603</t>
  </si>
  <si>
    <t>elektryczna
alarmowa p.poż
odgromowa
hydrantowa
grzewcza
wentylacyjna
teletechniczna</t>
  </si>
  <si>
    <t xml:space="preserve">Budynek magazynowy, konstrukcja szkieletowa, prefabrykowana, żelbetowa, ściany z cegły i betonu komórkowego, dach z płyt panwiowych, kryty styropianem i papą termozgrzewalną z dylatacjami z welny oddzielajacymi hale.
Magazyn parterowy,   3-komorowy.
</t>
  </si>
  <si>
    <t>56.126</t>
  </si>
  <si>
    <t>6 360,8</t>
  </si>
  <si>
    <t xml:space="preserve">Budynek magazynowy, konstrukcja szkieletowa, prefabrykowana, żelbetowa, ściany z cegły i betonu komórkowego, dach z płyt panwiowych, kryty styropianem i papą termozgrzewalną z dylatacjami z welny oddzielajacymi hale.
Magazyn parterowy,  2-komorowy.
</t>
  </si>
  <si>
    <t xml:space="preserve">5037
</t>
  </si>
  <si>
    <t>elektryczna
alarmowa p.poż
odgromowa
hydrantowa
grzewcza olejowa
wentylacyjna
teletechniczna</t>
  </si>
  <si>
    <t xml:space="preserve">Budynek magazynowy, konstrukcja szkieletowa, prefabrykowana, żelbetowa, ściany z cegły i betonu komórkowego, dach z płyt panwiowych, kryty styropianem i papą termozgrzewalną z dylatacjami z welny oddzielajacymi hale.
Magazyn parterowy,  3-komorowy.
</t>
  </si>
  <si>
    <t>1 hala chłodnia 2,6 oC</t>
  </si>
  <si>
    <t xml:space="preserve">Budynek - jednopiętrowy. Konstrukcja tradycyjna, mur z cegły, stropy DZ-3 podpiwniczony.
powierzchnia użytkowa:  m2
Przeznaczenie budynku: budynek mieszkalny z wentylacją grawitacyjną
</t>
  </si>
  <si>
    <t>1.857</t>
  </si>
  <si>
    <t>elektryczna
odgromowa
grzewcza 
wentylacyjna
teletechniczna
instalacja wodno-kanalizacyjna</t>
  </si>
  <si>
    <t xml:space="preserve">Konstrukcja tradycyjna, mury z cegły, stropodach DZ-3 kryty ,komin spalinowy wys 16m
</t>
  </si>
  <si>
    <t>Budynek
 administracyjny</t>
  </si>
  <si>
    <t xml:space="preserve">Konstrukcja tradycyjna.  mury z cegły, stropodach DZ-3 kryty,
podpiwniczony
</t>
  </si>
  <si>
    <t xml:space="preserve">elektryczna
odgromowa
grzewcza 
wentylacyjna
teletechniczna
instalacja wodno-kanalizacyjna
</t>
  </si>
  <si>
    <t>Budynek wiata 
składowo
 – garażowa</t>
  </si>
  <si>
    <t xml:space="preserve">Budynek stalowy wykonany systemem Bistyp „R”, pokryty blachą fałdowaną, szer. 18m, dł. 54m, wys. 6m. Część warsztatowo – garażowa ogrzewana o powierzchni 432 m2.
Przeznaczenie budynku: pomieszczenie warsztatowe oraz powierzchnia do przechowywania pojazdów
</t>
  </si>
  <si>
    <t xml:space="preserve">elektryczna
odgromowa
grzewcza 
teletechniczna
instalacja wodno-kanalizacyjna
</t>
  </si>
  <si>
    <t xml:space="preserve">Budynek stacji trafo
</t>
  </si>
  <si>
    <t>elektryczna
odgromowa</t>
  </si>
  <si>
    <t>Budynek wagi
samochodowej</t>
  </si>
  <si>
    <t>Budynek jednokondygnacyjny, konstrukcja tradycyjna z cegły białej, dach z DZ-3 kryty papą</t>
  </si>
  <si>
    <t>Budynek wagi
kolejowej</t>
  </si>
  <si>
    <t>Budynek jednokondygnacyjny, konstrukcja tradycyjna z gazobetonu, dach z DZ-3 kryty papą</t>
  </si>
  <si>
    <t>Budynek jednokondygnacyjny, konstrukcja tradycyjna z białej cegły, dach z DZ-3 kryty styropianem i papą, ściany ocieplone styropianem</t>
  </si>
  <si>
    <t>Budynek magazyn paliw</t>
  </si>
  <si>
    <t>brak</t>
  </si>
  <si>
    <t xml:space="preserve">Budynek garaż na ciągnik </t>
  </si>
  <si>
    <t>Komórki gospodarcze</t>
  </si>
  <si>
    <t>Budynek jednokondygnacyjny, konstrukcja tradycyjna z białej cegły, dach z DZ-3 kryty styropianem i papą, ściany ocieplone styropianem, 6 odrębnych pomieszczeń</t>
  </si>
  <si>
    <t>Basen p.poż nr 1</t>
  </si>
  <si>
    <t>Konstrykcja betonowa pokryta papą</t>
  </si>
  <si>
    <t>Basen p.poż nr 2</t>
  </si>
  <si>
    <t>Oczyszczalnia
 ścieków</t>
  </si>
  <si>
    <t>Oczyszczalnia ścieków SL-BIO MAX 3,6, drenaż na nasypie 250m, przepompownia Wobet-Hydret P100</t>
  </si>
  <si>
    <t>elektryczna
sanitarna</t>
  </si>
  <si>
    <t>Kanalizacja
deszczowa</t>
  </si>
  <si>
    <t>Instalacja sanitarna</t>
  </si>
  <si>
    <t>Drogi wewnętrzne</t>
  </si>
  <si>
    <t>Drogi asfaltowe na podbudowie betonowej, 17977mkw</t>
  </si>
  <si>
    <t>Kotły olejowe</t>
  </si>
  <si>
    <t>2 szt kotły olejowe niskotemperaturowe Wiessmann Parmat-Simplex 345kW</t>
  </si>
  <si>
    <t>Łącznik M1/M2</t>
  </si>
  <si>
    <t>Konstrukcja betonowa o powierzchnii betonowej 1 497mkw z zadaszeniem opartym na konstrukcji metalowej i układem odwodnienia</t>
  </si>
  <si>
    <t>Łącznik M3/M4</t>
  </si>
  <si>
    <t>Konstrukcja betonowa o powierzchnii betonowej 2 240mkw z zadaszeniem opartym na konstrukcji metalowej i układem odwodnienia z przepompownią i separatorem koalescencyjnym</t>
  </si>
  <si>
    <t>Instalacja hydrantowa</t>
  </si>
  <si>
    <t>2 pompownie po 3 pompy hydrantowe Leszno i po 1 szafie sterowniczej, łączna długość rur stalowych 1640m, 46 hydrantów</t>
  </si>
  <si>
    <t>Składnica w Lisowicach</t>
  </si>
  <si>
    <t>– parterowy, wykonany z cegły. Główną konstrukcję nośną stanowią ramy poprzeczne składające się z 10 dźwigarów drewnianych opartych na 20 słupach. Stropodach – konstrukcja drewniana. Słupy drewniane osadzone są w stopach żelbetowych, rampa załadunkowo-wyładunkowa usytuowana wzdłuż magazynu po jednej stronie Pokrycie dachowe- papa termozgrzewalna</t>
  </si>
  <si>
    <t xml:space="preserve">instalacje:
- elektryczna,
- hydrantowa ppoż.
- sygnalizacji włamania i napadu
- odgromowa
- sygnalizacji  ppoż
- sieć IT
 </t>
  </si>
  <si>
    <t>Adres: Składnica w Lisowicach, Lisowice 108 , 59-230 Prochowice</t>
  </si>
  <si>
    <t>Budynek magazynowy nr 2</t>
  </si>
  <si>
    <t xml:space="preserve">parterowy, podpiwniczony wykonany z cegły. Strop nad piwnicą – płyta żelbetonowa na podciągach betonowych. Główną konstrukcję nośną stanowią ramy poprzeczne składające się z 10 dźwigarów drewnianych opartych na 20  słupach. Stropodach – konstrukcja drewniana, połać dachu odeskowana . Słupy drewniane osadzone w stopach żelbetowych, rampa załadunkowo-wyładunkowa usytuowana wzdłuż magazynu po jednej stronie Pokrycie dachowe- papa termozgrzewalna </t>
  </si>
  <si>
    <r>
      <rPr>
        <i/>
        <sz val="8"/>
        <color rgb="FF000000"/>
        <rFont val="Arial"/>
      </rPr>
      <t xml:space="preserve">instalacje:
- elektryczna,
- hydrantowa ppoż.
- sygnalizacji włamania i napadu
- odgromowa
- sygnalizacji  ppoż
- sieć IT
-  </t>
    </r>
    <r>
      <rPr>
        <b/>
        <i/>
        <sz val="8"/>
        <color rgb="FF000000"/>
        <rFont val="Arial"/>
      </rPr>
      <t>separator koalescencyjny zintegrowany z studnią chłonną</t>
    </r>
  </si>
  <si>
    <t>Budynek magazynowy nr  3</t>
  </si>
  <si>
    <t>parterowy, częściowo podpiwniczony wykonany z cegły. Główną konstrukcję nośną stanowią ramy poprzeczne składające się z 10 dźwigarów opartych na 20 słupach. Strop – konstrukcja drobnowymiarowych płyt żelbetonowych – na belkach żelbetonowych. Słupy żelbetonowe osadzone są w stopach żelbetowych, rampa załadunkowo-wyładunkowa usytuowana wzdłuż magazynu po jednej stronie Pokrycie dachowe- papa termozgrzewalna</t>
  </si>
  <si>
    <t xml:space="preserve">1 137,10  </t>
  </si>
  <si>
    <t>instalacje:
- elektryczna,
- hydrantowa ppoż.
- gazowa
- sygnalizacji włamania i napadu
- odgromowa
- sygnalizacji  ppoż
- sieć IT</t>
  </si>
  <si>
    <t>Budynek warsztatowo-socjalny</t>
  </si>
  <si>
    <t>parterowy wykonany z cegły i pustaków typu „max”. Fundamenty betonowe. Strop - płyty żelbetowe kanałowe, pokrycie dachowe - papa asfaltowa termozgrzewalna.</t>
  </si>
  <si>
    <t>instalacje:
- elektryczna,
- wodociągowa.
- gazowa
- kanalizacyjna
- sygnalizacji włamania i napadu
- odgromowa
- sygnalizacji  ppoż
- sieć IT</t>
  </si>
  <si>
    <t>parterowy, wykonany z cegły. Główną konstrukcję nośną stanowią ramy poprzeczne składające się z 10 dźwigarów opartych na 20 słupach. Strop – konstrukcja drobnowymiarowych płyt żelbetonowych – na belkach  żelbetonowych. Słupy żelbetonowe osadzone są w stopach żelbetowych, rampa załadunkowo-wyładunkowa usytuowana wzdłuż magazynu po jednej stronie. Pokrycie dachowe- papa termozgrzewalna</t>
  </si>
  <si>
    <t xml:space="preserve">1 133,65 </t>
  </si>
  <si>
    <t>instalacje:
- elektryczna,
- hydrantowa ppoż.
- gazowa
- sygnalizacji wamania i napadu
- odgromowa
- sygnalizacji  ppoż
- sieć IT</t>
  </si>
  <si>
    <t>parterowy, wykonany z cegły. Główną konstrukcję nośną stanowią ramy poprzeczne składające się z 10 dźwigarów opartych na 20 słupach. Strop – konstrukcja drobnowymiarowych płyt żelbetonowych – na belkach żelbetonowych. Słupy żelbetonowe osadzone są w stopach żelbetowych, rampa załadunkowo-wyładunkowa usytuowana wzdłuż magazynu po jednej stronie. Pokrycie dachowe- papa termozgrzewalna</t>
  </si>
  <si>
    <t xml:space="preserve">1 130,20 </t>
  </si>
  <si>
    <t xml:space="preserve">5 938 </t>
  </si>
  <si>
    <t>1 130,21</t>
  </si>
  <si>
    <t xml:space="preserve">  6 011,00  </t>
  </si>
  <si>
    <t xml:space="preserve">1 134,00 </t>
  </si>
  <si>
    <t>instalacje:
- elektryczna,
- wodociągowa.
- gazowa
- kanalizacyjna
- sygnalizacji wamania i napadu
- odgromowa
- sygnalizacji  ppoż
- sieć IT</t>
  </si>
  <si>
    <t xml:space="preserve">1 133,50 </t>
  </si>
  <si>
    <t>– parterowy, wykonany z cegły. Główną konstrukcję nośną stanowią ramy poprzeczne składające się z 10 dźwigarów opartych na 20 słupach. Strop – konstrukcja drobnowymiarowych płyt żelbetonowych – na belkach żelbetonowych. Słupy żelbetonowe osadzone są w stopach żelbetowych, rampa 1załadunkowo-wyładunkowa usytuowana wzdłuż magazynu po jednej stronie. Pokrycie dachowe- papa termozgrzewalna</t>
  </si>
  <si>
    <t xml:space="preserve">1 132,60 </t>
  </si>
  <si>
    <t>Budynek magazynowy nr 11</t>
  </si>
  <si>
    <t>6 811,00</t>
  </si>
  <si>
    <t xml:space="preserve">1 273,10 </t>
  </si>
  <si>
    <t>Budynek magazynowy nr 12</t>
  </si>
  <si>
    <t xml:space="preserve">obiekt jednokondygnacyjny wykonany na fundamentach żelbetowych. Główną konstrukcję stanowią słupy żelbetowe przegubowo oparte na fundamencie. Ramę główną stanowią  rygle kratowe oparte na słupach żelbetowych, stężone słupami wspornikowymi z układem stężeń i tężników. Pokrycie dachowe blacha trapezowa ocieplona wełną mineralną pokryta membraną </t>
  </si>
  <si>
    <t>16 800,00</t>
  </si>
  <si>
    <r>
      <t xml:space="preserve">instalacje:
- elektryczna,
- wodociągowa
- hydrantowa ppoż.z przepompownią
- gazowa
- kanalizacyjna z przepompownią
- sygnalizacji wamania i napadu
- odgromowa
- sygnalizacji  ppoż
- systemu  oddymiania
- system wentylacji mechanicznej
-  </t>
    </r>
    <r>
      <rPr>
        <b/>
        <i/>
        <sz val="8"/>
        <rFont val="Arial"/>
        <family val="2"/>
        <charset val="238"/>
      </rPr>
      <t xml:space="preserve"> separator koalescencyjny zintegrowany z studnią chłonną</t>
    </r>
  </si>
  <si>
    <t>Budynek biurowo socjalny B1             magazynu nr 12</t>
  </si>
  <si>
    <t>obiekt jednokondygnacyjny, wykonany na fundamentach żelbetowych, ściany murowane, część ścian w grincie i fragment 30 cm ponad gruntem murowane z bloczków betonowych, ściany ponad gruntem murowane z bloczków gazobetonowych, dach syalowy z płatwi kratowy, pokryty blachą trapezową ,chocieplony wełną mineralną, pokryty membraną dachową.</t>
  </si>
  <si>
    <t>instalacje:
- elektryczna,
- wodociągowa
- kanalizacyjna
- sygnalizacji wamania i napadu
- odgromowa
- sygnalizacji  ppoż
- sieć IT</t>
  </si>
  <si>
    <t xml:space="preserve">Budynek biurowo socjalny B2              magazynu nr 12   </t>
  </si>
  <si>
    <t>Budynek biurowo socjalny B3              magazynu nr 12</t>
  </si>
  <si>
    <t>Budynek biurowo socjalny B4                  magazynu nr 12</t>
  </si>
  <si>
    <t>Budynek Biurowy
(nowy)</t>
  </si>
  <si>
    <t xml:space="preserve">parterowy jednokondygnacyjny wykonany z cegły na fundamencie betonowym. Strop –stropodach z płyt żelbetowych opartych na ścianach nośnych. Pokrycie dachowe- papa </t>
  </si>
  <si>
    <t>instalacje:
- elektryczna,
- wodociągowa
- kanalizacyjna
- sygnalizacji wamania i napadu
- odgromowa
- c. o.
- sygnalizacji  ppoż
- sieć IT</t>
  </si>
  <si>
    <t xml:space="preserve">Budynek Biurowy         ( stary)   </t>
  </si>
  <si>
    <t xml:space="preserve"> parterowy jednokondygnacyjny wykonany z cegły na fundamencie betonowym. Strop – stropodach, więźba drewniana, połać dachu odeskowana. Pokrycie dachowe- papa termozgrzewalna.</t>
  </si>
  <si>
    <t>Zajezdnia lokomotywy</t>
  </si>
  <si>
    <t>parterowy nie podpiwniczony wykonany z i bloczków suporexu. Posiada fundamenty betonowe. Strop – płyty żelbetowe panwiowe. Pokrycie dachowe- papa asfaltową</t>
  </si>
  <si>
    <t>instalacje:
- elektryczna,
- odgromowa</t>
  </si>
  <si>
    <t xml:space="preserve">Budynek agregatu prądotwórczego, </t>
  </si>
  <si>
    <t>parterowy, wykonany z pustaków typu „max”. Fundamenty betonowe. Strop - płyty żelbetowe panwiowe pokryte papą termozgrzewalną.</t>
  </si>
  <si>
    <t>instalacje:
- elektryczna,
- odgromowa
- c.o.</t>
  </si>
  <si>
    <t>Budynek mieszkalny- parterowy</t>
  </si>
  <si>
    <t>wykonany z cegły na fundamencie betonowym. Stropodach - płyty żelbetowe, pokrycie 1dachowe papa termozgrzewalna.</t>
  </si>
  <si>
    <t>instalacje:
- elektryczna,
- wodociągowa
- kanalizacyjna
- sygnalizacji wamania i napadu
- odgromowa
- gazowa
- c. o.
- sieć IT
- antena zbiorcza</t>
  </si>
  <si>
    <t>Budynek mieszkalny- piętrowy</t>
  </si>
  <si>
    <t>dwukondygnacyjny wykonany z cegły na fundamencie betonowym. Strop drewniany. Więżba dachowa drewniana, pokryta dachówką ceramiczną</t>
  </si>
  <si>
    <t>instalacje:
- elektryczna,
- wodociągowa
- kanalizacyjna
- odgromowa
- gazowa
- c. o.</t>
  </si>
  <si>
    <t xml:space="preserve">Budynek – komórki gospodarcze </t>
  </si>
  <si>
    <r>
      <t>budynek parterowy jednokondygnacyjny wykonany z cegły i pustaków żużlowych na fundamencie betonowym. Strop -płyty żelbetowe korytkowe</t>
    </r>
    <r>
      <rPr>
        <i/>
        <sz val="10"/>
        <color rgb="FF000000"/>
        <rFont val="Arial"/>
        <family val="2"/>
        <charset val="238"/>
      </rPr>
      <t>.</t>
    </r>
    <r>
      <rPr>
        <sz val="10"/>
        <color rgb="FF000000"/>
        <rFont val="Arial"/>
        <family val="2"/>
        <charset val="238"/>
      </rPr>
      <t xml:space="preserve"> Pokrycie dachowe- papa termozgrzewalna.</t>
    </r>
  </si>
  <si>
    <t xml:space="preserve">Budynek – garaż </t>
  </si>
  <si>
    <r>
      <t>parterowy jednokondygnacyjny wykonany z cegły na fundamencie betonowym. Stropodach drewniany</t>
    </r>
    <r>
      <rPr>
        <i/>
        <sz val="10"/>
        <color rgb="FF000000"/>
        <rFont val="Arial"/>
        <family val="2"/>
        <charset val="238"/>
      </rPr>
      <t>.</t>
    </r>
    <r>
      <rPr>
        <sz val="10"/>
        <color rgb="FF000000"/>
        <rFont val="Arial"/>
        <family val="2"/>
        <charset val="238"/>
      </rPr>
      <t xml:space="preserve"> Pokrycie dachowe- papa termozgrzewalna.</t>
    </r>
  </si>
  <si>
    <t>instalacje:
- elektryczna,</t>
  </si>
  <si>
    <t xml:space="preserve">Magazyn techniczny  </t>
  </si>
  <si>
    <r>
      <t>budynek</t>
    </r>
    <r>
      <rPr>
        <i/>
        <sz val="10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parterowy, wykonany z bloczków betonowych. Posiada fundamenty betonowe. Strop tworzą płyty żelbetowe kanałowe. Obiekt zagłębiony w gruncie</t>
    </r>
  </si>
  <si>
    <t xml:space="preserve">Punkt mycia pojazdów </t>
  </si>
  <si>
    <t>myjnia wykonana jako zadaszona płyta żelbetowa z odwodnieniem liniowym, konstrukcja ramowa stalowa, zadaszenie z blachy trapezowej</t>
  </si>
  <si>
    <t> ....</t>
  </si>
  <si>
    <t xml:space="preserve">separator koalescencyjny zintegrowany z zbiornikiem bezodpływowym </t>
  </si>
  <si>
    <t>Budynek hydroforni</t>
  </si>
  <si>
    <t>parterowy ,wykonany z cegły i bloczków siporexu. Fundamenty betonowe. Strop - płyty żelbetowe panwiowe. Pokrycie dachowe - papa termozgrzewalna.</t>
  </si>
  <si>
    <t>instalacje:
- elektryczna,
- wodociągowa
- odgromowa</t>
  </si>
  <si>
    <t>Wiata stalowa na butle gazowe</t>
  </si>
  <si>
    <t>parterowy, jednokondygnacyjny, wykonany z blachy trapezowej. Konstrukcja nośna stalowa, osadzona na stopach fundamentowych, pokryta blachą stalową trapezową. Dach – konstrukcja stalowa, pokrycie – blacha stalowa trapezowa</t>
  </si>
  <si>
    <t>Budynek wartownia 1</t>
  </si>
  <si>
    <r>
      <t>parterowy ,wykonany z cegły. Fundamenty betonowe. Strop - płyty żelbetowe pokrycie dachu - papa termozgrzewalna</t>
    </r>
    <r>
      <rPr>
        <i/>
        <sz val="10"/>
        <color rgb="FF000000"/>
        <rFont val="Arial"/>
        <family val="2"/>
        <charset val="238"/>
      </rPr>
      <t>.</t>
    </r>
  </si>
  <si>
    <t>Budynek wartownia 2</t>
  </si>
  <si>
    <t xml:space="preserve">Ulice i place </t>
  </si>
  <si>
    <t>drogi asfaltowe, place asfaltowe wykonane na podbudowie z kruszywa, część placów oraz parking samochodowy wykonanie z kostki  na podbudowie z kruszywa</t>
  </si>
  <si>
    <t>….....</t>
  </si>
  <si>
    <t>instalacje:
- elektryczna oświetleniowa</t>
  </si>
  <si>
    <t>Magazyn 
zamiejscowy w Siedlisku</t>
  </si>
  <si>
    <t>Budynek magazynowo socjalny</t>
  </si>
  <si>
    <t>parterowy, główną konstrukcję stanowią słupy oparte na stopach fundamentowych żelbetowych, podciągi żelbetonowe oparte na słupach, ściany murowane,  stropodach z płyt betonowych prefabrykowanych,  pokryty  papą asfaltową</t>
  </si>
  <si>
    <t>instalacje:
- elektryczna,
- wodociągowa
- odgromowa
- kanalizacyjna
- szambo
- sygnalizacji wamania i napadu</t>
  </si>
  <si>
    <t>Adres: Siedlisko, ul. Głogowska 35, 67-112 Siedlisko</t>
  </si>
  <si>
    <t>Magazyn 
zamiejscowy we Wschowej</t>
  </si>
  <si>
    <t xml:space="preserve">parterowy ,główną konstrukcję stanowią ściany z cegły ceramicznej strop z płyt żelbetowych wielokanałowych żelbetonowe, stropodach z płyt betonowych prefabrykowanych pokryty papą asfaltową </t>
  </si>
  <si>
    <t>instalacje:
- elektryczna,
- odgromowa
- sygnalizacji wamania i napadu</t>
  </si>
  <si>
    <t>Adres:
działka nr 2084 Wschowa 67-400</t>
  </si>
  <si>
    <t>1 przegląd półroczny w 5 budynkach</t>
  </si>
  <si>
    <t>Budynek magazynowy parterowy, niepodpiwniczony, 5-cio komorowy. Konstrukcja szkieletowo-żelbetowa, ściany osłonowe - cegła silikatowa, ściany oporowe - żelbetowe, dach płytowo-żebrowy,  kryty papą tarmozgrzewalną. Dach i ściany docieplone styropanem.</t>
  </si>
  <si>
    <t>instalacja elektryczna      instalacja hydrantowa ppoż instalacja odgromowa     instalacja centralnego ogrzewania - sieć ciepłownicza  instalacja wentylacyjna   instalacja teletechniczna instalacja alarmowa</t>
  </si>
  <si>
    <t xml:space="preserve">Budynek magazynowy parterowy, niepodpiwniczony, 4-ro komorowy. Konstrukcja szkieletowo-żelbetowa, ściany osłonowe - cegła silikatowa, ściany oporowe - żelbetowe, dach płytowo-żebrowy, kryty papą tarmozgrzewalną. </t>
  </si>
  <si>
    <t>instalacja elektryczna      instalacja hydrantowa ppoż instalacja odgromowa     instalacja teletechniczna instalacja alarmowa</t>
  </si>
  <si>
    <t xml:space="preserve">Budynek magazynowy parterowy, niepodpiwniczony, 4-ro komorowy. Konstrukcja szkieletowo-żelbetowa, ściany - cegła pełna i gazobeton, dach płytowo-żebrowy, kryty papą tarmozgrzewalną. </t>
  </si>
  <si>
    <t>instalacja elektryczna      instalacja hydrantowa ppoż instalacja odgromowa     instalacja centralnego ogrzewania - sieć ciepłownicza instalacja wentylacyjna   instalacja teletechniczna instalacja alarmowa</t>
  </si>
  <si>
    <t>Składnica w Lublińcu</t>
  </si>
  <si>
    <t>Budynek magazynowy parterowy, niepodpiwniczony, 3 komorowy. Konstrukcja szkieletowo-żelbetowa, ściany - cegła pełna i gazobeton, dach płytowo-żebrowy,  kryty papą tarmozgrzewalną. Dach i ściany docieplone styropanem.</t>
  </si>
  <si>
    <t>instalacja elektryczna      instalacja hydrantowa ppoż instalacja odgromowa     instalacja centralnego ogrzewania - sieć ciepłownicza instalacja wentylacyjna   instalacja alarmowa</t>
  </si>
  <si>
    <t>Wiata magazynowa</t>
  </si>
  <si>
    <t xml:space="preserve">Budynek wiaty stalowej, konstrukcja stalowa, dach pokryty blachą trapezową, wypełnienie ścian zewnętrznych gazobeton  </t>
  </si>
  <si>
    <t>instalacja elektryczna      instalacja hydrantowa ppoż instalacja teletechniczna instalacja alarmowa</t>
  </si>
  <si>
    <t>Budynek mieszkalno-administracyjny</t>
  </si>
  <si>
    <t>Budynek konstrukcja z cegły, osłonowa z gazobetonu, część administracyjna parterowa częściowo podpiwniczona, część mieszkalna trzykondygnacyjna podpiwniczona, stropy DZ-3, dach kryty papą termozgrzewalną. Dach i ściany docieplone styropianem.</t>
  </si>
  <si>
    <t>instalacja elektryczna      instalacja hydrantowa ppoż instalacja odgromowa     instalacja centralnego ogrzewania - sieć ciepłownicza instalacja wodno-kanalizacyjna instalacja teletechniczna instalacja alarmowa</t>
  </si>
  <si>
    <t>Magazyn paliw</t>
  </si>
  <si>
    <t>Konstrukcja tradycyjna, mury z cegły, dach z płyt korytkowych kryty papą termozgrzewalną</t>
  </si>
  <si>
    <t>instalacja elektryczna      instalacja odgromowa      instalacja alarmowa</t>
  </si>
  <si>
    <t>Konstrukcja tradycyjna, mury z cegły, dach DZ-3 kryty papą termozgrzewalną i gontem</t>
  </si>
  <si>
    <t>instalacja elektryczna      instalacja teletechniczna instalacja alarmowa</t>
  </si>
  <si>
    <t>Budynek murowany z białej cegły, dach z płytek korytkowych kryty papą termozgrzewalną</t>
  </si>
  <si>
    <t>instalacja elektryczna      instalacja alarmowa</t>
  </si>
  <si>
    <t>Budynek warszatu</t>
  </si>
  <si>
    <t xml:space="preserve">Konstrukcja tradycyjna, mur z cegły i gazobetonu, dach DZ-3 kryty papą termozgrzewalną </t>
  </si>
  <si>
    <t>instalacja elektryczna      instalacja odgromowa     instalacja centralnego ogrzewania - sieć ciepłownicza  instalacja teletechniczna instalacja alarmowa</t>
  </si>
  <si>
    <t>Budynek gospodarczy - komórki</t>
  </si>
  <si>
    <t xml:space="preserve">Konstrukcja tradycyjna, mur z cegły, dach DZ-3 kryty papą termozgrzewalną </t>
  </si>
  <si>
    <t xml:space="preserve">instalacja elektryczna      </t>
  </si>
  <si>
    <t>Budynek - garaż</t>
  </si>
  <si>
    <t>Budynek murowany z cegly, dach z płytek korytkowych, kryty papą termozgrzewalną</t>
  </si>
  <si>
    <t>brak instalacji</t>
  </si>
  <si>
    <t>Budynek - węzeł ciepłowniczy</t>
  </si>
  <si>
    <t>Budynek murowany z gazobetonu, dach z płyt korytkowych kryty papą termozgrzewalną</t>
  </si>
  <si>
    <t>instalacja elektryczna       instalacja alarmowa</t>
  </si>
  <si>
    <t>Budynek stacja trafo</t>
  </si>
  <si>
    <t xml:space="preserve">Budynek jednopiętrowy, konstukcja tradycyjna z cegły, strop żelbetowy, dach żelbetowy kryty papą termozgrzewalną </t>
  </si>
  <si>
    <t>Basen ppoż nr 1</t>
  </si>
  <si>
    <t>otwarty, konstrukcja żelbetowa, wodoszczelna, ze studzienką do pobierania wody - z kręgów betonowych Ø100, ogrodzenie - barierki metalowe</t>
  </si>
  <si>
    <t>nd.</t>
  </si>
  <si>
    <t>Basen ppoż nr 2</t>
  </si>
  <si>
    <t>Nawierzchnia z betonu asfaltowego AC11S oddzielony od pobocza krawężnikiem betonowym, powierzchnia 10320 m2, droga wewnętrzna z kostki brukowej, powierzchnia 2008 m2. Parking wewnętrzny z kostki brukowej, powierzchnia 512 m2.</t>
  </si>
  <si>
    <t>Drogi asfaltowe 10300 m2      powierzchnie z kostki brukowej 2520 m2</t>
  </si>
  <si>
    <t>instalacja kanalizacji deczowej</t>
  </si>
  <si>
    <t>Magazyn Zamiejscowy Poczesna</t>
  </si>
  <si>
    <t>Budynek MZ Poczesna</t>
  </si>
  <si>
    <t>Obiekt w postaci dwóch budynków przemysłowych w konstrukcji stalowej obudowanych blachą trapezową, częściowo zadaszony blachą trapezową, wydzielonym pomieszczeniem technicznym murowanym z cegły.</t>
  </si>
  <si>
    <t>ul. Wolności 11, 42-262 Poczesna</t>
  </si>
  <si>
    <t>Magazyn Zamiejscowy Wieluń</t>
  </si>
  <si>
    <t>Budynek MZ Wieluń</t>
  </si>
  <si>
    <t>Konstrukcja stalowa, ściany i dach z blachy trapezowej</t>
  </si>
  <si>
    <t>instalacja elektryczna      instalacja teletechniczna                  instalacja alarmowa</t>
  </si>
  <si>
    <t>ul. Sieradzka 78, 98-300 Wieluń</t>
  </si>
  <si>
    <t>Składnica w Niemcach</t>
  </si>
  <si>
    <t xml:space="preserve">        - budynek jednokondygnacyjny, konstrukcja mieszana – ściany zewnętrzne murowane, dach i podtrzymujące go dwa rzędy słupów są żelbetowe monolityczne
        - rampy załadunkowo-wyładunkowe usytuowane wzdłuż magazynu po obu stronach, 
        - wymiary budynku: długość – 80,3 m, szerokość - 25,5 m, wysokość od 4,4 m przy ścianach zewnętrznych do 7,0 m w kalenicy licząc od powierzchni terenu</t>
  </si>
  <si>
    <t>2497 m²</t>
  </si>
  <si>
    <t>- elektryczna, 
- odgromowa,
- centralnego ogrzewania</t>
  </si>
  <si>
    <t xml:space="preserve">        - budynek jednokondygnacyjny, główną konstrukcję stanowią dźwigary strunobetonowe oparte na słupach żelbetonowych, ściany zewnętrzne wypełnione są bloczkami gazobetonowymi, ściany szczytowe oraz wypełnienia przy drzwiach wykonane są z cegły silikatowej  
        - wymiary budynku: długość – 108,9 m, szerokość – 39,4 m, wysokość max od posadzki – 7,5 m,</t>
  </si>
  <si>
    <t>4290 m²</t>
  </si>
  <si>
    <t>- elektryczna,
- odgromowa</t>
  </si>
  <si>
    <t xml:space="preserve">        - budynek jednokondygnacyjny, główną konstrukcję stanowię dźwigary strunobetonowe oparte na słupach żelbetonowych, ściany zewnętrzne wypełnione są bloczkami gazobetonowymi, ściany szczytowe oraz wypełnienia przy drzwiach wykonane są z cegły silikatowej
        - wymiary budynku: długość – 145,2 m, szerokość – 39,4 m, wysokość max od posadzki  
           – 7,5 m,</t>
  </si>
  <si>
    <t>5729 m²</t>
  </si>
  <si>
    <t xml:space="preserve">        - budynek jednokondygnacyjny, główną konstrukcję stanowię dźwigary strunobetonowe oparte na słupach żelbetonowych, ściany zewnętrzne wypełnione są bloczkami gazobetonowymi, 
           ściany szczytowe oraz wypełnienia przy drzwiach wykonane są z cegły silikatowej, ściany oporowe są żelbetowe wylewane      
         - wymiary budynku: długość – 108,0 m, szerokość – 39,5 m, wysokość od 8,5 m przy ścianach zewnętrznych do 9,5 m w kalenicy licząc od posadzki</t>
  </si>
  <si>
    <t>4266 m²</t>
  </si>
  <si>
    <t xml:space="preserve">- słupy z betonu zbrojone stalą żebrowaną
       - ściany murowane z bloczków betonu komórkowego
       - wiązary dachu stalowe
       - dach – blacha stalowa trapezowa
       - posadzka fibrobeton
       - wymiary budynku:: wysokość -7,18 m, długość - 31,75 m, szerokość-12,25 m, 
</t>
  </si>
  <si>
    <t>2000 m²</t>
  </si>
  <si>
    <t>- elektryczna,
- odgromowa,
- kanalizacyjna</t>
  </si>
  <si>
    <t>Budynek administracyjno-biurowy</t>
  </si>
  <si>
    <t>- budynek jednokondygnacyjny, ściany z cegły czerwonej, okna  PCV, strop żelbetonowy, dach ocieplony styropianem oraz pokryty papą termozgrzewalną
        - wymiary budynku: długość - 54m, szerokość – 12,7m, wysokość-2,8 m</t>
  </si>
  <si>
    <t>686 m²</t>
  </si>
  <si>
    <t>- odgromowa, 
- elektryczna,
- centralnego ogrzewania,
- wodna, 
- ściekowa</t>
  </si>
  <si>
    <t>Garaże</t>
  </si>
  <si>
    <t>- budynek jednokondygnacyjny, ściany z cegły czerwonej, okna PCV, drzwi metalowe z izolacją wewnętrzną, strop żelbetowy, pokrycie dachu papą oraz powłoką metodą pokryć bezspoinowych,        
 -wymiary budynku: długość - 20m, szerokość - 11m,  wysokość-3,5m</t>
  </si>
  <si>
    <t>220 m²</t>
  </si>
  <si>
    <t>Agregatornia</t>
  </si>
  <si>
    <t xml:space="preserve">- budynek jednokondygnacyjny, ściany z bloczków gazobetonowych, drzwi metalowe z izolacją wewnętrzną, strop żelbetowy, pokrycie dachu papą oraz powłoką metodą pokryć bezspoinowych, 
        - wymiary budynku: długość - 8m, szerokość - 6m,  wysokość- 3,5m
</t>
  </si>
  <si>
    <t>48 m²</t>
  </si>
  <si>
    <t>- odgromowa,
- elektryczna,
- centralnego ogrzewania</t>
  </si>
  <si>
    <t xml:space="preserve">        - budynek jednokondygnacyjny, ściany z bloczków gazobetonowych, drzwi metalowe z izolacją wewnętrzną, strop żelbetowy, pokrycie dachu papą oraz powłoką metodą pokryć bezspoinowych,
        - wymiary budynku: długość -10m, szerokość – 6,5m,  wysokość- 4m</t>
  </si>
  <si>
    <t>65 m²</t>
  </si>
  <si>
    <t>- odgromowa,
- elektryczna,</t>
  </si>
  <si>
    <t>Warsztat i wiata</t>
  </si>
  <si>
    <t xml:space="preserve">        - budynek jednokondygnacyjny, konstrukcja wykonana z elementów stalowych - ściany         zewnętrzne  wypełnione są bloczkami gazobetonowymi, dach kryty blachą falistą
        - wymiary budynku: długość - 45m, szerokość - 18m,  wysokość- 4m</t>
  </si>
  <si>
    <t>810 m²</t>
  </si>
  <si>
    <t>- odgromowa, 
- elektryczna,
- centralnego ogrzewania,
- wodna,
- ściekowa</t>
  </si>
  <si>
    <t xml:space="preserve">        - budynek dwukondygnacyjny z podpiwniczeniem, murowany z bloczków gazobetonowych,  
          ściany zewnętrzne ocieplone supremą oraz otynkowane, pokrycie dachu blachą  
        - wymiary budynku: długość -15m, szerokość -10m</t>
  </si>
  <si>
    <t>215 m²</t>
  </si>
  <si>
    <t>Kotłownia</t>
  </si>
  <si>
    <t xml:space="preserve">         - budynek jednokondygnacyjny, ściany z cegły czerwonej, strop żelbetowy, pokrycie dachu papą   oraz powłoką metodą pokryć bezspoinowych,
        - wymiary budynku: długość -14m, szerokość – 14,5m,  wysokość- 3,3m
        - w budynku znajdują się pomieszczenia: kotłownia,  magazyn oleju opałowego, hydrofornia, pomieszczenie socjalne</t>
  </si>
  <si>
    <t>196 m²</t>
  </si>
  <si>
    <t>Magazyn 11</t>
  </si>
  <si>
    <t xml:space="preserve">        - budynek jednokondygnacyjny, ściany z cegły czerwonej, drzwi metalowe, dach drewniany kryty blachą, 
        -wymiary budynku: długość - 20m, szerokość - 10m,  wysokość- 3,5m</t>
  </si>
  <si>
    <t>200 m²</t>
  </si>
  <si>
    <t>- elektryczna</t>
  </si>
  <si>
    <t>Budynek przy Magazynie 9</t>
  </si>
  <si>
    <t xml:space="preserve">- budynek jednokondygnacyjny, ściany z cegły czerwonej, dach drewniany, pokrycie dachu papą oraz powłoką metodą pokryć bezspoinowych,
        - wymiary budynku: długość - 36m, szerokość - 10m,  wysokość- 3,5m
</t>
  </si>
  <si>
    <t>360 m²</t>
  </si>
  <si>
    <t>- elektryczna,
- wodna,
- ściekowa</t>
  </si>
  <si>
    <t>Maszt anteny telefonii</t>
  </si>
  <si>
    <t>a)  fundament żelbetowo betonowy zbrojony prętami stalowymi.
b) wieża stalowa mocowana osadzonymi kotwami w fundamencie – rurowa o śr. 470 mm przy  podstawie do 48,3 mm przy wierzchołku. Wysokość masztu – 30 m</t>
  </si>
  <si>
    <t>Magazyn zamiejscowy w Dziurkowie</t>
  </si>
  <si>
    <t>portiernia</t>
  </si>
  <si>
    <t>a) portiernia
 budynek wykonany w technologii tradycyjnej o konstrukcji murowanej z gazobetonu,  wolnostojący, jednokondygnacyjny, niepodpiwniczony, dach - konstrukcja drewniana z pokryciem papą termozgrzewalną</t>
  </si>
  <si>
    <t>36m²</t>
  </si>
  <si>
    <t>- elektryczna,
- odgromowa,
- kanalizacyjna,
- wodna.</t>
  </si>
  <si>
    <t>magazyn</t>
  </si>
  <si>
    <t>b) budynek magazynowy
budynek wykonany w technologii tradycyjnej w układzie podłużnym z elementami uprzemysłowienia, wolnostojący, jednokondygnacyjny, niepodpiwniczony. Konstrukcja szkieletowa z profili gorącowalcowanych stalowych (ściany osłonowe  murowane z gazobetonu i pustaków ceramicznych), drzwi rozsuwane dwuskrzydłowe, dach - kratownice stalowe, dwuspadowy.</t>
  </si>
  <si>
    <t>382,24 m²</t>
  </si>
  <si>
    <t>Magazyn zamiejscowy w Łaziskach</t>
  </si>
  <si>
    <t>wiata</t>
  </si>
  <si>
    <t xml:space="preserve">a) wiata
 Konstrukcja stalowo-żelbetowa, instalacja elektryczna, ściany oraz dach wykonano z blachy ocynkowanej, wysokość 5,6 m
</t>
  </si>
  <si>
    <t>363 m²</t>
  </si>
  <si>
    <t>- elektryczna,</t>
  </si>
  <si>
    <t xml:space="preserve"> b) budynek magazynowy, 
 Konstrukcja : cegła silikat, stropodach z płyt żelbetonowych przykryty papą, wysokość 3,0 m
</t>
  </si>
  <si>
    <t>156 m²</t>
  </si>
  <si>
    <t xml:space="preserve">1 przegląd  półroczny - 3 obiektów </t>
  </si>
  <si>
    <t>2 przeglądy:
1) roczny - 15 obiektów
2) półroczny - 3 obiektów</t>
  </si>
  <si>
    <t>Składnica w Resku</t>
  </si>
  <si>
    <t>Magazyn T-1</t>
  </si>
  <si>
    <t>Budynek magazynowy „T-1”, parterowy, niepodpiwniczony, 3 komorowy. Konstrukcja szkieletowa, prefabrykowana, żelbetowa, ściany z gazobetonu i cegły, dach z płyt panwiowych, kryty papą termozgrzewalną.</t>
  </si>
  <si>
    <t>- elektryczna,                                               - odgromowa,                                   - alarmowa SAP i SWiN,                 - hydrantowa</t>
  </si>
  <si>
    <t>Magazyn T-2</t>
  </si>
  <si>
    <t>Budynek magazynowy „T-2”, parterowy, niepodpiwniczony, 3 komorowy. Konstrukcja szkieletowa, prefabrykowana, żelbetowa, ściany z gazobetonu i cegły, dach z płyt panwiowych, kryty papą termozgrzewalną.</t>
  </si>
  <si>
    <t xml:space="preserve">- elektryczna,                                               - odgromowa,                                   - alarmowa SAP i SWiN,                 - hydrantowa,                                   - instalacja c.o. </t>
  </si>
  <si>
    <t>Magazyn T-3</t>
  </si>
  <si>
    <t>Budynek magazynowy „T-3”, parterowy, niepodpiwniczony, 3 komorowy. Konstrukcja szkieletowa, prefabrykowana, żelbetowa, ściany z gazobetonu i cegły, dach z płyt panwiowych, kryty papą termozgrzewalną, ściany oporowe, żelbetowe monolityczne.</t>
  </si>
  <si>
    <t>- elektryczna,                                               - odgromowa,                                                - hydrantowa</t>
  </si>
  <si>
    <t>Budynek nr 1 administracyjno-     socjalny</t>
  </si>
  <si>
    <t>Budynek nr 1 administracyjno-socjalny, parterowy podpiwniczony: Konstrukcja murowana z cegły, strop DZ-3, stropodach kryty papą termozgrzewalną.</t>
  </si>
  <si>
    <t>312.00</t>
  </si>
  <si>
    <t xml:space="preserve">- elektryczna,                                               - odgromowa,                                   - alarmowa SAP i SWiN,                   - instalacja c.o.,                                     - wodociągowa,                                    - kanalizacyjna </t>
  </si>
  <si>
    <t>Budynek nr 2 mieszkalny</t>
  </si>
  <si>
    <t>Budynek nr 2 mieszkalny, wielorodzinny, jednokondygnacyjny, podpiwniczony: Konstrukcja murowana z cegły i gazobetonu, stropy DZ-3, stropodach DZ-3 kryty papą termozgrzewalną.</t>
  </si>
  <si>
    <t xml:space="preserve">- elektryczna,                                               - odgromowa,                                   - telefoniczna,                                   - instalacja c.o.,                                     - wodociągowa,                                    - kanalizacyjna </t>
  </si>
  <si>
    <t>Budynek nr 3 gospodarczy (komórki gospodarcze)</t>
  </si>
  <si>
    <t>Budynek nr 3 gospodarczy (komórki gospodarcze), parterowy, niepodpiwniczony. Konstrukcja murowana z cegły, stropodach kryty papą termozgrzewalną.</t>
  </si>
  <si>
    <t xml:space="preserve">- elektryczna,               </t>
  </si>
  <si>
    <t>Budynek nr 4 gospodarczy magazyn odpadów</t>
  </si>
  <si>
    <t>Budynek nr 4 gospodarczy magazyn odpadów, parterowy, niepodpiwniczony. Konstrukcja murowana z cegły, stropodach kryty papą termozgrzewalną.</t>
  </si>
  <si>
    <t>Budynek nr 5 wagi samochodowej</t>
  </si>
  <si>
    <t>Budynek nr 5 wagi samochodowej, parterowy, niepodpiwniczony: Konstrukcja murowana z cegły, dach z DZ-3, kryty papą termozgrzewalną.</t>
  </si>
  <si>
    <t>Budynek nr 6/7 kotłowni</t>
  </si>
  <si>
    <t>Budynek nr 6/7 kotłowni, niepodpiwniczony: Konstrukcja murowana z cegły, stropodach DZ-3, DZ-4 kryty papą termozgrzewalną oraz 2-dwu przewodowy komin dymny.</t>
  </si>
  <si>
    <t>Budynek nr 10 magazyn paliw</t>
  </si>
  <si>
    <t>Budynek nr 10 magazyn paliw, parterowy, niepodpiwniczony, murowany z białej cegły, dach z płytek korytkowych, kryty papą.</t>
  </si>
  <si>
    <t>Budynek nr 11/12 agregatu prądotwórczego i hydroforni</t>
  </si>
  <si>
    <t>Budynek nr 11/12 agregatu prądotwórczego i hydroforni, parterowy, niepodpiwniczony, murowany z białej cegły, dach z płyt korytkowych, kryty papą termozgrzewalną.</t>
  </si>
  <si>
    <t>- elektryczna,                                               - odgromowa,                                                - instalacja c.o.</t>
  </si>
  <si>
    <t>Budynek nr 14 stacja transformatorowa</t>
  </si>
  <si>
    <t>Budynek nr 14 stacja transformatorowa, parterowy, niepodpiwniczony, murowany z białej cegły, dach prefabrykowany, kryty papą.</t>
  </si>
  <si>
    <t>Budynek nr 15/16 wiaty składowo-                  warsztatowej</t>
  </si>
  <si>
    <t>Budynek nr 15/16 wiaty składowo-warsztatowej, parterowy, niepodpiwniczony. Konstrukcja murowana z cegły, dach z DZ-3, kryty papą termozgrzewalną. Hala stalowa, szkieletowa o lekkiej konstrukcji, ściany z gazobetonu i cegły, dach kryty blachą trapezową ocynkowaną.</t>
  </si>
  <si>
    <t>- elektryczna,                                               - odgromowa,                                                - instalacja c.o.                                 - betonowy separator substancji ropopochodnych</t>
  </si>
  <si>
    <t>Droga wewnętrzna</t>
  </si>
  <si>
    <r>
      <t xml:space="preserve">Drogi wewnętrzne z </t>
    </r>
    <r>
      <rPr>
        <sz val="10"/>
        <color theme="1"/>
        <rFont val="Arial"/>
        <family val="2"/>
        <charset val="1"/>
      </rPr>
      <t>masy bitumicznej.</t>
    </r>
  </si>
  <si>
    <t>Magazyn zamiejscowy w Chojnie</t>
  </si>
  <si>
    <t>Budynek magazynowy, parterowy, niepodpiwniczony. Konstrukcja szkieletowa, prefabrykowana, żelbetowo-stalowa, ściany z gazobetonu i cegły, dach dwuspadowy kryty blachą trapezową ocynkowaną.</t>
  </si>
  <si>
    <t>- elektryczna,                                               - odgromowa,                                   - alarmowa włamania,                    - CCTV</t>
  </si>
  <si>
    <t>1 przegląd: półroczny  - 2 obiektów</t>
  </si>
  <si>
    <t>2 przeglądy:
1) roczny - 13 obiektów
2) półroczny - 2 obiektów</t>
  </si>
  <si>
    <t>Składnica w Strzałkowie</t>
  </si>
  <si>
    <t>Magazyn główny</t>
  </si>
  <si>
    <t>Budynek do magazynowania surowców, trzy hale (każda ogrzewana nagrzewnicami – łącznie 13 nagrzewnic gazowych), konstrukcja żelbetonowa ryglowo-słupowa, wypełnienie ścian murowane z pustaków gazobetonowych i cegły wapienno-piaskowej, ściany ocieplone styropianem o gr. 12cm, dach z płyt panwiowych ocieplony styropapą o grubości 15 cm i pokryty papą termozgrzewalną. Posadzki betonowe, zacierane.</t>
  </si>
  <si>
    <t xml:space="preserve">- elektryczna,                                    - odgromowa,                                  - gazowa,
- teletechniczna,                              - alarmowa p.poż.,                            - antywłamaniowa,                         - detekcji gazu z zaworem MAG
 </t>
  </si>
  <si>
    <t xml:space="preserve">Hala magazynowa z dwoma budynkami biurowo-socjalnymi, zbiornikiem wody hydrantowej, kontenerowym zestawem hydroforowym, kontenerową stacją trafo wraz z niezbędną infrastrukturą techniczną </t>
  </si>
  <si>
    <t>Budynek jednokondygnacyjny, z fundamentami żelbetowymi wylewanymi na mokro (słupy żelbetowe prefabrykowane). Słupy o wymiarach 35x35 cm przegubowo oparte na fundamencie, pozostałe utwierdzone na stopach fundamentowych. Belki podwalinowe prefabrykowane o grubości 15 cm. Ramy główne stanowią rygle kratowe oparte na słupach żelbetowych. Stateczność konstrukcji zapewniają słupy wspornikowe oraz układ stężeń i tężników połaciowych oraz blacha trapezowa tworząca sztywną tarczę, na niej folia PE, wełna mineralna o grubości 13cm, folia PVC. Ściany prefabrykowane z płyty warstwowej o grubości 10cm. Posadzki betonowe/ zacierane. Stolarka drzwiowa stalowa, bramy segmentowe. Budynki biurowo-socjalne 1 kondygnacjne, ściany budynku technicznego zaprojektowano jako nośne. Część ściany w gruncie wymurowane z bloczków betonowych na zaprawie cementowej. Część nadziemna z bloczków gazobetonowych na zaprawie do cienkich spoin. Na dachu blacha trapezowa, folia PE, wełna mineralna 25cm, folia PVC.</t>
  </si>
  <si>
    <t>- elektryczna połączona z zewnętrzną stacją TRAFO SN i agregatem prądotwórczym o mocy 250kW,                                    - odgromowa,                                  - gazowa,
- teletechniczna,                              - alarmowa p.poż.,                            - antywłamaniowa,                         - detekcji gazu z zaworem MAG,
- wentylacji mechanicznej,                 - wodociągowa,                                - kanalizacji ścieków bytowych z przepompownią,                             - hydrantowa ppoż z przepompownią i zbiornikiem wody na cele ppoż o poj. `600 m3,                                                     - systemu oddymiania,                   - instalacja podciśnieniowa wód opadowych połączona z separatorem,</t>
  </si>
  <si>
    <t>Budynek administracyjno-socjalny</t>
  </si>
  <si>
    <t>Technologia wykonania tradycyjna, murowana z pustaków gazobetonowych, ściany ocieplone styropianem, stropodach płyty korytowe ocieplone styropapą, kryty papą termozgrzewalną, od wewnątrz sufit podwieszony, piwnicy brak, posadzki betonowe całość obustronnie tynkowana.</t>
  </si>
  <si>
    <t xml:space="preserve">- instalacja elektryczna,
- instalacja wodna, 
- instalacja co,
- instalacja kanalizacyjna, 
- instalacja piorunochronna,
- instalacja gazowa,                         - instalacja  teletechniczna,           - instalacja antywłamaniowa
</t>
  </si>
  <si>
    <t>Technologia wykonania tradycyjna, murowana z pustaków gazobetonowych, ściany ocieplone styropianem, 3 kondygnacyjny, stropodach ocieplony styropapą, kryty papą termozgrzewalną, stropy żelbetonowe, 1 i 2 kondygnacja mieszkalna, w piwnicy kotłownia zasilana gazem ziemnym, piwnice z posadzką betonową wykończonymi płytkami gresowymi, elewacja docieplona styropianem o łącznej grubości 17cm z tynkiem,</t>
  </si>
  <si>
    <t xml:space="preserve">- instalacja elektryczna,
- instalacja wodna, 
- instalacja co,
- instalacja kanalizacyjna, 
- instalacja piorunochronna,
- instalacja gazowa,
- instalacja solarna na wodę c. w. u.,                                                       - instalacja detekcji gazu z zaworem MAG
</t>
  </si>
  <si>
    <t>Budynek gospodarczy</t>
  </si>
  <si>
    <t>Technologia wykonania tradycyjna, murowana z pustaków gazobetonowych, ocieplony styropianem, 1 kondygnacyjny, konstrukcja dachu ryglowa z pytami korytkowymi, ocieplony styropapą i pokryty papą termozgrzewalną, posadzka betonowa z wykonaną powłoką epoksydową (olejoodporną), całość obustronnie tynkowana, okna PCV, brama przemysłowa segmentowa,</t>
  </si>
  <si>
    <t>- instalacja elektryczna,                  - instalacja c.o.</t>
  </si>
  <si>
    <t>Wiata stalowa</t>
  </si>
  <si>
    <t xml:space="preserve">Hala stalowa lekkiej konstrukcji, parterowa, niepodpiwniczona. Ściany i dach wykonane z blachy trapezowej, </t>
  </si>
  <si>
    <t xml:space="preserve">- instalacja elektryczna,
- instalacja antywłamaniowa, </t>
  </si>
  <si>
    <t>Wiata - hala magazynowa</t>
  </si>
  <si>
    <t xml:space="preserve">Hala stalowa lekkiej konstrukcji, parterowa, niepodpiwniczona. Ściany i dach wykonane z blachy trapezowej, posadzka betonowa zacierana. </t>
  </si>
  <si>
    <t>Technologia wykonania tradycyjna, murowana z pustaków gazobetonowych, stropodach strop Teriva, kryty papą termozgrzewalną, piwnicy brak, posadzki betonowe, całość obustronnie tynkowana, bramy przemysłowe segmentowe.</t>
  </si>
  <si>
    <t>Budynek substancji środowiskowo niebezpiecznych</t>
  </si>
  <si>
    <t>Technologia wykonania tradycyjna, murowana z pustaków gazobetonowych, 1 kondygnacyjny, dach kryty papą termozgrzewalną z płyt korytkowych, posadzka betonowa, całość obustronnie tynkowana, brama segmentowa przemysłowa.</t>
  </si>
  <si>
    <t>Budynek trafostacji</t>
  </si>
  <si>
    <t>Technologia wykonania tradycyjna, murowana z cegły, 1 kondygnacyjny, ze stropem żelbetonowym, dach kryty papą termozgrzewalną. Całość obustronnie tynkowana,</t>
  </si>
  <si>
    <t>Budynek garażowy z pomieszczeniami gospodarczymi</t>
  </si>
  <si>
    <t>Technologia wykonania tradycyjna, murowana z cegły, 1 kondygnacyjny, stropodach prefabrykowany oraz strop drewniany kryty papą termozgrzewalną, posadzki betonowe. Całość obustronnie tynkowana.</t>
  </si>
  <si>
    <t>Instalacja kanalizacji deszczowej z separatorem</t>
  </si>
  <si>
    <t>Instalacja wykonana z rur kielichowych PVC o średnicy 315mm zakończona separatorem lamelowym</t>
  </si>
  <si>
    <t>Budynek administracyjno- biurowy</t>
  </si>
  <si>
    <t>Budynek parterowy, nie podpiwniczony. Fundamenty żelbetowe w postaci ław fundamentowych, ściany fundamentowe z bloczków. Podłoga wylewana na podsypce z piasku izolowana termicznie. Ściany zewnętrzne dwuwarstwowe, część konstrukcyjna z bloczków gazobetonowych gr. 24cm, izolowane termicznie styropianem gr. 20cm. Ściany wykończone kasetonami blaszanymi. Ściany od wewnątrz tynkowane tynkiem gipsowym i cementowo-wapiennym. Ścianki działowe z bloczków silikatowych gr. 12cm murowane na warstwie konstrukcyjnej posadzki. Strop żelbetowy monolityczny, płaski, kryty papą termozgrzewalną. Izolacja termiczna dachu stanowi styropian typu dach-podłoga o grubości 25cm. Izolacje termiczne ścian zewnętrznych z wełny mineralnej gr. 20 cm. Izolacje pod-posadzkowe ze styropianu typu dach-podłoga/fundament, grubości 15 cm. System fasadowy w konstrukcji aluminiowo-szklanych ścian osłonowych izolowanych termicznie. Stolarka otworowa okienna aluminiowa. Drzwi wejściowe i pomocnicze aluminiowe. Na zewnątrz w oknach żaluzje elewacyjne i rolety zewnętrzne.</t>
  </si>
  <si>
    <t>- instalacja elektryczna z fotowoltaiką,
- instalacja CO i CWU z pompami - ciepła,
- instalacja kanalizacyjna,
- instalacja piorunochronna,
- instalacja  teletechniczna,          
- instalacja antywłamaniowa.</t>
  </si>
  <si>
    <t>MZ Świecie Przechowo, ul. Łąkowa 1A, 86-100 Świecie,</t>
  </si>
  <si>
    <t xml:space="preserve">Budynek parterowy, nie podpiwniczony,  dach dwuspadowy kryty blachą trapezową. Ściany murowane. Konstrukcję  nośną budynku  stanowią dźwigary i słupy prefabrykowane, żelbetowe.
Fundamenty ścian betonowe. Ściany osłonowe z pustaków żużlobetonowych, bloczków wapienno-piaskowych i gazobetonowych na zaprawie cementowo-wapiennej. Wrota stalowe. 
</t>
  </si>
  <si>
    <t>instalacja elektryczna       instalacja antywłamaniowa</t>
  </si>
  <si>
    <t>MZ Borówno Borówno,  Gmina Chełmno, 86-200 Chełmno</t>
  </si>
  <si>
    <t xml:space="preserve">Budynek parterowy, nie podpiwniczony,  kryty blachodachówką. Ściany murowane. Konstrukcję  nośną budynku  stanowią dźwigary i słupy prefabrykowane, żelbetowe.
Fundamenty ścian betonowe. Ściany osłonowe z pustaków żużlobetonowych, bloczków wapienno-piaskowych i gazobetonowych na zaprawie cementowo-wapiennej. Wrota stalowe. 
</t>
  </si>
  <si>
    <t>1. przegląd półroczny w 1 budynku</t>
  </si>
  <si>
    <t>Składnica w Szepietowie</t>
  </si>
  <si>
    <t>Magazyn główny z częścią administracyjno-biurową</t>
  </si>
  <si>
    <t>Budynek 3 kondygnacyjny, murowany z cegły pełnej, podpiwniczony.
Stropy system DMS o rozstawie belek 50 cm, dach stropodach o rozstawie  belek 65 cm, kryty papą termozgrzewalną.</t>
  </si>
  <si>
    <t>• instalacja elektryczna,
• instalacja odgromowa,
• instalacja wodno-kanalizacyjna,
• instalacja hydrantowa p.poż. ,
• monitoring temperatury i wilgotności,
• instalacja sygnalizacji włamania,
• sygnalizacja alarmowa p.poż.,
• urządzenia systemu telewizji przemysłowej,
• dźwigów towarowo-osobowych,
• instalacja telefoniczna,
• instalacja c.o.,wu,
• kotłownia c.o.,
• system wentylacji przemysłowej*.</t>
  </si>
  <si>
    <t>Przegląd budowlany tkzw. roczny Wykonywany jest dwa razy w roku.</t>
  </si>
  <si>
    <t xml:space="preserve">Budynek piętrowy, murowany z cegły, podpiwniczony, pokryty blachą trapezową, strop typ. Ackermana </t>
  </si>
  <si>
    <t>• instalacja elektryczna,
• instalacja wodna,
• instalacja co,
• instalacja kanalizacyjna,
• instalacja piorunochronna</t>
  </si>
  <si>
    <t xml:space="preserve">Budynek parterowy , murowany z cegły nie podpiwniczony, dach pokryty papa termozgrzewalna, strop typ DMS </t>
  </si>
  <si>
    <t>• instalacja elektryczna,
• instalacja wodna,
• instalacja co,
• instalacja kanalizacyjna,
• instalacja piorunochronna,</t>
  </si>
  <si>
    <t xml:space="preserve">Budynek magazynu, opakowań i agregatów </t>
  </si>
  <si>
    <t>Budynek parterowy murowany nie podpiwniczony, słupy pilastry z cegły 38x51 cm co 2,5 m, dach- konstrukcja drewniana – wiązary co 1,25 m pokryty blachą trapezową</t>
  </si>
  <si>
    <t>• instalacja elektryczna
• instalacja piorunochronna</t>
  </si>
  <si>
    <t xml:space="preserve">Budynek wartowni </t>
  </si>
  <si>
    <t>Budynek magazynu paliw</t>
  </si>
  <si>
    <t xml:space="preserve">Budynek parterowy murowany nie podpiwniczony, strop- żelbetowy, dach pokryty papą termozgrzewalną </t>
  </si>
  <si>
    <t>Budynk  warsztatowo- garażowy</t>
  </si>
  <si>
    <t>Budynek murowany 1 kondygnacyjny nie podpiwniczony, dach kryty papą termozgrzewalną, płyty korytkowe</t>
  </si>
  <si>
    <t>Basen p. pożarowy</t>
  </si>
  <si>
    <t>Konstrukcja żelbetowa wodoszczelna z ogrodzeniem metalowym.</t>
  </si>
  <si>
    <t>glębokość 4m</t>
  </si>
  <si>
    <t>Oczyśzczalnia scieków</t>
  </si>
  <si>
    <t>Oczyszczalnia Bioclar EG-35</t>
  </si>
  <si>
    <r>
      <t>·</t>
    </r>
    <r>
      <rPr>
        <sz val="7"/>
        <color rgb="FF000000"/>
        <rFont val="Times New Roman"/>
        <family val="1"/>
        <charset val="238"/>
      </rPr>
      <t> </t>
    </r>
    <r>
      <rPr>
        <sz val="10"/>
        <color rgb="FF000000"/>
        <rFont val="Arial"/>
        <family val="2"/>
        <charset val="238"/>
      </rPr>
      <t>wydajność Q= 4,6-6,0 m³ na dobę</t>
    </r>
  </si>
  <si>
    <r>
      <t>·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0"/>
        <color rgb="FF000000"/>
        <rFont val="Arial"/>
        <family val="2"/>
        <charset val="238"/>
      </rPr>
      <t>głębokość 78 mb.</t>
    </r>
  </si>
  <si>
    <t xml:space="preserve">Ogrodzenie posesji </t>
  </si>
  <si>
    <t>Konstrukcja słupowa żelbetowa, wypełnienie z płyt żelbetowych w czterech rzędach. Górą drut kolczasty. Od strony zachodniej ogrodzenie zmodernizowane w 2022r Wykonane zpaneli kratowych ocynkowanych ogniowo, słupki metalowe montowane na fundamencie z betonu, pomiędzy słupkami podmurówka. Długość płotu 218 mb.</t>
  </si>
  <si>
    <t>• średnia wysokość – 1,90 m
• całkowita długość – 720 m.</t>
  </si>
  <si>
    <t>Lądowisko</t>
  </si>
  <si>
    <t>Płyta betonowa C30/37, strefa przyziemia TLOF o wymiarach 15 x 15 m.
Pole wzlotów FATO o wym. 38 x 38 m, wokół którego ułożony chodnik z płyt betonowych o wym. 50x50x7cm i szerokości  100 cm.
Droga  dojazdowa wykonana z kostki brukowej</t>
  </si>
  <si>
    <t>•   elektryczna,
•   kanalizacyjna,
•   nawigacyjna,
•   urządzenia systemu telewizji przemysłowej.</t>
  </si>
  <si>
    <t>System kanalizacji</t>
  </si>
  <si>
    <t>System składający się z kanalizacji sanitarnej i deszczowej</t>
  </si>
  <si>
    <t>•  instalacja urządzeń oczyszczających wody opadowe i roztopowe (składające się z osadnika OS 1500/2,0 oraz seperatora lamelowego ESL20/200), kolektora głównego krytego fi 400m, o długości 789,5 mb.</t>
  </si>
  <si>
    <t>budynek wolno stojący o konstrukcji stalowej, niepodpiwniczony postawiony na płycie betonowej . dach kryty blachą trapezową</t>
  </si>
  <si>
    <t>Magazyn zamiejscowy Mężenin 27, Gmina Rutki</t>
  </si>
  <si>
    <t xml:space="preserve">Budynek wolnostojący o konstrukcji stalowej niepodpiwniczony, Stopy fundamentowe pod słupy stalowe. Dach kryty blachą trapezową. </t>
  </si>
  <si>
    <t>•    instalacja elektryczna,
•    instalacja odgromowa,
•    instalacja alarmowa</t>
  </si>
  <si>
    <t>Ogrodzenie typu zabezpieczeniowego zwieńczonego trzema rzędami drutu kolczastego</t>
  </si>
  <si>
    <t>• średnia wysokość – 2,35 m,
• całkowita długość – 363,5 m,
• 3 bramy wjazdowe</t>
  </si>
  <si>
    <t>Magazyn zamiejscowy Łomża,                      ul. Sikorskiego 156</t>
  </si>
  <si>
    <t>Budynek wolnostojący o konstrukcji stalowej niepodpiwniczony, Stopy fundamentowe pod słupy stalowe. Dach kryty blachą trapezową</t>
  </si>
  <si>
    <t>•     instalacja elektryczna,
•     instalacja odgromowa,
•     instalacja alarmowa.</t>
  </si>
  <si>
    <t>Magazyn zamiejscowy Łomża,                      ul. Sikorskiego 157</t>
  </si>
  <si>
    <t>2 przeglądy:
1) roczny - 21 obiektów
2) półroczny - ( 2x po 5) = 10 obiektów/rok</t>
  </si>
  <si>
    <t>Składnica w Wąwale</t>
  </si>
  <si>
    <t>Budynek agregatorowni</t>
  </si>
  <si>
    <r>
      <t xml:space="preserve">Budynek agregatowni  (AP) </t>
    </r>
    <r>
      <rPr>
        <sz val="11"/>
        <color rgb="FF000000"/>
        <rFont val="Arial"/>
        <family val="2"/>
        <charset val="238"/>
      </rPr>
      <t>-  budynek jednokondygnacyjny, murowany z gazobetonu, niepodpiwniczony, nieogrzewany, ściany zewnętrzne izolowane płytami styropianowymi,  konstrukcja mieszana:- fundamenty żelbetowe (ławy),
- konstrukcja murowana systemem tradycyjnym,.
- konstrukcja dachu żelbetowa,
- rodzaj stropu: stropodach,</t>
    </r>
  </si>
  <si>
    <t>Instalacja elektryczna wewnętrzna oraz instalacja agregatu prądotwórczego, instalacja odgromowa.</t>
  </si>
  <si>
    <t>Budynek mieszkalny nr1 (B-1)</t>
  </si>
  <si>
    <r>
      <t>Budynek mieszkalny nr 1 ( B-1) –</t>
    </r>
    <r>
      <rPr>
        <sz val="11"/>
        <color rgb="FF000000"/>
        <rFont val="Arial"/>
        <family val="2"/>
        <charset val="238"/>
      </rPr>
      <t xml:space="preserve"> budynek dwukondygnacyjny, podpiwniczony, murowany z cegły, ogrzewany, dach czterospadowy drewniany, kryty blachodachówką, ściany zewnętrzne izolowane płytami styropianowymi, konstrukcja mieszana:
- fundamenty żelbetowe (ławy fundamentowe),
- konstrukcja murowana systemem tradycyjnym,
- więźba dachowa drewniana,
- stropy drobnoelementowe typu DZ,
 </t>
    </r>
  </si>
  <si>
    <t>Instalacja elektryczna, wodno-kanalizacyjna, centralnego ogrzewania, telefoniczna instalacja odgromowa, antyoblodzeniowa rynien i rur spustowych.</t>
  </si>
  <si>
    <t>Budynek mieszkalny nr2 (B-2)</t>
  </si>
  <si>
    <r>
      <t>Budynek mieszkalny nr 2 (B-2)</t>
    </r>
    <r>
      <rPr>
        <sz val="11"/>
        <color rgb="FF000000"/>
        <rFont val="Arial"/>
        <family val="2"/>
        <charset val="238"/>
      </rPr>
      <t xml:space="preserve"> – budynek dwukondygnacyjny, podpiwniczony, murowany z cegły, ogrzewany, dach czterospadowy drewniany, kryty blachodachówką, ściany zewnętrzne izolowane płytami styropianowymi, konstrukcja mieszana:
- fundamenty żelbetowe (ławy fundamentowe),
- konstrukcja murowana systemem tradycyjnym,
- więźba dachowa drewniana,
- stropy drobnoelementowe typu DZ,</t>
    </r>
  </si>
  <si>
    <t>Instalacja elektryczna, wodno-kanalizacyjna, centralnego ogrzewania, telefoniczna, instalacja odgromowa, antyoblodzeniowa rynien i rur spustowych.</t>
  </si>
  <si>
    <t>Budynek administracyjny (B-3)</t>
  </si>
  <si>
    <r>
      <t>Budynek administracyjny</t>
    </r>
    <r>
      <rPr>
        <b/>
        <i/>
        <sz val="11"/>
        <color rgb="FF000000"/>
        <rFont val="Arial"/>
        <family val="2"/>
        <charset val="238"/>
      </rPr>
      <t xml:space="preserve"> (B-3)</t>
    </r>
    <r>
      <rPr>
        <sz val="11"/>
        <color rgb="FF000000"/>
        <rFont val="Arial"/>
        <family val="2"/>
        <charset val="238"/>
      </rPr>
      <t xml:space="preserve"> – budynek</t>
    </r>
    <r>
      <rPr>
        <b/>
        <i/>
        <sz val="11"/>
        <color rgb="FF000000"/>
        <rFont val="Arial"/>
        <family val="2"/>
        <charset val="238"/>
      </rPr>
      <t xml:space="preserve"> </t>
    </r>
    <r>
      <rPr>
        <sz val="11"/>
        <color rgb="FF000000"/>
        <rFont val="Arial"/>
        <family val="2"/>
        <charset val="238"/>
      </rPr>
      <t>dwukondygnacyjny,  częściowo podpiwniczony, ogrzewany, dach czterospadowy drewniany kryty blachodachówką, ściany zewnętrzne izolowane płytami styropianowymi, konstrukcja mieszana:
- fundamenty żelbetowe (ławy fundamentowe),
- konstrukcja murowana systemem tradycyjnym,.
- więźba dachowa drewniana,
- stropy drobnoelementowe typu DMS,</t>
    </r>
  </si>
  <si>
    <t>Instalacja elektryczna, wodno-kanalizacyjna, centralnego ogrzewania, telefoniczna, instalacja odgromowa, instalacja klimatyzacyjna, antyoblodzeniowa rynien i rur spustowych, hydrantowa ppoż, sygnalizacji ppoż, sygnalizacji włamania i napadu, sieć IT,   w części podpiwniczonej znajduje się kotłownia olejowa o mocy 215 kW typu „SCHAFER” DCN oraz dwa zbiorniki na olej o łącznej pojemności 10 000 l.</t>
  </si>
  <si>
    <t>Magazyn nr 2 (M-2)</t>
  </si>
  <si>
    <r>
      <t>Magazyn nr 2 ( M-2)</t>
    </r>
    <r>
      <rPr>
        <sz val="11"/>
        <color rgb="FF000000"/>
        <rFont val="Arial"/>
        <family val="2"/>
        <charset val="238"/>
      </rPr>
      <t xml:space="preserve"> – budynek hurtowni farmaceutycznej, murowany z cegły, dwukondygnacyjny, bez podpiwniczenia, ogrzewany, dach betonowy, kryty papą, ściany zewnętrzne izolowane płytami styropianowymi, konstrukcja mieszana:
- fundamenty żelbetowe (ławy i stopy),
- konstrukcja murowana systemem tradycyjnym,
- konstrukcja dachu ramowa żelbetowa,
- stropodach z prefabrykatów falistych żelbetowych, sklepienie kulisto-łukowe,
- rampa załadunkowo-wyładunkowa usytuowana            wzdłuż tyłu magazynu,                      z przodu magazynu dwa doki załadunkowo wyładunkowe,                                 - z przodu i w szczycie magazynu są rozmieszczone klimatyzatory 
 </t>
    </r>
  </si>
  <si>
    <t xml:space="preserve">Instalacja elektryczna , antyoblodzeniowa rynien i rur spustowych, instalacja hydrantowa p.poż., sygnalizacyjna p.poż i sygnalizacji włamania, dźwig towarowo-osobowy o nośności 1000 kg, instalacja telefoniczna, instalacja odgromowa, system mechanicznej wentylacji, 2 x instalacja klimatyzacji niezależne od siebie,               4 odrębne chłodnie, przepompownia ścieków, sieć teleinformatyczna, system drabin - CRYNOLINE </t>
  </si>
  <si>
    <t>LISTODAD - ROCZNY</t>
  </si>
  <si>
    <t xml:space="preserve">Magazyn nr 4 (M-4)    </t>
  </si>
  <si>
    <r>
      <t>Magazyn nr 4 (M-4)</t>
    </r>
    <r>
      <rPr>
        <sz val="11"/>
        <color rgb="FF000000"/>
        <rFont val="Arial"/>
        <family val="2"/>
        <charset val="238"/>
      </rPr>
      <t xml:space="preserve"> – budynek murowany z cegły, dwukondygnacyjny, bez podpiwniczenia, ogrzewany, dach betonowy kryty papą, konstrukcja mieszana:
- fundamenty żelbetowe (ławy i stopy),
- konstrukcja murowana systemem tradycyjnym,
- konstrukcja dachu ramowa żelbetowa ,
- stropodach z prefabrykatów falistych żelbetowych, sklepienie kulisto-łukowe,
- rampy załadunkowo-wyładunkowe  usytuowane wzdłuż magazynu po obu stronach,
- betonowa klatka schodowa o szer. 155 cm,</t>
    </r>
  </si>
  <si>
    <t>Instalacja elektryczna, antyoblodzeniowa rynien i rur spustowych, instalacja c.o., hydrantowa p.poż., sygnalizacyjna p.poż i sygnalizacji włamania, instalacja telefoniczna, instalacja odgromowa, monitoring temperatury i wilgotności, sieć teleinformatyczna, system drabin, dźwig towarowo-osobowy o nośności 1500 kg.</t>
  </si>
  <si>
    <t>LISTOPAD -ROCZNY</t>
  </si>
  <si>
    <t>Magazyn nr 5 (M-5)</t>
  </si>
  <si>
    <r>
      <t>Magazyn nr 5 (M-5)</t>
    </r>
    <r>
      <rPr>
        <sz val="11"/>
        <color rgb="FF000000"/>
        <rFont val="Arial"/>
        <family val="2"/>
        <charset val="238"/>
      </rPr>
      <t xml:space="preserve"> – budynek murowany z cegły, dwukondygnacyjny, bez podpiwniczenia, ogrzewany, dach betonowy kryty papą, konstrukcja mieszana:
- fundamenty żelbetowe (ławy i stopy),
- konstrukcja murowana systemem tradycyjnym,
- konstrukcja dachu ramowa żelbetowa,
- stropodach z prefabrykatów falistych żelbetowych, sklepienie kulisto-łukowe,
- rampy załadunkowo-wyładunkowe usytuowane wzdłuż magazynu po obu stronach,
- betonowa klatka schodowa o szer. 155 cm,</t>
    </r>
  </si>
  <si>
    <t>Instalacja elektryczna, antyoblodzeniowa rynien i rur spustowych, instalacja c.o., hydrantowa p.poż., sygnalizacyjna p.poż i sygnalizacji włamania, instalacja telefoniczna, instalacja odgromowa, monitoring temperatury i wilgotności, sieć teleinformatyczna, system drabin - CRYNOLINE, dźwig towarowo-osobowy o nośności 1500 kg</t>
  </si>
  <si>
    <t>Magazyn nr 6 (M-6)</t>
  </si>
  <si>
    <r>
      <t>Magazyn nr 6 (M-6)</t>
    </r>
    <r>
      <rPr>
        <sz val="11"/>
        <color rgb="FF000000"/>
        <rFont val="Arial"/>
        <family val="2"/>
        <charset val="238"/>
      </rPr>
      <t xml:space="preserve"> - budynek murowany z cegły, dwukondygnacyjny, ściany zewnętrzne izolowane płytami styropianowymi, podpiwniczony, ogrzewany, dach betonowy kryty papą, konstrukcja mieszana:
- fundamenty żelbetowe (ławy i stopy),
- konstrukcja murowana systemem tradycyjnym,
- konstrukcja dachu ramowa żelbetowa,
- stropodach z prefabrykatów falistych żelbetowych, sklepienie kulisto-łukowe,
- rampy załadunkowo-wyładunkowe usytuowane wzdłuż magazynu po obu stronach,
 - betonowa klatka schodowa o szer. 155 cm,
- w części podpiwniczonej znajduje się hydrofornia wyposażona w dwa zbiorniki o pojemności 2000 l. oraz dwie pompy typu S-82,</t>
    </r>
  </si>
  <si>
    <t>Instalacja elektryczna, antyoblodzeniowa rynien i rur spustowych, instalacja c.o., hydrantowa p.poż., sygnalizacyjna p.poż i sygnalizacji włamania, monitoring temperatury i wilgotności, instalacja telefoniczna, instalacja odgromowa, sieć teleinformatyczna, system drabin - CRYNOLINE, hydrofornia, dźwig towarowo-osobowy o nośności 1500 kg, w części podpiwniczonej znajduje się kotłownia olejowa wyposażona w dwa kotły typu CHAPPEE o mocy 640 kW  każdy, zbiorniki na olej opałowy o łącznej pojemności 50 000 l.</t>
  </si>
  <si>
    <t>Magazyn nr 7     (M-7)</t>
  </si>
  <si>
    <r>
      <t>Magazyn nr 7 (M-7)</t>
    </r>
    <r>
      <rPr>
        <sz val="11"/>
        <color rgb="FF000000"/>
        <rFont val="Arial"/>
        <family val="2"/>
        <charset val="238"/>
      </rPr>
      <t xml:space="preserve"> - budynek murowany z cegły, dwukondygnacyjny, ściany zewnętrzne izolowane płytami styropianowymi, bez podpiwniczenia, ogrzewany, dach betonowy kryty papą, konstrukcja mieszana:
- fundamenty żelbetowe (ławy i stopy),
- konstrukcja murowana systemem tradycyjnym,
- konstrukcja dachu ramowa żelbetowa,
- stropodach z prefabrykatów falistych żelbetowych, sklepienie kulisto-łukowe,
- rampy załadunkowo-wyładunkowe  usytuowane wzdłuż magazynu po obu stronach,
 - betonowa klatka schodowa o szer. 155 cm,
- w części szczytowej budynku znajdują się warsztaty: spawalniczy i mechaniczny oraz zajezdnia wózków widłowych,</t>
    </r>
  </si>
  <si>
    <t xml:space="preserve">Instalacja elektryczna, antyoblodzeniowa rynien i rur spustowych, instalacja c.o., hydrantowa p.poż., sygnalizacyjna p.poż i sygnalizacji włamania, instalacja telefoniczna , instalacja odgromowa, monitoring temperatury i wilgotności, sieć teleinformatyczna, system drabin - CRYNOLINE, dźwig towarowo-osobowy o nośności 1500 kg, </t>
  </si>
  <si>
    <t>Magazyn Taro I     (MG)</t>
  </si>
  <si>
    <r>
      <t>Magazyn Taro I (MG)-</t>
    </r>
    <r>
      <rPr>
        <sz val="11"/>
        <color rgb="FF000000"/>
        <rFont val="Calibri"/>
        <family val="2"/>
        <charset val="238"/>
      </rPr>
      <t xml:space="preserve"> </t>
    </r>
    <r>
      <rPr>
        <sz val="11"/>
        <color rgb="FF000000"/>
        <rFont val="Arial"/>
        <family val="2"/>
        <charset val="238"/>
      </rPr>
      <t>budynek wykonany z cegły cementowo-żwirowej, jednokondygnacyjny, bez podpiwniczenia, nieogrzewany, dach drewniany kryty papą, konstrukcja mieszana:
- fundamenty betonowe (ławy),
- konstrukcja murowana systemem tradycyjnym,
- brak stropu,
 - rampy załadunkowo-wyładunkowe  usytuowane wzdłuż w szczycie magazynu  po obu stronach,</t>
    </r>
  </si>
  <si>
    <t>Instalacja elektryczna wewnętrzna, instalacja telefoniczna, instalacja odgromowa.</t>
  </si>
  <si>
    <t>Magazyn Taro II    (MZ)</t>
  </si>
  <si>
    <r>
      <t>Magazyn Taro II (MZ) -</t>
    </r>
    <r>
      <rPr>
        <sz val="11"/>
        <color rgb="FF000000"/>
        <rFont val="Arial"/>
        <family val="2"/>
        <charset val="238"/>
      </rPr>
      <t xml:space="preserve"> budynek wykonany z cegły cementowo-żwirowej, jednokondygnacyjny, bez podpiwniczenia, nieogrzewany, dach drewniany kryty papą, konstrukcja mieszana:
- fundamenty betonowe (ławy),
- konstrukcja murowana systemem tradycyjnym,
- brak stropu,
 - rampy załadunkowo-wyładunkowe ( kolejowa i samochodowa) usytuowane w szczycie  magazynu po obu stronach,</t>
    </r>
  </si>
  <si>
    <t>Instalacja elektryczna wewnętrzna, instalacja odgromowa.</t>
  </si>
  <si>
    <t>Składica w Wąwale</t>
  </si>
  <si>
    <t>Magazyn materiałów pędnych  (MP)</t>
  </si>
  <si>
    <r>
      <t xml:space="preserve">Magazyn materiałów pędnych (MP) </t>
    </r>
    <r>
      <rPr>
        <sz val="11"/>
        <color rgb="FF000000"/>
        <rFont val="Arial"/>
        <family val="2"/>
        <charset val="238"/>
      </rPr>
      <t>– budynek o konstrukcji żelbetonowej (fundamenty, strop), zagłębiony w ziemi na około 1,5 m., dach obsypany ziemią, stropodach, nieogrzewany,</t>
    </r>
  </si>
  <si>
    <t>Instalacja elektryczna wewnętrzna, wentylacja nawiewno-wywiewna.</t>
  </si>
  <si>
    <t>Przepompownia ścieków   (PP)</t>
  </si>
  <si>
    <r>
      <t xml:space="preserve">Przepompownia ścieków (PP) – </t>
    </r>
    <r>
      <rPr>
        <sz val="11"/>
        <color rgb="FF000000"/>
        <rFont val="Arial"/>
        <family val="2"/>
        <charset val="238"/>
      </rPr>
      <t>budynek jednokondygnacyjny, bez podpiwniczenia, murowany z cegły, dach drewniany czterospadowy kryty papą, konstrukcja mieszana:
- fundamenty betonowe (ławy),
- konstrukcja murowana systemem tradycyjnym,
- dach drewniany,
- strop drewniany,</t>
    </r>
  </si>
  <si>
    <t>Instalacja elektryczna wewnętrzna,  instalacja kanalizacyjna i instalacja pomp, instalacja wentylacyjna.</t>
  </si>
  <si>
    <t>Stolarnia  (ST)</t>
  </si>
  <si>
    <r>
      <t xml:space="preserve">Stolarnia (ST) </t>
    </r>
    <r>
      <rPr>
        <sz val="11"/>
        <color rgb="FF000000"/>
        <rFont val="Arial"/>
        <family val="2"/>
        <charset val="238"/>
      </rPr>
      <t>– budynek murowany z pustaków gazobetonowych, jednokondygnacyjny, bez podpiwniczenia, dach drewniany dwuspadowy kryty papą, sufit drewniany, z możliwością ogrzewania piecowego, konstrukcja mieszana”
- fundamenty betonowe (ławy),
- konstrukcja murowana systemem tradycyjnym,
- brak stropu,</t>
    </r>
  </si>
  <si>
    <t>Instalacja elektryczna wewnętrzna, instalacja telefoniczna, instalacja wentylacyjna.</t>
  </si>
  <si>
    <t>Wiata główna  (WG)</t>
  </si>
  <si>
    <r>
      <t xml:space="preserve">Wiata główna (WG) </t>
    </r>
    <r>
      <rPr>
        <sz val="11"/>
        <color rgb="FF000000"/>
        <rFont val="Calibri"/>
        <family val="2"/>
        <charset val="238"/>
      </rPr>
      <t>–</t>
    </r>
    <r>
      <rPr>
        <sz val="11"/>
        <color rgb="FF000000"/>
        <rFont val="Arial"/>
        <family val="2"/>
        <charset val="238"/>
      </rPr>
      <t xml:space="preserve"> budynek o konstrukcji stalowej z rur czarnych, obudowany i kryty blacha trapezową ocynkowaną, jednokondygnacyjny, bez podpiwniczenia,  nieogrzewany, fundamenty betonowe (stopy), brak stropu. </t>
    </r>
  </si>
  <si>
    <t>Instalacja elektryczna wewnętrzna.</t>
  </si>
  <si>
    <t>Rozdzielnia prądu  (WP)</t>
  </si>
  <si>
    <r>
      <t>Rozdzielnia prądu (WP)</t>
    </r>
    <r>
      <rPr>
        <sz val="11"/>
        <color rgb="FF000000"/>
        <rFont val="Arial"/>
        <family val="2"/>
        <charset val="238"/>
      </rPr>
      <t xml:space="preserve"> – budynek murowany z cegły, dach drewniany dwuspadowy kryty papą, jednokondygnacyjny, bez podpiwniczenia, nieogrzewany, sufit i podłoga drewniane, konstrukcja mieszana:
- fundamenty betonowe (ławy),
- konstrukcja murowana systemem tradycyjnym,
- strop drewniany.</t>
    </r>
  </si>
  <si>
    <t>Instalacja elektryczna wewnętrzna, instalacja rozdzielni.</t>
  </si>
  <si>
    <t>Zbiornik wody p.poż. (ZW-1)</t>
  </si>
  <si>
    <r>
      <t>Zbiornik wody p.poż (ZW-1)</t>
    </r>
    <r>
      <rPr>
        <sz val="11"/>
        <color rgb="FF000000"/>
        <rFont val="Calibri"/>
        <family val="2"/>
        <charset val="238"/>
      </rPr>
      <t xml:space="preserve"> </t>
    </r>
    <r>
      <rPr>
        <sz val="11"/>
        <color rgb="FF000000"/>
        <rFont val="Arial"/>
        <family val="2"/>
        <charset val="238"/>
      </rPr>
      <t>– wykonany z płyt betonowych wylewanych na miejscu, wnętrze basenu wylane zaprawą cementową, basen o pojemności 487 m3, powierzchnia zabudowy: 313,5 m2, połączony ze  zbiornikiem pośrednim podziemnym , ogrodzony stalową balustradą, posiada zawór spustowy o przekroju 150mm.</t>
    </r>
  </si>
  <si>
    <t>Obiekt nie jest wyposażony w żadne instalacje.</t>
  </si>
  <si>
    <t>Zbiornik wody p.poż. (ZW-2)</t>
  </si>
  <si>
    <r>
      <t>Zbiornik wody p.poż (ZW-2)</t>
    </r>
    <r>
      <rPr>
        <sz val="11"/>
        <color rgb="FF000000"/>
        <rFont val="Arial"/>
        <family val="2"/>
        <charset val="238"/>
      </rPr>
      <t xml:space="preserve"> - wykonany z płyt betonowych wylewanych na miejscu, wnętrze basenu wylane zaprawą cementową, basen o pojemności 375 m3, powierzchnia zabudowy 313,5 m2,  ogrodzony stalową balustradą, posiada zawór spustowy o przekroju 150mm.</t>
    </r>
  </si>
  <si>
    <t>Magazyn zamiejscowy w Baniosze</t>
  </si>
  <si>
    <t>Hala magazynowa</t>
  </si>
  <si>
    <r>
      <t xml:space="preserve">Hala magazynowa - </t>
    </r>
    <r>
      <rPr>
        <sz val="11"/>
        <color rgb="FF000000"/>
        <rFont val="Arial"/>
        <family val="2"/>
        <charset val="238"/>
      </rPr>
      <t>budynek magazynowy, parterowy, niepodpiwniczony,murowany z pustaków gazobetonowych, dach kryty blachą trapezową.</t>
    </r>
  </si>
  <si>
    <t>Instalacja elektryczna, odgromowa, sygnalizacja włamania.</t>
  </si>
  <si>
    <t>Adres : ul. Puławska 5a, 05-502 Baniocha</t>
  </si>
  <si>
    <t>Magazyn zamiejscowy w Karczewie</t>
  </si>
  <si>
    <r>
      <t>Hala magazynowa -</t>
    </r>
    <r>
      <rPr>
        <sz val="11"/>
        <color rgb="FF000000"/>
        <rFont val="Arial"/>
        <family val="2"/>
        <charset val="238"/>
      </rPr>
      <t xml:space="preserve"> budynek magazynowy, parterowy, niepodpiwniczony,murowany z pustaków gazobetonowych, dach kryty blacho dachówką, fundament betonowe, brak stropu, konstrukcja murowana systemem tradycyjnym.</t>
    </r>
  </si>
  <si>
    <t>Instalacja elektryczna, sygnalizacja włamania.</t>
  </si>
  <si>
    <t>Adres : ul. Kard. S. Wyszyńskiego2 , 05-480 Karczew</t>
  </si>
  <si>
    <t>Wiata przy hali magazynowej</t>
  </si>
  <si>
    <r>
      <t xml:space="preserve">Wiata - </t>
    </r>
    <r>
      <rPr>
        <sz val="11"/>
        <color rgb="FF000000"/>
        <rFont val="Arial"/>
        <family val="2"/>
        <charset val="238"/>
      </rPr>
      <t>budynek magazynowy parterowy, niepodpiwniczony,murowany z pustaków,</t>
    </r>
    <r>
      <rPr>
        <b/>
        <sz val="11"/>
        <color rgb="FF000000"/>
        <rFont val="Arial"/>
        <family val="2"/>
        <charset val="238"/>
      </rPr>
      <t xml:space="preserve"> </t>
    </r>
    <r>
      <rPr>
        <sz val="11"/>
        <color rgb="FF000000"/>
        <rFont val="Arial"/>
        <family val="2"/>
        <charset val="238"/>
      </rPr>
      <t>dach kryty blacho dachówką,</t>
    </r>
  </si>
  <si>
    <t>Instalacja elektryczna</t>
  </si>
  <si>
    <t>Adres : ul. Kard. S. Wyszyńskiego2, 05-480 Karczew</t>
  </si>
  <si>
    <t>przegląd półroczny w 2 budynkach</t>
  </si>
  <si>
    <t>1.</t>
  </si>
  <si>
    <t>Składnica w Starym Sączu</t>
  </si>
  <si>
    <t>Budynek magazynowy
M1</t>
  </si>
  <si>
    <t>parterowy, niepodpiwniczony, 3 komorowy. Konstrukcja szkieletowa, prefabrykowana, żelbetowa, ściany z gazobetonu i cegły, dach z płyt panwiowych, kryty papą termozgrzewalną, termoizolacja ścian i dachu.</t>
  </si>
  <si>
    <t xml:space="preserve">instalacje:                                     - elektryczna,                                - odgromowa,                               - gazowa,
- hydrantowa ppoż,                       - teletechniczna,                           - wentylacyjna,                              - alarmowa p.poż.,                            - antywłamaniowa,                        - wypływu gazu wraz z elektrozaworami odcinającymi dopływ gazu
 </t>
  </si>
  <si>
    <t>przeglądy wszystkich instalacji są dokonywane odrębnymi umowami / zleceniami</t>
  </si>
  <si>
    <t>2.</t>
  </si>
  <si>
    <t>Budynek magazynowy
M2</t>
  </si>
  <si>
    <t>parterowy, niepodpiwniczony, 3 komorowy. Konstrukcja szkieletowa, prefabrykowana, żelbetowa, ściany z gazobetonu i cegły, dach z płyt panwiowych, kryty papą termozgrzewalną, termoizolacja ścian i dachu</t>
  </si>
  <si>
    <t>3.</t>
  </si>
  <si>
    <t>Budynek jednopiętrowy, niepodpiwniczony, wolnostojący, murowany z cegły, strop i dach żelbetowy, kryty papą</t>
  </si>
  <si>
    <t>instalacje:                                     - elektryczna,
- odgromowa</t>
  </si>
  <si>
    <t xml:space="preserve"> - </t>
  </si>
  <si>
    <t>4.</t>
  </si>
  <si>
    <t>Budynek wielorodzinny, trzykondygnacyjny, podpiwniczony, zewnątrz ocieplony, konstrukcja: mur z cegły i gazobetonu, stropy DZ-3, stropodach kryty papą, w części piwnicznej kotłownia co gazowa.</t>
  </si>
  <si>
    <t xml:space="preserve">instalacje:                                       - elektryczna,                                - c.o.,                                              - c.w.u.,                                            - wod.-kan.,                                   - teletechniczna,                            - odgromowa,                                   - alarmowa p.poż.,                            - antywłamaniowa,                            - wypływu gazu wraz z elektrozaworami odcinającymi dopływ gazu w kotłowni,                         - wentylacja grawitacyjna </t>
  </si>
  <si>
    <t>5.</t>
  </si>
  <si>
    <t>Budynek administracyjno-                   warsztatowy</t>
  </si>
  <si>
    <t>Budynek parterowy, niepodpiwniczony, zewnątrz ocieplony, konstrukcja: mur z cegły, stropy DZ-3, stropodach kryty papą.</t>
  </si>
  <si>
    <t>983 57</t>
  </si>
  <si>
    <t>instalacje:                                       - elektryczna,                                - c.o.,                                              - c.w.u.,                                            - wod.-kan.,                                   - teletechniczna,                            -odgromowa,                                   - alarmowa p.poż.,                            - antywłamaniowa,                            - wypływu gazu wraz z elektrozaworami odcinającymi dopływ gazu w kotłowni,                         - wentylacja grawitacyjna w części administracyjnej,                      - wentylacja mechaniczna w części warsztatowej</t>
  </si>
  <si>
    <t>6.</t>
  </si>
  <si>
    <t>Budynek komórek gospodarczych</t>
  </si>
  <si>
    <t>Budynek parterowy, niepodpiwniczony, konstrukcja: mur z cegły, stropy DZ-3, stropodach kryty papą.</t>
  </si>
  <si>
    <t>7.</t>
  </si>
  <si>
    <t>Budynek wagi kolejowej</t>
  </si>
  <si>
    <t>Budynek parterowy, niepodpiwniczony, konstrukcja: mur z cegły, strop DZ-3 kryty papą.</t>
  </si>
  <si>
    <t>instalacje:                                       - elektryczna,                                 - odgromowa,                               - wentylacja grawitacyjna</t>
  </si>
  <si>
    <t>8.</t>
  </si>
  <si>
    <t xml:space="preserve">instalacja elektryczna  </t>
  </si>
  <si>
    <t>9.</t>
  </si>
  <si>
    <t>Budynek parterowy, niepodpiwniczony, murowany z białej cegły, dach z płyt korytkowych, kryty papą.</t>
  </si>
  <si>
    <t>Instalacje:                                        - elektryczna,                                   - odgromowa                               - wentylacja mechaniczna</t>
  </si>
  <si>
    <t>10.</t>
  </si>
  <si>
    <t>Budynek magazynu technicznego</t>
  </si>
  <si>
    <t xml:space="preserve">Instalacje:                                        - elektryczna,                                   - odgromowa </t>
  </si>
  <si>
    <t>11.</t>
  </si>
  <si>
    <t>Budynek warsztatu stolarskiego</t>
  </si>
  <si>
    <t>Budynek parterowy, niepodpiwniczony, konstrukcja: mur z cegły, stropodach kryty papą.</t>
  </si>
  <si>
    <t xml:space="preserve">Instalacje:                                        - elektryczna,                                       - odgromowa,                               - wentylacja grawitacyjna </t>
  </si>
  <si>
    <t>12.</t>
  </si>
  <si>
    <t>Budynek magazynu gospodarczego</t>
  </si>
  <si>
    <t>Budynek parterowy, niepodpiwniczony, konstrukcja: mur z cegły, dach stalowy szkieletowy o lekkiej konstrukcji pokryty blachą trapezową.</t>
  </si>
  <si>
    <t>13.</t>
  </si>
  <si>
    <t>Budynek parterowy, niepodpiwniczony, dwunawowy. Konstrukcja: mur z cegły i gazobetonu, stropodach kryty papą.</t>
  </si>
  <si>
    <t xml:space="preserve">Instalacje:                                        - elektryczna,                                       - odgromowa,                               - wentylacja mechaniczna </t>
  </si>
  <si>
    <t>14.</t>
  </si>
  <si>
    <t>Wiata</t>
  </si>
  <si>
    <t>konstrukcja z słupów drewnianych o przekroju 15x15 cm, w rozstawie 3 m i wysokości ścian 3m. Dach i ściany obudowane blachą trapezową T-5/1,25 mm. Dach dwuspadowy,</t>
  </si>
  <si>
    <t>15.</t>
  </si>
  <si>
    <t>Zadaszenie na opał</t>
  </si>
  <si>
    <t>Wiata stalowa szkieletowa o lekkiej konstrukcji, niepodpiwniczona, parterowa, pokrycie dachu blacha trapezowa,</t>
  </si>
  <si>
    <t>16.</t>
  </si>
  <si>
    <t>Wiata stalowa o konstrukcji słupów stalowych dwugałęziowych z obustronnymi wspornikami (słupy w kształcie litery T), w rozstawie 4,0m i wysokości 4,0m od stopy do głowicy słupa. Dach o wymiarze 5,0x5,0 m, pokrycie z blachy trapezowej T-5/1,25mm</t>
  </si>
  <si>
    <t>17.</t>
  </si>
  <si>
    <t>Garaż samochodowy</t>
  </si>
  <si>
    <t>Budynek parterowy, niepodpiwniczony. Konstrukcja: mur z cegły ceramicznej pełnej,  stropodach kryty papą</t>
  </si>
  <si>
    <t xml:space="preserve">Instalacja elektryczna                    </t>
  </si>
  <si>
    <t>18.</t>
  </si>
  <si>
    <t>Konstrukcja wsporcza elektrowciągu</t>
  </si>
  <si>
    <t>Konstrukcja nośna szkieletowa dla wciągnika elektrycznego typu 11T 10636 o udźwigu 5000kg, wysokość podnoszenia 12m,skład konstrukcji: betonowe fundamenty stopowe 1,5x1,5m, trzy  konstrukcje wsporcze bramowe o rozstawie słupowym 3m i  wysokości słupów 7,5m wykonane z ceowników 160, dwuteownika 180, tor jezdny o dług.13m wykonany z dwuteownika 340 (belka ażurowa), podpora z pomostem remontowym słupowa, o profilu jak konstrukcja wsporcza, ułożona na stopie fundamentowej,</t>
  </si>
  <si>
    <t>19.</t>
  </si>
  <si>
    <t>Maszt antenowy</t>
  </si>
  <si>
    <t>Maszt kratowy, stalowy, zamocowany do żelbetowego fundamentu za pomocą uchwytów i połączeń śrubowych, konstrukcja masztu spawana i skręcana śrubami, wysokość masztu 25 mb.</t>
  </si>
  <si>
    <t>20.</t>
  </si>
  <si>
    <t xml:space="preserve">Zbiornik przeciwpożarowy nr 1 </t>
  </si>
  <si>
    <r>
      <t>otwarty, konstrukcja żelbetowa, wodoszczelna, ze studzienką do pobierania wody - z kręgów betonowych Ø100, ogrodzenie - barierki metalowe, głębokość 2m,  pojemność 150 m</t>
    </r>
    <r>
      <rPr>
        <vertAlign val="superscript"/>
        <sz val="11"/>
        <color theme="1"/>
        <rFont val="Arial"/>
      </rPr>
      <t xml:space="preserve">3 </t>
    </r>
    <r>
      <rPr>
        <sz val="11"/>
        <color theme="1"/>
        <rFont val="Arial"/>
      </rPr>
      <t>, instalacja elektryczna i wodna</t>
    </r>
  </si>
  <si>
    <t>21.</t>
  </si>
  <si>
    <t>otwarty, konstrukcja żelbetowa, wodoszczelna, ze studzienką do pobierania wody - z kręgów betonowych Ø100, ogrodzenie - barierki metalowe, głębokość 2m,  pojemność 150 m3 , instalacja elektryczna i wodna</t>
  </si>
  <si>
    <t>22.</t>
  </si>
  <si>
    <t xml:space="preserve">Separator </t>
  </si>
  <si>
    <t>Separator ropopochodny lamelowy z osadnikiem typu ESL-H 3/30/600 (Ecol-Unicon)</t>
  </si>
  <si>
    <t xml:space="preserve">przeglądy:
1) roczny - 20 obiektów
</t>
  </si>
  <si>
    <t xml:space="preserve">                  Składnica w Zalesiu</t>
  </si>
  <si>
    <t>Budynek trzykondygnacyjny, podpiwniczony o konstrukcji mieszanej. Stropodach z prefabrykatów falistych żelbetowych, sklepienie kulisto-łukowe. Strop piwnicy i parteru oraz podtrzymujące go słupy żelbetowe monolityczne. Ściany murowane, szkielet żelbetowy. Rampy załadunkowo-wyładunkowe usytuowane wzdłuż magazynu po obu stronach. Ściany zewnętrzne izolowane płytami styropianowymi. Kryty papą termozgrzewalną.</t>
  </si>
  <si>
    <t xml:space="preserve">instalacje:
- elektryczna,
- hydrantowa ppoż.                                         - instalacja c.o.
- włamania i napadu
- odgromowa
- sygnalizacji  ppoż
- sieć IT                                                            - istalacja wentylacji mechanicznej
- antyoblodzeniowa rynien i rur spustowych                                                   - instalacja telefoniczna                                   - kanalizacyjna- wód deszczowych                                - dźwig towarowo-osobowy (2000 kg)                      - dwa kotły kondensacyjne c.o. na paliwo gazowe o mocy 0,54 MW każdy  </t>
  </si>
  <si>
    <t>Budynek dwukondygnacyjny o konstrukcji mieszanej. Stropodach z prefabrykatów falistych żelbetowych, sklepienie kulisto-łukowe. Strop piwnicy i parteru oraz podtrzymujące go słupy żelbetowe monolityczne. Ściany murowane, szkielet żelbetowy. Rampy załadunkowo-wyładunkowe usytuowane wzdłuż magazynu po obu stronach. Ściany zewnętrzne izolowane płytami styropianowymi. Kryty papą termozgrzewalną.</t>
  </si>
  <si>
    <t>instalacje:
- elektryczna,
- hydrantowa ppoż.                                         - instalacja c.o.
- sygnalizacji włamania i napadu
- odgromowa
- sygnalizacji  ppoż
- sieć IT                                                            - wentylacji mechanicznej
- instalacja antyoblodzeniowa rynien i rur spustowych                                                   - telefoniczna                                                    - kanalizacyjna- wód deszczowych                             - dźwig towarowo-osobowy (1500 kg)</t>
  </si>
  <si>
    <t>Magayn nr 3</t>
  </si>
  <si>
    <t>Budynek dwukondygnacyjny o konstrukcji mieszanej. Stropodach z prefabrykatów falistych żelbetowych, sklepienie kulisto-łukowe. Strop piwnicy i parteru oraz podtrzymujące go słupy żelbetowe monolityczne. Ściany murowane, szkielet żelbetowy. Rampa załadunkowo-wyładunkowa usytuowana wzdłuż magazynu po jednej stronie.  Ściany zewnętrzne izolowane płytami styropianowymi. Kryty papą termozgrzewalną.</t>
  </si>
  <si>
    <t>instalacje:
- elektryczna,
- hydrantowa ppoż.                                         - instalacja c.o.
- sygnalizacji włamania i napadu
- odgromowa
- sygnalizacji  ppoż
- sieć IT                                                            - istalacja wentylacji mechanicznej
- antyoblodzeniowa rynien i rur spustowych                                                   - telefoniczna                                                   - kanalizacyjna- wód deszczowych                             - dźwig towarowo-osobowy (1500 kg)</t>
  </si>
  <si>
    <t>instalacje:
- elektryczna,
- hydrantowa ppoż.                                         - instalacja c.o.
- sygnalizacji włamania i napadu
- odgromowa
- sygnalizacji  ppoż
- sieć IT                                                            - wentylacji mechanicznej
- antyoblodzeniowa rynien i rur spustowych                                                   - telefoniczna                                                     - kanalizacyjna- wód deszczowych                              - dźwig towarowo-osobowy (1500 kg)</t>
  </si>
  <si>
    <t>Budynek trzykondygnacyjny, podpiwniczony o konstrukcji mieszanej. Stropodach z prefabrykatów falistych żelbetowych, sklepienie kulisto-łukowe. Strop piwnicy i parteru oraz podtrzymujące go słupy żelbetowe monolityczne. Ściany murowane, szkielet żelbetowy. Rampa załadunkowo-wyładunkowa usytuowana wzdłuż magazynu po jednej stronie. Kryty papą termozgrzewalną.</t>
  </si>
  <si>
    <t>instalacje:
- elektryczna,
- hydrantowa ppoż.                                         - instalacja c.o.
- sygnalizacji włamania i napadu
- odgromowa
- sygnalizacji  ppoż
- sieć IT                                                            - wentylacji mechanicznej
- telefoniczna                                                 - kanalizacyjna- wód deszczowych                              - dźwig towarowo-osobowy (1500 kg)</t>
  </si>
  <si>
    <t>Budynek dwukondygnacyjny, częściowo podpiwniczony o konstrukcji mieszanej, dach pokryty blacha stalową, stropy gęsto żebrowe, belkowo-pustakowe, ściany murowane. Ściany zewnętrzne izolowane płytami styropianowymi. Kryty blachą ocynkowaną trapezową.</t>
  </si>
  <si>
    <t xml:space="preserve">instalacje:
- elektryczna,
- instalacja c.o.
- sygnalizacji włamania i napadu
- odgromowa                                                - instalacja wodociągowa                                                                                          - instalacja konalizacyjna
- sygnalizacji  ppoż
- sieć IT
- telefoniczna                                                   - kanalizacyjna- wód deszczowych  - kocioł kondensacyjny c.o. na paliwo gazowe o mocy 0,2 MW                                </t>
  </si>
  <si>
    <t>Budynek trzykondygnacyjny, podpiwniczony z poddaszem użytkowym, konstrukcja ścian murowana z cegły, stropy betonowe DMS, konstrukcja dachu drewniana pokryta blachą cynkową. W budynku znajduje się 6 lokali mieszkalnych.  Ściany zewnętrzne izolowane płytami styropianowymi. Kryty blachą ocynkowaną.</t>
  </si>
  <si>
    <t xml:space="preserve">instalacje:
- elektryczna,
- instalacja c.o.
- odgromowa                                              - wodociągowa                                                                                       - kanalizacyjna
                              </t>
  </si>
  <si>
    <t>Warsztat mechaniczny</t>
  </si>
  <si>
    <t>Budynek jednokondygnacyjny, nie podpiwniczony, konstrukcja dachu drewniana, pokrycie z blachy stalowej z ociepleniem, ściany murowane z pustaków i cegły. Ściany zewnętrzne izolowane płytami styropianowymi. Dach kryty blachą stalową ocynkowaną.</t>
  </si>
  <si>
    <t xml:space="preserve">instalacje:
- elektryczna,
- instalacja c.o.
- sygnalizacji włamania i napadu
- odgromowa                                                - instalacja wodociągowa                                                                                          - instalacja konalizacyjna
- telefoniczna                                                                                 </t>
  </si>
  <si>
    <t>Budynek jednokondygnacyjny, nie podpiwniczony o konstrukcji mieszanej, stropodach z płyt żebrowych dachowych, ściany murowane, wewnątrz usytuowany odcinek toru kolejowego zakończony żelbetowym kozłem oporowym. Kryty papą termozgrzewalną.</t>
  </si>
  <si>
    <t xml:space="preserve">instalacje:
- elektryczna,
- odgromowa                                                                                                                                                                                                                         </t>
  </si>
  <si>
    <t>Magazyn - taro 2</t>
  </si>
  <si>
    <t>Budynek jednokondygnacyjny, nie podpiwniczony, stropodach wykonany z płyt warstwowych podparych wiązarami stalowymi, ściany murowane.</t>
  </si>
  <si>
    <t>Budynek jednokondygnacyjny, nie podpiwniczony, stropodach o konstrukcji żelbetowej, płytowej kryty papą, ściany o konstrukcji murowanej</t>
  </si>
  <si>
    <t>instalacje:
- elektryczna,
- odgromowa                                                                                                                                                                                                                         - instalacja c.o.</t>
  </si>
  <si>
    <t xml:space="preserve">Magazyn materiałów łatwopalnych </t>
  </si>
  <si>
    <t>Budynek jednokondygnacyjny, nie podpiwniczony, stropodach z płyt żebrowych żelbetowych. Kryty papą termozgrzewalną, ściany o konstrukcji murowanej</t>
  </si>
  <si>
    <t>instalacje:
- elektryczna,
- odgromowa                                                                                                                                                                                                                         - sygnalizacji p.poż.</t>
  </si>
  <si>
    <t>Magayn odpadów niebezpiecznych</t>
  </si>
  <si>
    <t>Budynek jednokondygnacyjny, podziemny, nie podpiwniczony o konstrukcji mieszanej, częściowo murowana (żużlobeton) i częściowo żelbetowa. Kryty papą.</t>
  </si>
  <si>
    <t>brak danych</t>
  </si>
  <si>
    <t>Budka wagowego wagi kolejowej</t>
  </si>
  <si>
    <t>Budynek jednokondygnacyjny, nie podpiwniczony, ściany o konstrukcji murowanej, stropodach z płyt żelbetowych prefabrykowanych. Kryty papą termozgrzewalną.</t>
  </si>
  <si>
    <t xml:space="preserve">instalacje:
- elektryczna,
</t>
  </si>
  <si>
    <t>Budka wagowego wagi samochodowej</t>
  </si>
  <si>
    <t>Budynek jednokondygnacyjny, nie podpiwniczony, ściany o konstrukcji murowanej, stropodach z płyt żelbetowych prefabrykowanych, kryty papą termozgrzewalną.</t>
  </si>
  <si>
    <t>Budynek gospodarczy - garaże</t>
  </si>
  <si>
    <t>(5 stanowisk) Budynek  wolnostojący, nie podpiwniczony, parterowy o konstrukcji murowanej ścian, stropodach z płyt żelbetowych, korytkowych kryty papą termozgrzewalną.</t>
  </si>
  <si>
    <t>Zbiornik wody podziemnej</t>
  </si>
  <si>
    <r>
      <rPr>
        <sz val="10"/>
        <color rgb="FF000000"/>
        <rFont val="Arial"/>
      </rPr>
      <t>Pojemność 150 m</t>
    </r>
    <r>
      <rPr>
        <vertAlign val="superscript"/>
        <sz val="10"/>
        <color rgb="FF000000"/>
        <rFont val="Arial"/>
      </rPr>
      <t xml:space="preserve">3, </t>
    </r>
    <r>
      <rPr>
        <sz val="10"/>
        <color rgb="FF000000"/>
        <rFont val="Arial"/>
      </rPr>
      <t xml:space="preserve">zbiornik zamknięty zbiornik zamknięty 
o konstrukcji żelbetowej usytuowany częściowo poniżej poziomu terenu. Wymiary: średnica fi 10 m, wys. 2,5 m
</t>
    </r>
  </si>
  <si>
    <t>Zbiornik przeciwpożarowy wody nr 1</t>
  </si>
  <si>
    <r>
      <rPr>
        <sz val="10"/>
        <color rgb="FF000000"/>
        <rFont val="Arial"/>
      </rPr>
      <t>Pojemność zbiornika 408 m</t>
    </r>
    <r>
      <rPr>
        <vertAlign val="superscript"/>
        <sz val="10"/>
        <color rgb="FF000000"/>
        <rFont val="Arial"/>
      </rPr>
      <t>3</t>
    </r>
    <r>
      <rPr>
        <sz val="10"/>
        <color rgb="FF000000"/>
        <rFont val="Arial"/>
      </rPr>
      <t xml:space="preserve"> ziemny, otwarty zbiornik betonowy, izolowany papą termozgrzewalną. Wymiary: 23 x 12 x 2,5 m</t>
    </r>
  </si>
  <si>
    <t>Zbiornik przeciwpożarowy wody nr 2</t>
  </si>
  <si>
    <r>
      <rPr>
        <sz val="10"/>
        <color rgb="FF000000"/>
        <rFont val="Arial"/>
      </rPr>
      <t>Pojemność zbiornika 562 m</t>
    </r>
    <r>
      <rPr>
        <vertAlign val="superscript"/>
        <sz val="10"/>
        <color rgb="FF000000"/>
        <rFont val="Arial"/>
      </rPr>
      <t>3</t>
    </r>
    <r>
      <rPr>
        <sz val="10"/>
        <color rgb="FF000000"/>
        <rFont val="Arial"/>
      </rPr>
      <t xml:space="preserve"> ziemny, otwarty zbiornik betonowy, izolowany papą termozgrzewalną. Wymiary: 23 x 14 x 2,5 m</t>
    </r>
  </si>
  <si>
    <t>Studnia głębinowa S-2</t>
  </si>
  <si>
    <t>Część budowlana nadziemna wykonana z kręgów żelbetowych o średnicy 2,00 m przykrytych płytą żelbetową, głębokość do lustra wody ok. 54 m</t>
  </si>
  <si>
    <t>instalacje:                                                            - wodociągowa                                             - elektryczna</t>
  </si>
  <si>
    <t>Ruciane Nida</t>
  </si>
  <si>
    <t>Budynek gastronomiczno-hotelowy</t>
  </si>
  <si>
    <t>Budynek piętrowy podpiwniczony, ściany murowane, stropy żelbetowe monolityczne wylewane; dach krokwiowo-płytowy kryty dachówką ceramiczną</t>
  </si>
  <si>
    <t>4 125,00m3</t>
  </si>
  <si>
    <t>763,00m2</t>
  </si>
  <si>
    <t>elektryczna, odgromowa, wodno-kanalizacyjna; telefoniczna; c. wu.o.; wentylacja mechaniczna; kotłownia c.o.;(olejowa); separator tłuszczu</t>
  </si>
  <si>
    <t>Budynek hotelowy</t>
  </si>
  <si>
    <t>Budynek parterowy podpiwniczony z poddaszem użytkowym, ściany piwnic-bloczek betonowy; ściany zewnętrzne-bloczek ceramiczny i cegła dziurawka, ściany wewnętrzne- cegła ceramiczna pełna, stropy-żelbetowe płytowe; dach o konstrukcji krokwiowo-jętkowej kryty dachówką ceramiczną</t>
  </si>
  <si>
    <t>4 932,0m3</t>
  </si>
  <si>
    <t>588,62m2</t>
  </si>
  <si>
    <t>elektryczna, odgromowa, wodno-kanalizacyjna, alarmowa p.poż, telefoniczna, c.wu., co, kotłownia olejowa</t>
  </si>
  <si>
    <t>Budynek socjalno-                       gospodarczy</t>
  </si>
  <si>
    <t>Budynek parterowy, podpiwniczony, ściany kondygnacji gospodarczej z bloczków betonowych, ścianykondygnacji mieszkalnej murowane z gazobetonu, dach kryty blachą trapezową, powlekaną</t>
  </si>
  <si>
    <t>711,00m3</t>
  </si>
  <si>
    <t>119,50m2</t>
  </si>
  <si>
    <t>elektryczna, odgromowa, wodno-kanalizacyjna, co</t>
  </si>
  <si>
    <t>Budynek biologicznej oczyszczalni ścieków</t>
  </si>
  <si>
    <t>Budynek parterowy, murowany z cegły ceramicznej oraz bloczków YTONG; dach drewniany dwuspadowy kryty dachówką ceramiczną.</t>
  </si>
  <si>
    <t>39,50m3</t>
  </si>
  <si>
    <t>12,15m2</t>
  </si>
  <si>
    <t>elektryczna, odgromowa, kanalizacyjna</t>
  </si>
  <si>
    <t xml:space="preserve"> Oczyszczalnia typu MINIDEPURAL MD 150/R składa się z 1 zbiornika Fi 30m i długości 9,0m, w którym wydzielono poszczególne częsci: bioreaktor (MD) o pojemności użytkowej 30,50m3; zbiornik retencyjny (ZR) o poj. 15,30m3; zbiornik ścieków oczyszczonych o poj. 15,30m3, system wentylacji instalacje: elektryczna, kanalizacyjna</t>
  </si>
  <si>
    <t>Budynek sanitariatu</t>
  </si>
  <si>
    <t>Budynek parterowy z poddaszem użytkowym, murowany, dach o konstrukcji drewnianej dwuspadowy kryty blachą trapezową powlekaną</t>
  </si>
  <si>
    <t>480,00m3</t>
  </si>
  <si>
    <t>122,00m2</t>
  </si>
  <si>
    <t>elektryczna, wodno-kanalizacyjna</t>
  </si>
  <si>
    <t>Budynek wiata</t>
  </si>
  <si>
    <t>Budynek-wiata parterowy, ściany-słupy stalowe z wypełnieniem deskami, z zewnątrz obite blachą ryflowaną, dach kryty blachą trapezową powlekaną</t>
  </si>
  <si>
    <t>450,00m3</t>
  </si>
  <si>
    <t>140,00m2</t>
  </si>
  <si>
    <t>elektryczna, odgromowa</t>
  </si>
  <si>
    <t>Hangar z pomostem</t>
  </si>
  <si>
    <t>Budynek o konstrukcji drewnianej ściany obite deskami, drzwi drewniane, dach płaski na którym znajdue się taras z balustradą drewnianą, pomost drewniany na palach</t>
  </si>
  <si>
    <t>175,00m3</t>
  </si>
  <si>
    <t>76,00m2</t>
  </si>
  <si>
    <t>ektryczna, odgromowa</t>
  </si>
  <si>
    <t>Garaż</t>
  </si>
  <si>
    <t>Budynek parterowy drewniany o konstrukcji szkieletowej z poszyciem ścian deskami; konstrukcja posadowiona na elementach betonowych, dach dwuspadowy kryty blachą</t>
  </si>
  <si>
    <t>123,00m3</t>
  </si>
  <si>
    <t>56,55m2</t>
  </si>
  <si>
    <t>Zbiornik przeciwpożarowy podziemny</t>
  </si>
  <si>
    <t>Zbiornik przeciwpożarowy podziemny typ P100 wykonany  jako zbiornik prefabrykowany z żelbetowych elementów z betonu wodoszczelnego 45/55; pojemność użytkowa 100,00m3; wymianry: dł.-7,5m szr.-6m; wysokość z pokrywą 3,5m</t>
  </si>
  <si>
    <t>wodno-kanalizacyjna</t>
  </si>
  <si>
    <t>Studnia wiercona głębinowa</t>
  </si>
  <si>
    <t>głębokość 42,00mb</t>
  </si>
  <si>
    <t>plac zabaw + siłownia zewnętrzna</t>
  </si>
  <si>
    <t>45m2</t>
  </si>
  <si>
    <t>1 roczny przeglad w 5 budynkach</t>
  </si>
  <si>
    <t>1 roczny przegląd w 5 budynkach</t>
  </si>
  <si>
    <t>Ośrodek Konstancin Jeziorna</t>
  </si>
  <si>
    <t>Budunek administracyjny centrum</t>
  </si>
  <si>
    <t>Budynek dwukondygnacyjny podpiwniczony,murowany z cegły pełnej ,stropy na belkach stalowych z wypełnieniem płytami WPS.Dach o konstrukcji drewnianej,patwiowo-kleszczowym z istniejącą ścianką kolankową.Dach kryty blachą stalową ocynkowaną.</t>
  </si>
  <si>
    <t>elektryczna ;                odgromowa;                                  co.;                                                                 wodno-kanalizacyjna;         gazowa;                    teletechniczna;               sygnalizacji pożaru;              telewizji przemysłowej                    wentylacyjna                                     winda towarowo-osobowa</t>
  </si>
  <si>
    <t>przegląd 5-letni maj 2028</t>
  </si>
  <si>
    <t>Budunek hotelowy ze stołówką</t>
  </si>
  <si>
    <t>Budynek dwukondygnacyjny  z użytkowym poddaszem ,częściowo podpiwniczony,murowany z cegły pełnej .Dach wielospadowy kryty blachą, stołówka popkryta papą termozgrzewalną.</t>
  </si>
  <si>
    <t>Budynek dydaktyczno-             szkoleniowy</t>
  </si>
  <si>
    <t>Budynek dwukongnacyjny,podpiwniczony,murowanyz cegły pełnej,stropy stalowe wypelnione cegłą.dach o konstrukcji drewnianej,płaski kryty blachą.</t>
  </si>
  <si>
    <t xml:space="preserve">elektryczna ;                odgromowa;                                  co.;                                                                 wodno-kanalizacyjna;         gazowa;                    teletechniczna;               sygnalizacji pożaru;              telewizji przemysłowej                    wentylacyjna                                     </t>
  </si>
  <si>
    <t>Budynek mieszkany jednokondygnacyjny,niepodpiwniczony ze strychem użytkowym ,murowany z cegły pełnej.Dach jednospadowy kryty papą.</t>
  </si>
  <si>
    <t xml:space="preserve">elektryczna                                        odgromowa                                       co.                                                       wod.kanalizacyjna </t>
  </si>
  <si>
    <t xml:space="preserve">Budynek agregatu prądotwórczego </t>
  </si>
  <si>
    <t>Budynek parterowy niepodpiwniczony ,murowany,dach pokryty blachą trapezową.</t>
  </si>
  <si>
    <t>elektryczna</t>
  </si>
  <si>
    <t>Świnoujście</t>
  </si>
  <si>
    <t>Budynek wypoczynkowo-   wczasowy</t>
  </si>
  <si>
    <t>Budynek dwukondygnacyjny, podpiwniczony - piwnice, parter,         I piętro, II piętro. Konstrukcja murowana z cegły i gazobetonu. Stropy DZ-3. Stropodach DZ-3 kryty papą termozgrzewalną.</t>
  </si>
  <si>
    <t xml:space="preserve">Instalacje:                                                          - elektryczna,                                                - odgromowa,                                                                            - telefoniczna,                                     - wodociągowa,                                                                              - centralnego ogrzewania,                   - kanalizacyjna,                                                               - gazowa,                                                    - wentylacyjna,                                                - alarmowa,                                                         - hydrantowa ppoż. </t>
  </si>
  <si>
    <t>cena brutto za przegląd 2023</t>
  </si>
  <si>
    <t>cena brutto za przegląd 2024</t>
  </si>
  <si>
    <t>cena brutto za przegląd 2025</t>
  </si>
  <si>
    <t>SUMA</t>
  </si>
  <si>
    <t>2024 
(rodzaj przeglądu)</t>
  </si>
  <si>
    <t>2023
(rodzaj przeglądu)</t>
  </si>
  <si>
    <t>2025
(rodzaj przeglądu)</t>
  </si>
  <si>
    <t>1 x półroczny</t>
  </si>
  <si>
    <t>roczny</t>
  </si>
  <si>
    <t>półroczny 
2x w roku    
(budynek wielkopowierzchniowy)</t>
  </si>
  <si>
    <t>Łączna wartość oferty za zadanie 1</t>
  </si>
  <si>
    <t xml:space="preserve">Załącznik nr 1.1 do SWZ - OPZ_formularz_cenowy_Zadanie_1 _Składnica _w _Ełku </t>
  </si>
  <si>
    <t>Zgodnie z zapisamu Rozdziału XVI SWZ - Wykonawca przedkłada wypełniony załącznik - OPZ/formularz cenowy  po wyborze najkorzystniejszej  oferty</t>
  </si>
  <si>
    <t>5 letni</t>
  </si>
  <si>
    <t xml:space="preserve">2 przeglądy:
1) roczny - 1 obiekt (separator)
2) półroczny - 4 obiektach      </t>
  </si>
  <si>
    <t>Łączna wartość oferty za zadanie 2</t>
  </si>
  <si>
    <t>1 półroczny 
do 30 listopada</t>
  </si>
  <si>
    <t>1 półroczny 
do 30 maja</t>
  </si>
  <si>
    <t>2 półroczny 
do 30 listopada</t>
  </si>
  <si>
    <t xml:space="preserve">2 półroczny 
do 30 listopada </t>
  </si>
  <si>
    <t xml:space="preserve">1 półroczny 
do 30 maja </t>
  </si>
  <si>
    <t>2024
(rodzaj przeglądu)</t>
  </si>
  <si>
    <t>suma </t>
  </si>
  <si>
    <t>Łączna wartość oferty za zadanie 3</t>
  </si>
  <si>
    <t xml:space="preserve">Załącznik nr 1.2 do SWZ - OPZ_formularz_cenowy_Zadanie_2_Składnica _w _Kamienicy Królewskiej </t>
  </si>
  <si>
    <t>Łączna wartość oferty za zadanie 4</t>
  </si>
  <si>
    <t>Suma</t>
  </si>
  <si>
    <t>2 przeglądy:
1 przegląd roczny w 32 budynkach.
1 przegląd półroczny w 1 budynku</t>
  </si>
  <si>
    <t>Łączna wartość oferty za zadanie 5</t>
  </si>
  <si>
    <t>suma</t>
  </si>
  <si>
    <t xml:space="preserve">       Załącznik nr 1.4 do SWZ - OPZ_formularz_cenowy_Zadanie_4_Składnica _w _Leśmierzu</t>
  </si>
  <si>
    <t>Załącznik nr 1.3 do SWZ - OPZ_formularz_cenowy_Zadanie_3_Składnica _w _Komorowie</t>
  </si>
  <si>
    <t>Załącznik nr 1.5 do SWZ - OPZ_formularz_cenowy_Zadanie_5_Składnica  w  Lisowicach</t>
  </si>
  <si>
    <t xml:space="preserve">                           Załącznik nr 1.6 do SWZ - OPZ_formularz_cenowy_Zadanie_6_Składnica  w  Lublińcu</t>
  </si>
  <si>
    <t>Łączna wartość oferty za zadanie 6</t>
  </si>
  <si>
    <t xml:space="preserve">                                 Załącznik nr 1.7 do SWZ - OPZ_formularz_cenowy_Zadanie_7_Składnica  w  Niemcach</t>
  </si>
  <si>
    <t>1 półroczny 
do 30 maj</t>
  </si>
  <si>
    <t>1x półroczny</t>
  </si>
  <si>
    <t>Łączna wartość oferty za zadanie 7</t>
  </si>
  <si>
    <t xml:space="preserve">  Załącznik nr 1.8 do SWZ - OPZ_formularz_cenowy_Zadanie_8_Składnica  w  Resku</t>
  </si>
  <si>
    <t>Łączna wartość oferty za zadanie 8</t>
  </si>
  <si>
    <t>5letni</t>
  </si>
  <si>
    <t xml:space="preserve">                            Załącznik nr 1.9 do SWZ - OPZ_formularz_cenowy_Zadanie_9_Składnica  w  Starym Sączu</t>
  </si>
  <si>
    <t>23.</t>
  </si>
  <si>
    <t>24.</t>
  </si>
  <si>
    <t>Łączna wartość oferty za zadanie 9</t>
  </si>
  <si>
    <t xml:space="preserve">   Załącznik nr 1.10 do SWZ - OPZ_formularz_cenowy_Zadanie_10_Składnica  w  Strzałkowie</t>
  </si>
  <si>
    <t>Łączna wartość oferty za zadanie 10</t>
  </si>
  <si>
    <t xml:space="preserve">             Załącznik nr 1.11 do SWZ - OPZ_formularz_cenowy_Zadanie_11_Składnica  w  Szepietowie</t>
  </si>
  <si>
    <t>Łączna wartość oferty za zadanie 11</t>
  </si>
  <si>
    <t>Łączna wartość oferty za zadanie 12</t>
  </si>
  <si>
    <t xml:space="preserve">                                   Załącznik nr 1.12 do SWZ - OPZ_formularz_cenowy_Zadanie_12_Składnica  w  Wąwale</t>
  </si>
  <si>
    <t xml:space="preserve">      Załącznik nr 1.13 do SWZ - OPZ_formularz_cenowy_Zadanie_13_Składnica  w  Zalesiu</t>
  </si>
  <si>
    <t>Łączna wartość oferty za zadanie 13</t>
  </si>
  <si>
    <t>Łączna wartość oferty za zadanie 14</t>
  </si>
  <si>
    <t>Łączna wartość oferty za zadanie 15</t>
  </si>
  <si>
    <t xml:space="preserve">                                                      Załącznik nr 1.16 do SWZ - OPZ_formularz_cenowy_Zadanie_16_Ośrodek Świnoujście</t>
  </si>
  <si>
    <t xml:space="preserve">1 roczny </t>
  </si>
  <si>
    <t>Łączna wartość oferty za zadanie 16</t>
  </si>
  <si>
    <t>1 półroczny</t>
  </si>
  <si>
    <t>2 przeglądy:
1) roczny -18 obiektów
2) półroczny -1 obiekt</t>
  </si>
  <si>
    <t>2 przeglądy:
1) roczny - 18 obiektów
2) półroczny -1 obiekt</t>
  </si>
  <si>
    <r>
      <rPr>
        <sz val="11"/>
        <color rgb="FF000000"/>
        <rFont val="Calibri"/>
      </rPr>
      <t xml:space="preserve">2 przeglądy:
1) roczny - 20 obiektów
</t>
    </r>
    <r>
      <rPr>
        <sz val="11"/>
        <color theme="1"/>
        <rFont val="Calibri"/>
        <family val="2"/>
        <charset val="238"/>
      </rPr>
      <t xml:space="preserve">2) półroczny -2 obiekty </t>
    </r>
  </si>
  <si>
    <t>2 przeglądy:
1) półroczny - 3 obiektów           
            2) 5-letnie - 15 obiektów</t>
  </si>
  <si>
    <t>2 przeglądy:
1) roczny -14 obiekty
2) półroczny -10 obiektów</t>
  </si>
  <si>
    <t>2 przeglądy:
1) roczny - 14 obiekty
2) półroczny -10 obiektów</t>
  </si>
  <si>
    <t>2 przeglądy:
1) roczny - 14 obiektów
2) półroczny -5 obiektów</t>
  </si>
  <si>
    <t>2 przeglądy:
1) roczny - 14 obiektów
2) półroczny - 5 obiektów</t>
  </si>
  <si>
    <t>kanalizacja deszczowa
elektryczna oświetleniowa</t>
  </si>
  <si>
    <t>Kanalizacja 1033m, rów ewaporacyjny 305m</t>
  </si>
  <si>
    <t>Instalacja z rur PCV 483m preizolowanych 341m</t>
  </si>
  <si>
    <t>2 przeglądy:
1) roczny - 21 obiektów
2) półroczny -10 obiektów</t>
  </si>
  <si>
    <t>3 przeglądy:
1) roczny - 13 obiektów
2) półroczny - 4 obiekty             
   3) 5-cio letni - 1 obiekt</t>
  </si>
  <si>
    <t>2 przeglądy:
1) roczny - 14 obiektów
2) półroczny - 4 obiekty</t>
  </si>
  <si>
    <t>2 przeglądy:
1) roczny - 32 obiektów
2) półroczny -8 obiektów</t>
  </si>
  <si>
    <t>1 przegląd:         
1) półroczny - 5 obiektów</t>
  </si>
  <si>
    <t xml:space="preserve">                                                      Załącznik nr 1.14 do SWZ - OPZ_formularz_cenowy_Zadanie_14_Ośrodek Konstancin Jeziorna</t>
  </si>
  <si>
    <t xml:space="preserve">                    Załącznik nr 1.15 do SWZ - OPZ_formularz_cenowy_Zadanie_15_Ośrodek Ruciane Nida</t>
  </si>
  <si>
    <t xml:space="preserve">elektryczna
odgromowa
grzewcza olejowa
wentylacyjna
teletechniczna
instalacja wodno-kanalizacyjna
</t>
  </si>
  <si>
    <t>2 letni</t>
  </si>
  <si>
    <t>elektryczna
alarmowa p.poż
odgromowa
hydrantowa
grzewcza olejowa
wentylacyjna
teletechniczna
chłodnicza</t>
  </si>
  <si>
    <t xml:space="preserve">2 przeglądy:
1) roczny -20 obiektów
2) półroczny - 4 obiektów         
3) 2 letni - 1 obiekt kotłowni        </t>
  </si>
  <si>
    <t xml:space="preserve">2 przeglądy:
1) roczny - 20 obiektów
2) półroczny -4 obiektów                            </t>
  </si>
  <si>
    <t>instalacja elektryczna;             instalacja odgromowa;               instalacja hydrantowa ppoż; instalacja centralnego ogrzewania - wodna;          instalacja  teletechniczna; instalacja sygnalizacji włamania; instalacja sygnalizacji pożaru; instalacja gazowa</t>
  </si>
  <si>
    <t xml:space="preserve">instalacja elektryczna;             instalacja odgromowa;               instalacja hydrantowa ppoż; instalacja centralnego ogrzewania - wodna;          instalacja  teletechniczna; instalacja sygnalizacji włamania; instalacja sygnalizacji pożaru;               instalacja wentylacji mechanicznej;  instalacja gazowa </t>
  </si>
  <si>
    <t>instalacja elektryczna;             instalacja odgromowa;               instalacja hydrantowa ppoż;          instalacja  teletechniczna; instalacja sygnalizacji włamania; instalacja sygnalizacji pożaru; instalacja gazowa</t>
  </si>
  <si>
    <t>instalacja elektryczna;           instalacja odgromowa;            instalacja wodno-kanalizacyjna; instalacja centarlnego ogrzewania - wodne;              instalacja teletechniczna; wentylacja grawitacyjna; instalacja gazowa</t>
  </si>
  <si>
    <t>instalacja elektryczna;             instalacja odgromowa;            instalacja odprowadzania spalin; wentylacja grawitacyjna; instalacja gazowa</t>
  </si>
  <si>
    <t xml:space="preserve">instalacja elektryczna;           instalacja odgromowa; instalacja teletechniczna            </t>
  </si>
  <si>
    <t>instalacja elektryczna; instalacja teletechniczna</t>
  </si>
  <si>
    <t>instalacja elektryczna;             instalacja odgromowa; instalacja teletechniczna</t>
  </si>
  <si>
    <r>
      <rPr>
        <sz val="11"/>
        <color rgb="FF000000"/>
        <rFont val="Calibri"/>
      </rPr>
      <t xml:space="preserve">2 przeglądy:
</t>
    </r>
    <r>
      <rPr>
        <sz val="11"/>
        <color theme="1"/>
        <rFont val="Calibri"/>
        <family val="2"/>
        <charset val="238"/>
      </rPr>
      <t xml:space="preserve">1) półroczny -2 obiekty </t>
    </r>
    <r>
      <rPr>
        <sz val="11"/>
        <color theme="1"/>
        <rFont val="Calibri"/>
      </rPr>
      <t xml:space="preserve">
2) 5 letni- 22 obiekty
3) roczny - 20 obiektów</t>
    </r>
  </si>
  <si>
    <r>
      <t xml:space="preserve">3 przeglądy:
1) roczny - 32 obiekty
</t>
    </r>
    <r>
      <rPr>
        <sz val="11"/>
        <rFont val="Calibri"/>
        <family val="2"/>
        <charset val="238"/>
        <scheme val="minor"/>
      </rPr>
      <t>2) półroczny -1 obiekt 
3) 5 letnie - 26 obiektów</t>
    </r>
  </si>
  <si>
    <r>
      <t xml:space="preserve">3 przeglądy:
1) roczny - 32 obiekty
2) półroczny -1 obiekt 
</t>
    </r>
    <r>
      <rPr>
        <sz val="11"/>
        <rFont val="Calibri"/>
        <family val="2"/>
        <charset val="238"/>
        <scheme val="minor"/>
      </rPr>
      <t>3) 5 letnie - 1 obiekt</t>
    </r>
  </si>
  <si>
    <t>Okresowa kontrola obiektów budowlanych w Składnicy RARS zgodnie z art.62 ustawy z dnia 7 lipca 1994 r.( t.j.Dz. U. z 2023 r. poz. 682)</t>
  </si>
  <si>
    <t xml:space="preserve"> przeglądy:
1) roczny - 11 obiektów
2) półroczny -0 obiektów</t>
  </si>
  <si>
    <t>przeglądy:
1) roczny - 11 obiektów
2) półroczny - 0 obiektów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</si>
</sst>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8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i/>
      <sz val="8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i/>
      <sz val="10"/>
      <color theme="1"/>
      <name val="Arial"/>
    </font>
    <font>
      <sz val="10"/>
      <color theme="1"/>
      <name val="Arial"/>
      <charset val="1"/>
    </font>
    <font>
      <sz val="10"/>
      <color theme="1"/>
      <name val="Arial"/>
    </font>
    <font>
      <sz val="10"/>
      <name val="Arial"/>
    </font>
    <font>
      <sz val="11"/>
      <color theme="1"/>
      <name val="Arial"/>
    </font>
    <font>
      <sz val="11"/>
      <color theme="1"/>
      <name val="Calibri"/>
      <family val="2"/>
      <charset val="1"/>
    </font>
    <font>
      <sz val="10"/>
      <color rgb="FF000000"/>
      <name val="Arial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8"/>
      <color rgb="FF000000"/>
      <name val="Arial"/>
    </font>
    <font>
      <b/>
      <i/>
      <sz val="8"/>
      <color rgb="FF000000"/>
      <name val="Arial"/>
    </font>
    <font>
      <i/>
      <sz val="10"/>
      <color rgb="FF000000"/>
      <name val="Arial"/>
    </font>
    <font>
      <sz val="10"/>
      <color theme="1"/>
      <name val="Arial"/>
      <family val="2"/>
      <charset val="1"/>
    </font>
    <font>
      <sz val="11"/>
      <color rgb="FF000000"/>
      <name val="Calibri"/>
    </font>
    <font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</font>
    <font>
      <sz val="11"/>
      <color rgb="FF000000"/>
      <name val="Arial"/>
    </font>
    <font>
      <i/>
      <sz val="11"/>
      <color rgb="FF000000"/>
      <name val="Calibri"/>
    </font>
    <font>
      <vertAlign val="superscript"/>
      <sz val="10"/>
      <color rgb="FF000000"/>
      <name val="Arial"/>
    </font>
    <font>
      <b/>
      <sz val="12"/>
      <color rgb="FF000000"/>
      <name val="Arial"/>
    </font>
    <font>
      <sz val="11"/>
      <color theme="1"/>
      <name val="Calibri"/>
    </font>
    <font>
      <b/>
      <sz val="12"/>
      <name val="Arial"/>
    </font>
    <font>
      <b/>
      <sz val="11"/>
      <name val="Arial"/>
    </font>
    <font>
      <sz val="12"/>
      <name val="Arial"/>
    </font>
    <font>
      <b/>
      <sz val="11"/>
      <color rgb="FF000000"/>
      <name val="Arial"/>
    </font>
    <font>
      <vertAlign val="superscript"/>
      <sz val="11"/>
      <color theme="1"/>
      <name val="Arial"/>
    </font>
    <font>
      <sz val="10"/>
      <color rgb="FFFF0000"/>
      <name val="Arial"/>
    </font>
    <font>
      <sz val="10"/>
      <color rgb="FFFF0000"/>
      <name val="Arial"/>
      <charset val="1"/>
    </font>
    <font>
      <sz val="11"/>
      <color rgb="FFFF0000"/>
      <name val="Arial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1"/>
    </font>
    <font>
      <sz val="7"/>
      <color rgb="FF000000"/>
      <name val="Times New Roman"/>
      <family val="1"/>
      <charset val="238"/>
    </font>
    <font>
      <sz val="10"/>
      <color rgb="FF000000"/>
      <name val="Symbol"/>
      <family val="1"/>
      <charset val="2"/>
    </font>
    <font>
      <sz val="11"/>
      <color rgb="FFFF0000"/>
      <name val="Calibri"/>
    </font>
    <font>
      <b/>
      <sz val="12"/>
      <color theme="1"/>
      <name val="Arial"/>
    </font>
    <font>
      <sz val="11"/>
      <name val="Calibri"/>
      <family val="2"/>
      <charset val="238"/>
    </font>
    <font>
      <sz val="10"/>
      <color rgb="FF000000"/>
      <name val="Calibri"/>
    </font>
    <font>
      <sz val="10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i/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2"/>
      <color rgb="FFFF0000"/>
      <name val="Arial"/>
    </font>
    <font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6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DEDED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1" fillId="0" borderId="0"/>
    <xf numFmtId="0" fontId="72" fillId="7" borderId="58" applyNumberFormat="0" applyAlignment="0" applyProtection="0"/>
    <xf numFmtId="44" fontId="86" fillId="0" borderId="0" applyFont="0" applyFill="0" applyBorder="0" applyAlignment="0" applyProtection="0"/>
  </cellStyleXfs>
  <cellXfs count="1189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3" fontId="0" fillId="0" borderId="1" xfId="0" applyNumberFormat="1" applyBorder="1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indent="1"/>
    </xf>
    <xf numFmtId="0" fontId="6" fillId="0" borderId="0" xfId="0" applyFont="1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8" fillId="0" borderId="12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2" xfId="0" applyFont="1" applyBorder="1" applyAlignment="1">
      <alignment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" fontId="9" fillId="0" borderId="14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wrapText="1"/>
    </xf>
    <xf numFmtId="3" fontId="9" fillId="0" borderId="1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3" fontId="9" fillId="0" borderId="15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wrapText="1"/>
    </xf>
    <xf numFmtId="0" fontId="9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15" fillId="0" borderId="12" xfId="0" applyFont="1" applyBorder="1" applyAlignment="1">
      <alignment wrapText="1"/>
    </xf>
    <xf numFmtId="0" fontId="15" fillId="0" borderId="20" xfId="0" applyFont="1" applyBorder="1" applyAlignment="1">
      <alignment horizontal="center" vertical="center"/>
    </xf>
    <xf numFmtId="0" fontId="15" fillId="0" borderId="23" xfId="0" applyFont="1" applyBorder="1" applyAlignment="1">
      <alignment wrapText="1"/>
    </xf>
    <xf numFmtId="4" fontId="16" fillId="0" borderId="23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wrapText="1"/>
    </xf>
    <xf numFmtId="3" fontId="16" fillId="0" borderId="16" xfId="0" applyNumberFormat="1" applyFont="1" applyBorder="1" applyAlignment="1">
      <alignment horizontal="center" vertical="center"/>
    </xf>
    <xf numFmtId="4" fontId="16" fillId="0" borderId="16" xfId="0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2" xfId="0" applyBorder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left" vertical="center" wrapText="1"/>
    </xf>
    <xf numFmtId="0" fontId="20" fillId="0" borderId="12" xfId="0" applyFont="1" applyBorder="1" applyAlignment="1">
      <alignment wrapText="1"/>
    </xf>
    <xf numFmtId="0" fontId="9" fillId="0" borderId="16" xfId="0" applyFont="1" applyBorder="1" applyAlignment="1">
      <alignment horizontal="center" vertical="center"/>
    </xf>
    <xf numFmtId="3" fontId="9" fillId="0" borderId="16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9" fillId="0" borderId="17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wrapText="1"/>
    </xf>
    <xf numFmtId="0" fontId="0" fillId="0" borderId="12" xfId="0" applyBorder="1"/>
    <xf numFmtId="3" fontId="0" fillId="0" borderId="12" xfId="0" applyNumberFormat="1" applyBorder="1" applyAlignment="1">
      <alignment horizontal="center" vertical="center"/>
    </xf>
    <xf numFmtId="0" fontId="9" fillId="0" borderId="28" xfId="0" applyFont="1" applyBorder="1" applyAlignment="1">
      <alignment horizontal="left" vertical="center" wrapText="1"/>
    </xf>
    <xf numFmtId="3" fontId="0" fillId="0" borderId="1" xfId="0" applyNumberFormat="1" applyBorder="1" applyAlignment="1">
      <alignment horizontal="center" vertical="top"/>
    </xf>
    <xf numFmtId="3" fontId="0" fillId="0" borderId="14" xfId="0" applyNumberFormat="1" applyBorder="1" applyAlignment="1">
      <alignment horizontal="center" vertical="top"/>
    </xf>
    <xf numFmtId="3" fontId="0" fillId="0" borderId="15" xfId="0" applyNumberFormat="1" applyBorder="1" applyAlignment="1">
      <alignment horizontal="center" vertical="top"/>
    </xf>
    <xf numFmtId="3" fontId="0" fillId="0" borderId="2" xfId="0" applyNumberFormat="1" applyBorder="1" applyAlignment="1">
      <alignment horizontal="center" vertical="top"/>
    </xf>
    <xf numFmtId="0" fontId="20" fillId="0" borderId="12" xfId="0" applyFont="1" applyBorder="1" applyAlignment="1">
      <alignment vertical="top" wrapText="1"/>
    </xf>
    <xf numFmtId="3" fontId="0" fillId="0" borderId="20" xfId="0" applyNumberFormat="1" applyBorder="1" applyAlignment="1">
      <alignment horizontal="center" vertical="top"/>
    </xf>
    <xf numFmtId="3" fontId="0" fillId="0" borderId="29" xfId="0" applyNumberFormat="1" applyBorder="1" applyAlignment="1">
      <alignment horizontal="center" vertical="top"/>
    </xf>
    <xf numFmtId="3" fontId="0" fillId="0" borderId="31" xfId="0" applyNumberFormat="1" applyBorder="1" applyAlignment="1">
      <alignment horizontal="center" vertical="top"/>
    </xf>
    <xf numFmtId="0" fontId="20" fillId="0" borderId="32" xfId="0" applyFont="1" applyBorder="1" applyAlignment="1">
      <alignment horizontal="center" vertical="top"/>
    </xf>
    <xf numFmtId="0" fontId="20" fillId="0" borderId="16" xfId="0" applyFont="1" applyBorder="1" applyAlignment="1">
      <alignment vertical="top" wrapText="1"/>
    </xf>
    <xf numFmtId="0" fontId="13" fillId="0" borderId="20" xfId="0" applyFont="1" applyBorder="1" applyAlignment="1">
      <alignment wrapText="1"/>
    </xf>
    <xf numFmtId="0" fontId="25" fillId="0" borderId="20" xfId="0" applyFont="1" applyBorder="1" applyAlignment="1">
      <alignment wrapText="1"/>
    </xf>
    <xf numFmtId="0" fontId="21" fillId="0" borderId="20" xfId="0" applyFont="1" applyBorder="1" applyAlignment="1">
      <alignment wrapText="1"/>
    </xf>
    <xf numFmtId="0" fontId="19" fillId="0" borderId="20" xfId="0" applyFont="1" applyBorder="1" applyAlignment="1">
      <alignment wrapText="1"/>
    </xf>
    <xf numFmtId="0" fontId="16" fillId="0" borderId="16" xfId="0" applyFont="1" applyBorder="1" applyAlignment="1">
      <alignment horizontal="center" vertical="center"/>
    </xf>
    <xf numFmtId="4" fontId="16" fillId="0" borderId="24" xfId="0" applyNumberFormat="1" applyFont="1" applyBorder="1" applyAlignment="1">
      <alignment horizontal="center" vertical="center"/>
    </xf>
    <xf numFmtId="4" fontId="16" fillId="0" borderId="12" xfId="0" applyNumberFormat="1" applyFont="1" applyBorder="1" applyAlignment="1">
      <alignment horizontal="center" vertical="center"/>
    </xf>
    <xf numFmtId="4" fontId="16" fillId="0" borderId="14" xfId="0" applyNumberFormat="1" applyFont="1" applyBorder="1" applyAlignment="1">
      <alignment horizontal="center" vertical="center"/>
    </xf>
    <xf numFmtId="4" fontId="19" fillId="0" borderId="14" xfId="0" applyNumberFormat="1" applyFont="1" applyBorder="1" applyAlignment="1">
      <alignment horizontal="center" vertical="center"/>
    </xf>
    <xf numFmtId="3" fontId="19" fillId="0" borderId="20" xfId="0" applyNumberFormat="1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/>
    </xf>
    <xf numFmtId="4" fontId="19" fillId="0" borderId="20" xfId="0" applyNumberFormat="1" applyFont="1" applyBorder="1" applyAlignment="1">
      <alignment horizontal="center" vertical="center"/>
    </xf>
    <xf numFmtId="4" fontId="19" fillId="0" borderId="24" xfId="0" applyNumberFormat="1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 wrapText="1"/>
    </xf>
    <xf numFmtId="4" fontId="13" fillId="0" borderId="20" xfId="0" applyNumberFormat="1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2" fontId="21" fillId="0" borderId="20" xfId="0" applyNumberFormat="1" applyFont="1" applyBorder="1" applyAlignment="1">
      <alignment horizontal="center" vertical="center"/>
    </xf>
    <xf numFmtId="2" fontId="13" fillId="0" borderId="20" xfId="0" applyNumberFormat="1" applyFont="1" applyBorder="1" applyAlignment="1">
      <alignment horizontal="center" vertical="center"/>
    </xf>
    <xf numFmtId="2" fontId="19" fillId="0" borderId="20" xfId="0" applyNumberFormat="1" applyFont="1" applyBorder="1" applyAlignment="1">
      <alignment horizontal="center" vertical="center"/>
    </xf>
    <xf numFmtId="2" fontId="26" fillId="0" borderId="20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2" fontId="21" fillId="0" borderId="20" xfId="0" applyNumberFormat="1" applyFont="1" applyBorder="1" applyAlignment="1">
      <alignment horizontal="center" vertical="center" wrapText="1"/>
    </xf>
    <xf numFmtId="2" fontId="19" fillId="0" borderId="20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20" fillId="0" borderId="16" xfId="0" applyFont="1" applyBorder="1" applyAlignment="1">
      <alignment wrapText="1"/>
    </xf>
    <xf numFmtId="3" fontId="0" fillId="0" borderId="14" xfId="0" applyNumberFormat="1" applyBorder="1"/>
    <xf numFmtId="0" fontId="13" fillId="0" borderId="12" xfId="0" applyFont="1" applyBorder="1" applyAlignment="1">
      <alignment vertical="top" wrapText="1"/>
    </xf>
    <xf numFmtId="3" fontId="29" fillId="0" borderId="30" xfId="0" applyNumberFormat="1" applyFont="1" applyBorder="1" applyAlignment="1">
      <alignment horizontal="center" vertical="top"/>
    </xf>
    <xf numFmtId="0" fontId="2" fillId="0" borderId="12" xfId="0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vertical="center" wrapText="1"/>
    </xf>
    <xf numFmtId="3" fontId="11" fillId="0" borderId="12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3" fontId="11" fillId="0" borderId="0" xfId="0" applyNumberFormat="1" applyFont="1"/>
    <xf numFmtId="2" fontId="11" fillId="0" borderId="12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vertical="top" wrapText="1"/>
    </xf>
    <xf numFmtId="4" fontId="8" fillId="0" borderId="12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3" fontId="0" fillId="0" borderId="13" xfId="0" applyNumberFormat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left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0" fontId="36" fillId="0" borderId="12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37" fillId="0" borderId="0" xfId="0" applyFont="1" applyAlignment="1">
      <alignment horizontal="left" vertical="center" wrapText="1"/>
    </xf>
    <xf numFmtId="3" fontId="0" fillId="0" borderId="1" xfId="0" applyNumberFormat="1" applyBorder="1" applyAlignment="1">
      <alignment vertical="center"/>
    </xf>
    <xf numFmtId="0" fontId="8" fillId="0" borderId="12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2" fontId="8" fillId="0" borderId="12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/>
    <xf numFmtId="2" fontId="35" fillId="0" borderId="12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4" fontId="0" fillId="0" borderId="12" xfId="0" applyNumberForma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3" fontId="21" fillId="0" borderId="2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3" fontId="21" fillId="0" borderId="20" xfId="0" applyNumberFormat="1" applyFont="1" applyBorder="1" applyAlignment="1">
      <alignment horizontal="center" vertical="center"/>
    </xf>
    <xf numFmtId="0" fontId="45" fillId="0" borderId="20" xfId="0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43" fillId="0" borderId="27" xfId="0" applyFont="1" applyBorder="1" applyAlignment="1">
      <alignment horizontal="center" vertical="center" wrapText="1"/>
    </xf>
    <xf numFmtId="0" fontId="43" fillId="0" borderId="17" xfId="0" applyFont="1" applyBorder="1" applyAlignment="1">
      <alignment horizontal="center" vertical="center" wrapText="1"/>
    </xf>
    <xf numFmtId="0" fontId="43" fillId="0" borderId="16" xfId="0" applyFont="1" applyBorder="1" applyAlignment="1">
      <alignment horizontal="center" vertical="center" wrapText="1"/>
    </xf>
    <xf numFmtId="0" fontId="50" fillId="0" borderId="12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51" fillId="0" borderId="0" xfId="0" applyFont="1"/>
    <xf numFmtId="0" fontId="43" fillId="0" borderId="0" xfId="0" applyFont="1" applyAlignment="1">
      <alignment horizontal="center" vertical="center"/>
    </xf>
    <xf numFmtId="0" fontId="14" fillId="0" borderId="23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33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6" fillId="0" borderId="12" xfId="0" applyFont="1" applyBorder="1" applyAlignment="1">
      <alignment horizontal="center" vertical="center" wrapText="1"/>
    </xf>
    <xf numFmtId="0" fontId="55" fillId="0" borderId="12" xfId="0" applyFont="1" applyBorder="1" applyAlignment="1">
      <alignment horizontal="center" vertical="center" wrapText="1"/>
    </xf>
    <xf numFmtId="0" fontId="56" fillId="0" borderId="12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0" fontId="57" fillId="0" borderId="1" xfId="0" applyFont="1" applyBorder="1" applyAlignment="1">
      <alignment horizontal="center" vertical="center" wrapText="1"/>
    </xf>
    <xf numFmtId="0" fontId="55" fillId="0" borderId="0" xfId="0" applyFont="1"/>
    <xf numFmtId="0" fontId="2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9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/>
    </xf>
    <xf numFmtId="0" fontId="60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4" fontId="21" fillId="0" borderId="20" xfId="0" applyNumberFormat="1" applyFont="1" applyBorder="1" applyAlignment="1">
      <alignment horizontal="center" vertical="center" wrapText="1"/>
    </xf>
    <xf numFmtId="0" fontId="55" fillId="0" borderId="0" xfId="0" applyFont="1" applyAlignment="1">
      <alignment vertical="center"/>
    </xf>
    <xf numFmtId="0" fontId="44" fillId="0" borderId="12" xfId="0" applyFont="1" applyBorder="1" applyAlignment="1">
      <alignment vertical="center" wrapText="1"/>
    </xf>
    <xf numFmtId="0" fontId="65" fillId="0" borderId="12" xfId="0" applyFont="1" applyBorder="1" applyAlignment="1">
      <alignment wrapText="1"/>
    </xf>
    <xf numFmtId="3" fontId="44" fillId="0" borderId="12" xfId="0" applyNumberFormat="1" applyFont="1" applyBorder="1" applyAlignment="1">
      <alignment vertical="center"/>
    </xf>
    <xf numFmtId="0" fontId="44" fillId="0" borderId="12" xfId="0" applyFont="1" applyBorder="1" applyAlignment="1">
      <alignment vertical="center"/>
    </xf>
    <xf numFmtId="0" fontId="0" fillId="0" borderId="0" xfId="0" applyAlignment="1">
      <alignment horizontal="left"/>
    </xf>
    <xf numFmtId="0" fontId="20" fillId="0" borderId="35" xfId="0" applyFont="1" applyBorder="1" applyAlignment="1">
      <alignment horizontal="center" vertical="top"/>
    </xf>
    <xf numFmtId="0" fontId="20" fillId="0" borderId="19" xfId="0" applyFont="1" applyBorder="1" applyAlignment="1">
      <alignment vertical="top" wrapText="1"/>
    </xf>
    <xf numFmtId="0" fontId="20" fillId="0" borderId="41" xfId="0" applyFont="1" applyBorder="1" applyAlignment="1">
      <alignment vertical="top" wrapText="1"/>
    </xf>
    <xf numFmtId="0" fontId="0" fillId="0" borderId="42" xfId="0" applyBorder="1" applyAlignment="1">
      <alignment horizontal="center" vertical="center"/>
    </xf>
    <xf numFmtId="0" fontId="11" fillId="0" borderId="0" xfId="0" applyFont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4" fontId="14" fillId="0" borderId="20" xfId="0" applyNumberFormat="1" applyFont="1" applyBorder="1" applyAlignment="1">
      <alignment horizontal="center" vertical="center"/>
    </xf>
    <xf numFmtId="4" fontId="14" fillId="0" borderId="47" xfId="0" applyNumberFormat="1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4" fillId="0" borderId="35" xfId="0" quotePrefix="1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2" xfId="0" quotePrefix="1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 wrapText="1"/>
    </xf>
    <xf numFmtId="0" fontId="14" fillId="0" borderId="48" xfId="0" quotePrefix="1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25" xfId="0" quotePrefix="1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4" fontId="14" fillId="0" borderId="48" xfId="0" applyNumberFormat="1" applyFont="1" applyBorder="1" applyAlignment="1">
      <alignment horizontal="center" vertical="center" wrapText="1"/>
    </xf>
    <xf numFmtId="4" fontId="14" fillId="0" borderId="25" xfId="0" applyNumberFormat="1" applyFont="1" applyBorder="1" applyAlignment="1">
      <alignment horizontal="center" vertical="center" wrapText="1"/>
    </xf>
    <xf numFmtId="4" fontId="14" fillId="0" borderId="2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wrapText="1"/>
    </xf>
    <xf numFmtId="0" fontId="0" fillId="0" borderId="62" xfId="0" applyBorder="1" applyAlignment="1">
      <alignment horizontal="center" vertical="center"/>
    </xf>
    <xf numFmtId="0" fontId="38" fillId="0" borderId="62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 wrapText="1"/>
    </xf>
    <xf numFmtId="0" fontId="30" fillId="0" borderId="61" xfId="0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9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30" fillId="0" borderId="67" xfId="0" applyFont="1" applyBorder="1" applyAlignment="1">
      <alignment horizontal="center" vertical="center" wrapText="1"/>
    </xf>
    <xf numFmtId="0" fontId="30" fillId="0" borderId="4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43" fillId="0" borderId="64" xfId="0" applyFont="1" applyBorder="1" applyAlignment="1">
      <alignment horizontal="center" vertical="center" wrapText="1"/>
    </xf>
    <xf numFmtId="0" fontId="43" fillId="0" borderId="5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50" fillId="0" borderId="59" xfId="0" applyFont="1" applyBorder="1" applyAlignment="1">
      <alignment horizontal="center" vertical="center" wrapText="1"/>
    </xf>
    <xf numFmtId="0" fontId="50" fillId="0" borderId="68" xfId="0" applyFont="1" applyBorder="1" applyAlignment="1">
      <alignment horizontal="center" vertical="center" wrapText="1"/>
    </xf>
    <xf numFmtId="0" fontId="36" fillId="0" borderId="68" xfId="0" applyFont="1" applyBorder="1" applyAlignment="1">
      <alignment horizontal="center" vertical="center" wrapText="1"/>
    </xf>
    <xf numFmtId="0" fontId="35" fillId="0" borderId="68" xfId="0" applyFont="1" applyBorder="1" applyAlignment="1">
      <alignment horizontal="left" vertical="center" wrapText="1"/>
    </xf>
    <xf numFmtId="0" fontId="37" fillId="0" borderId="68" xfId="0" applyFont="1" applyBorder="1" applyAlignment="1">
      <alignment horizontal="left" vertical="center" wrapText="1"/>
    </xf>
    <xf numFmtId="0" fontId="7" fillId="0" borderId="72" xfId="0" applyFont="1" applyBorder="1" applyAlignment="1">
      <alignment horizontal="center" vertical="center" wrapText="1"/>
    </xf>
    <xf numFmtId="0" fontId="7" fillId="0" borderId="72" xfId="0" applyFont="1" applyBorder="1" applyAlignment="1">
      <alignment horizontal="center" wrapText="1"/>
    </xf>
    <xf numFmtId="0" fontId="9" fillId="0" borderId="72" xfId="0" applyFont="1" applyBorder="1" applyAlignment="1">
      <alignment horizontal="center" wrapText="1"/>
    </xf>
    <xf numFmtId="0" fontId="9" fillId="0" borderId="73" xfId="0" applyFont="1" applyBorder="1" applyAlignment="1">
      <alignment horizontal="center" wrapText="1"/>
    </xf>
    <xf numFmtId="0" fontId="9" fillId="0" borderId="69" xfId="0" applyFont="1" applyBorder="1" applyAlignment="1">
      <alignment horizontal="center" wrapText="1"/>
    </xf>
    <xf numFmtId="0" fontId="9" fillId="0" borderId="66" xfId="0" applyFont="1" applyBorder="1" applyAlignment="1">
      <alignment horizontal="center" vertical="center" wrapText="1"/>
    </xf>
    <xf numFmtId="0" fontId="9" fillId="0" borderId="69" xfId="0" applyFont="1" applyBorder="1" applyAlignment="1">
      <alignment horizontal="center" vertical="center" wrapText="1"/>
    </xf>
    <xf numFmtId="0" fontId="11" fillId="0" borderId="66" xfId="0" applyFont="1" applyBorder="1" applyAlignment="1">
      <alignment horizontal="center" vertical="center" wrapText="1"/>
    </xf>
    <xf numFmtId="0" fontId="35" fillId="0" borderId="69" xfId="0" applyFont="1" applyBorder="1" applyAlignment="1">
      <alignment horizontal="center" vertical="center" wrapText="1"/>
    </xf>
    <xf numFmtId="0" fontId="70" fillId="0" borderId="7" xfId="0" applyFont="1" applyBorder="1" applyAlignment="1">
      <alignment horizontal="center" vertical="center" wrapText="1"/>
    </xf>
    <xf numFmtId="0" fontId="0" fillId="0" borderId="6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2" borderId="82" xfId="0" applyFont="1" applyFill="1" applyBorder="1" applyAlignment="1">
      <alignment horizontal="center" vertical="center" wrapText="1"/>
    </xf>
    <xf numFmtId="0" fontId="73" fillId="9" borderId="3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21" fillId="0" borderId="7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4" fillId="2" borderId="77" xfId="0" applyFont="1" applyFill="1" applyBorder="1" applyAlignment="1">
      <alignment horizontal="center" vertical="center" wrapText="1"/>
    </xf>
    <xf numFmtId="0" fontId="57" fillId="0" borderId="7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57" fillId="0" borderId="60" xfId="0" applyFont="1" applyBorder="1" applyAlignment="1">
      <alignment horizontal="center" vertical="center" wrapText="1"/>
    </xf>
    <xf numFmtId="0" fontId="57" fillId="0" borderId="54" xfId="0" applyFont="1" applyBorder="1" applyAlignment="1">
      <alignment horizontal="center" vertical="center" wrapText="1"/>
    </xf>
    <xf numFmtId="0" fontId="70" fillId="0" borderId="60" xfId="0" applyFont="1" applyBorder="1" applyAlignment="1">
      <alignment horizontal="center" vertical="center" wrapText="1"/>
    </xf>
    <xf numFmtId="0" fontId="70" fillId="0" borderId="53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11" fillId="0" borderId="77" xfId="0" applyFont="1" applyBorder="1" applyAlignment="1">
      <alignment horizontal="left" vertical="center" wrapText="1"/>
    </xf>
    <xf numFmtId="0" fontId="70" fillId="0" borderId="61" xfId="0" applyFont="1" applyBorder="1" applyAlignment="1">
      <alignment horizontal="center" vertical="center" wrapText="1"/>
    </xf>
    <xf numFmtId="0" fontId="62" fillId="0" borderId="13" xfId="0" applyFont="1" applyBorder="1" applyAlignment="1">
      <alignment vertical="center" wrapText="1"/>
    </xf>
    <xf numFmtId="0" fontId="62" fillId="0" borderId="25" xfId="0" applyFont="1" applyBorder="1" applyAlignment="1">
      <alignment vertical="center"/>
    </xf>
    <xf numFmtId="0" fontId="62" fillId="0" borderId="25" xfId="0" applyFont="1" applyBorder="1" applyAlignment="1">
      <alignment vertical="center" wrapText="1"/>
    </xf>
    <xf numFmtId="0" fontId="62" fillId="0" borderId="0" xfId="0" applyFont="1" applyBorder="1" applyAlignment="1">
      <alignment vertical="center"/>
    </xf>
    <xf numFmtId="0" fontId="56" fillId="0" borderId="13" xfId="0" applyFont="1" applyBorder="1" applyAlignment="1">
      <alignment vertical="center" wrapText="1"/>
    </xf>
    <xf numFmtId="0" fontId="56" fillId="0" borderId="26" xfId="0" applyFont="1" applyBorder="1" applyAlignment="1">
      <alignment vertical="center" wrapText="1"/>
    </xf>
    <xf numFmtId="0" fontId="56" fillId="0" borderId="27" xfId="0" applyFont="1" applyBorder="1" applyAlignment="1">
      <alignment vertical="center" wrapText="1"/>
    </xf>
    <xf numFmtId="0" fontId="56" fillId="0" borderId="18" xfId="0" applyFont="1" applyBorder="1" applyAlignment="1">
      <alignment vertical="center" wrapText="1"/>
    </xf>
    <xf numFmtId="0" fontId="56" fillId="0" borderId="82" xfId="0" applyFont="1" applyBorder="1" applyAlignment="1">
      <alignment vertical="center" wrapText="1"/>
    </xf>
    <xf numFmtId="0" fontId="55" fillId="0" borderId="18" xfId="0" applyFont="1" applyBorder="1" applyAlignment="1">
      <alignment vertical="center" wrapText="1"/>
    </xf>
    <xf numFmtId="0" fontId="55" fillId="0" borderId="27" xfId="0" applyFont="1" applyBorder="1" applyAlignment="1">
      <alignment vertical="center" wrapText="1"/>
    </xf>
    <xf numFmtId="0" fontId="63" fillId="0" borderId="18" xfId="0" applyFont="1" applyBorder="1" applyAlignment="1">
      <alignment vertical="center" wrapText="1"/>
    </xf>
    <xf numFmtId="0" fontId="64" fillId="0" borderId="0" xfId="0" applyFont="1" applyBorder="1" applyAlignment="1">
      <alignment vertical="center"/>
    </xf>
    <xf numFmtId="0" fontId="64" fillId="0" borderId="84" xfId="0" applyFont="1" applyBorder="1" applyAlignment="1">
      <alignment vertical="center" wrapText="1"/>
    </xf>
    <xf numFmtId="0" fontId="70" fillId="0" borderId="85" xfId="0" applyFont="1" applyBorder="1" applyAlignment="1">
      <alignment horizontal="center" vertical="center" wrapText="1"/>
    </xf>
    <xf numFmtId="0" fontId="38" fillId="0" borderId="33" xfId="0" applyFont="1" applyBorder="1" applyAlignment="1">
      <alignment horizontal="center" vertical="center"/>
    </xf>
    <xf numFmtId="0" fontId="35" fillId="0" borderId="66" xfId="0" applyFont="1" applyBorder="1" applyAlignment="1">
      <alignment horizontal="center" vertical="center" wrapText="1"/>
    </xf>
    <xf numFmtId="0" fontId="69" fillId="0" borderId="88" xfId="0" applyFont="1" applyBorder="1" applyAlignment="1">
      <alignment vertical="center" wrapText="1"/>
    </xf>
    <xf numFmtId="0" fontId="3" fillId="0" borderId="8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4" fontId="21" fillId="0" borderId="15" xfId="0" applyNumberFormat="1" applyFont="1" applyBorder="1" applyAlignment="1">
      <alignment horizontal="center" vertical="center"/>
    </xf>
    <xf numFmtId="0" fontId="21" fillId="0" borderId="15" xfId="0" applyFont="1" applyBorder="1" applyAlignment="1">
      <alignment horizontal="center" wrapText="1"/>
    </xf>
    <xf numFmtId="0" fontId="21" fillId="0" borderId="15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 wrapText="1"/>
    </xf>
    <xf numFmtId="4" fontId="21" fillId="0" borderId="15" xfId="0" applyNumberFormat="1" applyFont="1" applyBorder="1" applyAlignment="1">
      <alignment horizontal="center" vertical="center" wrapText="1"/>
    </xf>
    <xf numFmtId="0" fontId="21" fillId="0" borderId="86" xfId="0" applyFont="1" applyBorder="1" applyAlignment="1">
      <alignment horizontal="center" vertical="center"/>
    </xf>
    <xf numFmtId="0" fontId="21" fillId="0" borderId="86" xfId="0" applyFont="1" applyBorder="1" applyAlignment="1">
      <alignment horizontal="center" vertical="center" wrapText="1"/>
    </xf>
    <xf numFmtId="0" fontId="21" fillId="0" borderId="87" xfId="0" applyFont="1" applyBorder="1" applyAlignment="1">
      <alignment horizontal="center" vertical="center" wrapText="1"/>
    </xf>
    <xf numFmtId="0" fontId="70" fillId="0" borderId="89" xfId="0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0" fontId="70" fillId="0" borderId="61" xfId="0" applyFont="1" applyBorder="1" applyAlignment="1">
      <alignment vertical="center" wrapText="1"/>
    </xf>
    <xf numFmtId="4" fontId="9" fillId="0" borderId="15" xfId="0" applyNumberFormat="1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7" fillId="0" borderId="73" xfId="0" applyFont="1" applyBorder="1" applyAlignment="1">
      <alignment vertical="center" wrapText="1"/>
    </xf>
    <xf numFmtId="0" fontId="7" fillId="0" borderId="71" xfId="0" applyFont="1" applyBorder="1" applyAlignment="1">
      <alignment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vertical="center" wrapText="1"/>
    </xf>
    <xf numFmtId="0" fontId="43" fillId="0" borderId="2" xfId="0" applyFont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61" fillId="3" borderId="21" xfId="0" applyFont="1" applyFill="1" applyBorder="1" applyAlignment="1">
      <alignment vertical="center" wrapText="1"/>
    </xf>
    <xf numFmtId="0" fontId="70" fillId="0" borderId="60" xfId="0" applyFont="1" applyBorder="1" applyAlignment="1">
      <alignment vertical="center" wrapText="1"/>
    </xf>
    <xf numFmtId="0" fontId="70" fillId="0" borderId="47" xfId="0" applyFont="1" applyBorder="1" applyAlignment="1">
      <alignment horizontal="center" vertical="center" wrapText="1"/>
    </xf>
    <xf numFmtId="0" fontId="4" fillId="2" borderId="90" xfId="0" applyNumberFormat="1" applyFont="1" applyFill="1" applyBorder="1" applyAlignment="1">
      <alignment horizontal="center" vertical="center" wrapText="1"/>
    </xf>
    <xf numFmtId="0" fontId="4" fillId="2" borderId="91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70" fillId="0" borderId="1" xfId="0" applyFont="1" applyBorder="1" applyAlignment="1">
      <alignment horizontal="center" vertical="center" wrapText="1"/>
    </xf>
    <xf numFmtId="0" fontId="70" fillId="0" borderId="2" xfId="0" applyFont="1" applyBorder="1" applyAlignment="1">
      <alignment horizontal="center" vertical="center" wrapText="1"/>
    </xf>
    <xf numFmtId="0" fontId="9" fillId="0" borderId="15" xfId="0" applyFont="1" applyBorder="1" applyAlignment="1">
      <alignment vertical="center" wrapText="1"/>
    </xf>
    <xf numFmtId="0" fontId="61" fillId="3" borderId="26" xfId="0" applyFont="1" applyFill="1" applyBorder="1" applyAlignment="1">
      <alignment vertical="center" wrapText="1"/>
    </xf>
    <xf numFmtId="0" fontId="30" fillId="0" borderId="29" xfId="0" applyFont="1" applyBorder="1" applyAlignment="1">
      <alignment vertical="center" wrapText="1"/>
    </xf>
    <xf numFmtId="0" fontId="30" fillId="0" borderId="15" xfId="0" applyFont="1" applyBorder="1" applyAlignment="1">
      <alignment vertical="center" wrapText="1"/>
    </xf>
    <xf numFmtId="0" fontId="30" fillId="0" borderId="85" xfId="0" applyFont="1" applyBorder="1" applyAlignment="1">
      <alignment vertical="center" wrapText="1"/>
    </xf>
    <xf numFmtId="0" fontId="9" fillId="0" borderId="15" xfId="0" applyFont="1" applyBorder="1" applyAlignment="1">
      <alignment wrapText="1"/>
    </xf>
    <xf numFmtId="0" fontId="62" fillId="0" borderId="26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3" fontId="9" fillId="0" borderId="29" xfId="0" applyNumberFormat="1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4" fontId="9" fillId="0" borderId="29" xfId="0" applyNumberFormat="1" applyFont="1" applyBorder="1" applyAlignment="1">
      <alignment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70" fillId="0" borderId="93" xfId="0" applyFont="1" applyBorder="1" applyAlignment="1">
      <alignment horizontal="center" vertical="center" wrapText="1"/>
    </xf>
    <xf numFmtId="0" fontId="69" fillId="0" borderId="41" xfId="0" applyFont="1" applyBorder="1" applyAlignment="1">
      <alignment vertical="center" wrapText="1"/>
    </xf>
    <xf numFmtId="0" fontId="70" fillId="0" borderId="43" xfId="0" applyFont="1" applyBorder="1" applyAlignment="1">
      <alignment horizontal="center" vertical="center" wrapText="1"/>
    </xf>
    <xf numFmtId="0" fontId="70" fillId="0" borderId="62" xfId="0" applyFont="1" applyBorder="1" applyAlignment="1">
      <alignment horizontal="center" vertical="center" wrapText="1"/>
    </xf>
    <xf numFmtId="0" fontId="70" fillId="0" borderId="96" xfId="0" applyFont="1" applyBorder="1" applyAlignment="1">
      <alignment horizontal="center" vertical="center" wrapText="1"/>
    </xf>
    <xf numFmtId="0" fontId="70" fillId="0" borderId="97" xfId="0" applyFont="1" applyBorder="1" applyAlignment="1">
      <alignment horizontal="center" vertical="center" wrapText="1"/>
    </xf>
    <xf numFmtId="0" fontId="11" fillId="0" borderId="88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7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wrapText="1"/>
    </xf>
    <xf numFmtId="0" fontId="21" fillId="0" borderId="20" xfId="0" applyFont="1" applyBorder="1" applyAlignment="1">
      <alignment horizontal="center" wrapText="1"/>
    </xf>
    <xf numFmtId="0" fontId="21" fillId="0" borderId="46" xfId="0" applyFont="1" applyBorder="1" applyAlignment="1">
      <alignment horizontal="center" wrapText="1"/>
    </xf>
    <xf numFmtId="0" fontId="69" fillId="0" borderId="4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78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/>
    </xf>
    <xf numFmtId="0" fontId="21" fillId="0" borderId="98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4" fillId="5" borderId="37" xfId="0" applyFont="1" applyFill="1" applyBorder="1" applyAlignment="1">
      <alignment horizontal="center" vertical="center" wrapText="1"/>
    </xf>
    <xf numFmtId="0" fontId="30" fillId="5" borderId="38" xfId="0" applyFont="1" applyFill="1" applyBorder="1" applyAlignment="1">
      <alignment horizontal="center" vertical="center" wrapText="1"/>
    </xf>
    <xf numFmtId="0" fontId="4" fillId="5" borderId="88" xfId="0" applyFont="1" applyFill="1" applyBorder="1" applyAlignment="1">
      <alignment horizontal="center" vertical="center" wrapText="1"/>
    </xf>
    <xf numFmtId="0" fontId="4" fillId="5" borderId="80" xfId="0" applyFont="1" applyFill="1" applyBorder="1" applyAlignment="1">
      <alignment vertical="center" wrapText="1"/>
    </xf>
    <xf numFmtId="0" fontId="58" fillId="5" borderId="41" xfId="0" applyFont="1" applyFill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/>
    </xf>
    <xf numFmtId="0" fontId="4" fillId="5" borderId="78" xfId="0" applyFont="1" applyFill="1" applyBorder="1" applyAlignment="1">
      <alignment vertical="center" wrapText="1"/>
    </xf>
    <xf numFmtId="0" fontId="58" fillId="2" borderId="88" xfId="0" applyFont="1" applyFill="1" applyBorder="1" applyAlignment="1">
      <alignment vertical="center" wrapText="1"/>
    </xf>
    <xf numFmtId="0" fontId="58" fillId="5" borderId="88" xfId="0" applyFont="1" applyFill="1" applyBorder="1" applyAlignment="1">
      <alignment horizontal="center" vertical="center" wrapText="1"/>
    </xf>
    <xf numFmtId="0" fontId="4" fillId="5" borderId="41" xfId="0" applyFont="1" applyFill="1" applyBorder="1" applyAlignment="1">
      <alignment horizontal="center" vertical="center" wrapText="1"/>
    </xf>
    <xf numFmtId="0" fontId="14" fillId="0" borderId="101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01" xfId="0" quotePrefix="1" applyFont="1" applyBorder="1" applyAlignment="1">
      <alignment horizontal="center" vertical="center" wrapText="1"/>
    </xf>
    <xf numFmtId="0" fontId="4" fillId="5" borderId="53" xfId="0" applyFont="1" applyFill="1" applyBorder="1" applyAlignment="1">
      <alignment vertical="center" wrapText="1"/>
    </xf>
    <xf numFmtId="0" fontId="4" fillId="5" borderId="99" xfId="0" applyFont="1" applyFill="1" applyBorder="1" applyAlignment="1">
      <alignment vertical="center" wrapText="1"/>
    </xf>
    <xf numFmtId="0" fontId="14" fillId="0" borderId="6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56" fillId="0" borderId="61" xfId="0" applyFont="1" applyBorder="1" applyAlignment="1">
      <alignment horizontal="center" vertical="center" wrapText="1"/>
    </xf>
    <xf numFmtId="0" fontId="56" fillId="0" borderId="14" xfId="0" applyFont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/>
    </xf>
    <xf numFmtId="0" fontId="57" fillId="11" borderId="93" xfId="0" applyFont="1" applyFill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/>
    </xf>
    <xf numFmtId="0" fontId="50" fillId="0" borderId="24" xfId="0" applyFont="1" applyBorder="1" applyAlignment="1">
      <alignment horizontal="center" vertical="center" wrapText="1"/>
    </xf>
    <xf numFmtId="0" fontId="42" fillId="0" borderId="24" xfId="0" applyFont="1" applyBorder="1" applyAlignment="1">
      <alignment horizontal="center" vertical="center" wrapText="1"/>
    </xf>
    <xf numFmtId="0" fontId="66" fillId="0" borderId="24" xfId="0" applyFont="1" applyBorder="1" applyAlignment="1">
      <alignment horizontal="center" vertical="center" wrapText="1"/>
    </xf>
    <xf numFmtId="0" fontId="66" fillId="0" borderId="24" xfId="0" applyFont="1" applyBorder="1" applyAlignment="1">
      <alignment horizontal="center" vertical="center"/>
    </xf>
    <xf numFmtId="0" fontId="66" fillId="0" borderId="24" xfId="0" quotePrefix="1" applyFont="1" applyBorder="1" applyAlignment="1">
      <alignment horizontal="center" vertical="center"/>
    </xf>
    <xf numFmtId="0" fontId="66" fillId="0" borderId="0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/>
    </xf>
    <xf numFmtId="0" fontId="57" fillId="11" borderId="102" xfId="0" applyFont="1" applyFill="1" applyBorder="1" applyAlignment="1">
      <alignment horizontal="center" vertical="center" wrapText="1"/>
    </xf>
    <xf numFmtId="0" fontId="14" fillId="0" borderId="85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2" xfId="0" applyBorder="1" applyAlignment="1">
      <alignment horizontal="center" vertical="center" wrapText="1"/>
    </xf>
    <xf numFmtId="3" fontId="0" fillId="0" borderId="15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8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21" fillId="0" borderId="71" xfId="0" applyFont="1" applyBorder="1" applyAlignment="1">
      <alignment horizontal="center" vertical="center"/>
    </xf>
    <xf numFmtId="0" fontId="58" fillId="5" borderId="11" xfId="0" applyFont="1" applyFill="1" applyBorder="1" applyAlignment="1">
      <alignment horizontal="center" vertical="center" wrapText="1"/>
    </xf>
    <xf numFmtId="0" fontId="58" fillId="5" borderId="74" xfId="0" applyFont="1" applyFill="1" applyBorder="1" applyAlignment="1">
      <alignment horizontal="center" vertical="center" wrapText="1"/>
    </xf>
    <xf numFmtId="0" fontId="5" fillId="4" borderId="47" xfId="0" applyFont="1" applyFill="1" applyBorder="1" applyAlignment="1">
      <alignment horizontal="left" vertical="center" wrapText="1"/>
    </xf>
    <xf numFmtId="0" fontId="17" fillId="4" borderId="47" xfId="0" applyFont="1" applyFill="1" applyBorder="1" applyAlignment="1">
      <alignment horizontal="left" vertical="center" wrapText="1"/>
    </xf>
    <xf numFmtId="0" fontId="5" fillId="4" borderId="47" xfId="0" applyFont="1" applyFill="1" applyBorder="1" applyAlignment="1">
      <alignment vertical="center" wrapText="1"/>
    </xf>
    <xf numFmtId="0" fontId="5" fillId="4" borderId="47" xfId="0" applyFont="1" applyFill="1" applyBorder="1" applyAlignment="1">
      <alignment wrapText="1"/>
    </xf>
    <xf numFmtId="0" fontId="24" fillId="4" borderId="47" xfId="0" applyFont="1" applyFill="1" applyBorder="1" applyAlignment="1">
      <alignment wrapText="1"/>
    </xf>
    <xf numFmtId="0" fontId="24" fillId="4" borderId="47" xfId="0" applyFont="1" applyFill="1" applyBorder="1" applyAlignment="1">
      <alignment vertical="center" wrapText="1"/>
    </xf>
    <xf numFmtId="0" fontId="0" fillId="0" borderId="107" xfId="0" applyBorder="1" applyAlignment="1">
      <alignment horizontal="center" vertical="center"/>
    </xf>
    <xf numFmtId="0" fontId="15" fillId="0" borderId="71" xfId="0" applyFont="1" applyBorder="1" applyAlignment="1">
      <alignment horizontal="center" vertical="center" wrapText="1"/>
    </xf>
    <xf numFmtId="0" fontId="13" fillId="0" borderId="71" xfId="0" applyFont="1" applyBorder="1" applyAlignment="1">
      <alignment horizontal="center" vertical="center" wrapText="1"/>
    </xf>
    <xf numFmtId="0" fontId="3" fillId="0" borderId="10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6" xfId="0" applyFont="1" applyBorder="1" applyAlignment="1">
      <alignment wrapText="1"/>
    </xf>
    <xf numFmtId="2" fontId="19" fillId="0" borderId="46" xfId="0" applyNumberFormat="1" applyFont="1" applyBorder="1" applyAlignment="1">
      <alignment horizontal="center" vertical="center"/>
    </xf>
    <xf numFmtId="0" fontId="24" fillId="4" borderId="74" xfId="0" applyFont="1" applyFill="1" applyBorder="1" applyAlignment="1">
      <alignment wrapText="1"/>
    </xf>
    <xf numFmtId="0" fontId="57" fillId="11" borderId="109" xfId="0" applyFont="1" applyFill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 wrapText="1"/>
    </xf>
    <xf numFmtId="0" fontId="0" fillId="0" borderId="53" xfId="0" applyBorder="1"/>
    <xf numFmtId="0" fontId="0" fillId="0" borderId="99" xfId="0" applyBorder="1" applyAlignment="1">
      <alignment horizontal="center" vertical="center"/>
    </xf>
    <xf numFmtId="0" fontId="0" fillId="0" borderId="0" xfId="0" applyBorder="1" applyAlignment="1">
      <alignment vertical="top"/>
    </xf>
    <xf numFmtId="0" fontId="0" fillId="0" borderId="62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 wrapText="1"/>
    </xf>
    <xf numFmtId="0" fontId="20" fillId="0" borderId="0" xfId="0" applyFont="1" applyBorder="1" applyAlignment="1">
      <alignment wrapText="1"/>
    </xf>
    <xf numFmtId="0" fontId="0" fillId="0" borderId="15" xfId="0" applyBorder="1" applyAlignment="1">
      <alignment vertical="top" wrapText="1"/>
    </xf>
    <xf numFmtId="3" fontId="0" fillId="0" borderId="15" xfId="0" applyNumberFormat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 vertical="center" wrapText="1"/>
    </xf>
    <xf numFmtId="0" fontId="0" fillId="0" borderId="5" xfId="0" applyBorder="1"/>
    <xf numFmtId="0" fontId="3" fillId="0" borderId="67" xfId="0" applyFont="1" applyBorder="1" applyAlignment="1">
      <alignment horizontal="center" vertical="center"/>
    </xf>
    <xf numFmtId="0" fontId="0" fillId="0" borderId="57" xfId="0" applyBorder="1"/>
    <xf numFmtId="0" fontId="0" fillId="0" borderId="114" xfId="0" applyBorder="1" applyAlignment="1">
      <alignment vertical="top" wrapText="1"/>
    </xf>
    <xf numFmtId="0" fontId="0" fillId="0" borderId="115" xfId="0" applyBorder="1" applyAlignment="1">
      <alignment vertical="top" wrapText="1"/>
    </xf>
    <xf numFmtId="0" fontId="3" fillId="0" borderId="116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4" fillId="2" borderId="63" xfId="0" applyFont="1" applyFill="1" applyBorder="1" applyAlignment="1">
      <alignment vertical="center" wrapText="1"/>
    </xf>
    <xf numFmtId="0" fontId="0" fillId="0" borderId="26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4" fillId="2" borderId="94" xfId="0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4" fillId="2" borderId="106" xfId="0" applyFont="1" applyFill="1" applyBorder="1" applyAlignment="1">
      <alignment vertical="center" wrapText="1"/>
    </xf>
    <xf numFmtId="3" fontId="0" fillId="0" borderId="21" xfId="0" applyNumberFormat="1" applyBorder="1" applyAlignment="1">
      <alignment horizontal="center" vertical="center" wrapText="1"/>
    </xf>
    <xf numFmtId="0" fontId="12" fillId="0" borderId="119" xfId="0" applyFont="1" applyBorder="1" applyAlignment="1">
      <alignment vertical="top" wrapText="1"/>
    </xf>
    <xf numFmtId="0" fontId="58" fillId="5" borderId="22" xfId="0" applyFont="1" applyFill="1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56" fillId="0" borderId="85" xfId="0" applyFont="1" applyBorder="1" applyAlignment="1">
      <alignment horizontal="center" vertical="center" wrapText="1"/>
    </xf>
    <xf numFmtId="0" fontId="0" fillId="0" borderId="62" xfId="0" applyFont="1" applyBorder="1" applyAlignment="1">
      <alignment horizontal="center" vertical="center" wrapText="1"/>
    </xf>
    <xf numFmtId="0" fontId="4" fillId="2" borderId="80" xfId="0" applyFont="1" applyFill="1" applyBorder="1" applyAlignment="1">
      <alignment vertical="center" wrapText="1"/>
    </xf>
    <xf numFmtId="0" fontId="4" fillId="2" borderId="78" xfId="0" applyFont="1" applyFill="1" applyBorder="1" applyAlignment="1">
      <alignment vertical="center" wrapText="1"/>
    </xf>
    <xf numFmtId="0" fontId="57" fillId="11" borderId="96" xfId="0" applyFont="1" applyFill="1" applyBorder="1" applyAlignment="1">
      <alignment horizontal="center" vertical="center" wrapText="1"/>
    </xf>
    <xf numFmtId="0" fontId="57" fillId="11" borderId="120" xfId="0" applyFont="1" applyFill="1" applyBorder="1" applyAlignment="1">
      <alignment horizontal="center" vertical="center" wrapText="1"/>
    </xf>
    <xf numFmtId="0" fontId="0" fillId="0" borderId="55" xfId="0" applyBorder="1"/>
    <xf numFmtId="0" fontId="60" fillId="0" borderId="15" xfId="0" applyFont="1" applyBorder="1" applyAlignment="1">
      <alignment horizontal="center" vertical="center" wrapText="1"/>
    </xf>
    <xf numFmtId="0" fontId="46" fillId="0" borderId="15" xfId="0" applyFont="1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1" fillId="0" borderId="63" xfId="0" applyFont="1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0" fontId="1" fillId="0" borderId="42" xfId="0" applyFont="1" applyBorder="1" applyAlignment="1">
      <alignment vertical="center" wrapText="1"/>
    </xf>
    <xf numFmtId="0" fontId="56" fillId="0" borderId="60" xfId="0" applyFont="1" applyBorder="1" applyAlignment="1">
      <alignment horizontal="center" vertical="center" wrapText="1"/>
    </xf>
    <xf numFmtId="0" fontId="58" fillId="5" borderId="0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6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0" fillId="0" borderId="13" xfId="0" applyBorder="1" applyAlignment="1">
      <alignment vertical="center" wrapText="1"/>
    </xf>
    <xf numFmtId="49" fontId="0" fillId="0" borderId="13" xfId="0" applyNumberForma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6" xfId="0" applyBorder="1" applyAlignment="1">
      <alignment wrapText="1"/>
    </xf>
    <xf numFmtId="0" fontId="57" fillId="11" borderId="123" xfId="0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top" wrapText="1"/>
    </xf>
    <xf numFmtId="4" fontId="8" fillId="0" borderId="16" xfId="0" applyNumberFormat="1" applyFont="1" applyBorder="1" applyAlignment="1">
      <alignment horizontal="center" vertical="center"/>
    </xf>
    <xf numFmtId="2" fontId="8" fillId="0" borderId="16" xfId="0" applyNumberFormat="1" applyFont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left" vertical="top" wrapText="1"/>
    </xf>
    <xf numFmtId="4" fontId="8" fillId="0" borderId="19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left" vertical="top" wrapText="1"/>
    </xf>
    <xf numFmtId="49" fontId="0" fillId="0" borderId="59" xfId="0" applyNumberFormat="1" applyBorder="1" applyAlignment="1">
      <alignment horizontal="center" vertical="center"/>
    </xf>
    <xf numFmtId="0" fontId="0" fillId="0" borderId="126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66" xfId="0" applyBorder="1" applyAlignment="1">
      <alignment horizontal="center"/>
    </xf>
    <xf numFmtId="49" fontId="0" fillId="0" borderId="64" xfId="0" applyNumberFormat="1" applyBorder="1" applyAlignment="1">
      <alignment horizontal="center" vertical="center"/>
    </xf>
    <xf numFmtId="0" fontId="57" fillId="11" borderId="97" xfId="0" applyFont="1" applyFill="1" applyBorder="1" applyAlignment="1">
      <alignment horizontal="center" vertical="center" wrapText="1"/>
    </xf>
    <xf numFmtId="0" fontId="56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center" wrapText="1"/>
    </xf>
    <xf numFmtId="1" fontId="11" fillId="0" borderId="16" xfId="0" applyNumberFormat="1" applyFont="1" applyBorder="1" applyAlignment="1">
      <alignment horizontal="center" vertical="center"/>
    </xf>
    <xf numFmtId="3" fontId="11" fillId="0" borderId="16" xfId="0" applyNumberFormat="1" applyFont="1" applyBorder="1" applyAlignment="1">
      <alignment horizontal="center" vertical="center"/>
    </xf>
    <xf numFmtId="3" fontId="11" fillId="0" borderId="16" xfId="0" applyNumberFormat="1" applyFont="1" applyBorder="1" applyAlignment="1">
      <alignment horizontal="left" vertical="center" wrapText="1"/>
    </xf>
    <xf numFmtId="0" fontId="55" fillId="0" borderId="5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57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0" fillId="0" borderId="13" xfId="0" applyBorder="1" applyAlignment="1">
      <alignment horizontal="left" wrapText="1"/>
    </xf>
    <xf numFmtId="0" fontId="0" fillId="0" borderId="13" xfId="0" applyBorder="1" applyAlignment="1">
      <alignment horizontal="left" vertical="center"/>
    </xf>
    <xf numFmtId="0" fontId="0" fillId="0" borderId="13" xfId="0" applyBorder="1" applyAlignment="1">
      <alignment horizontal="left"/>
    </xf>
    <xf numFmtId="0" fontId="44" fillId="0" borderId="18" xfId="0" applyFont="1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44" fillId="0" borderId="62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47" xfId="0" applyFont="1" applyBorder="1" applyAlignment="1">
      <alignment horizontal="left" vertical="top" wrapText="1"/>
    </xf>
    <xf numFmtId="0" fontId="21" fillId="0" borderId="47" xfId="0" applyFont="1" applyBorder="1" applyAlignment="1">
      <alignment horizontal="left" vertical="top"/>
    </xf>
    <xf numFmtId="0" fontId="21" fillId="0" borderId="89" xfId="0" applyFont="1" applyBorder="1" applyAlignment="1">
      <alignment horizontal="left" vertical="top" wrapText="1"/>
    </xf>
    <xf numFmtId="0" fontId="14" fillId="0" borderId="13" xfId="0" applyFont="1" applyBorder="1" applyAlignment="1">
      <alignment vertical="top" wrapText="1"/>
    </xf>
    <xf numFmtId="0" fontId="0" fillId="0" borderId="63" xfId="0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left" vertical="top" wrapText="1"/>
    </xf>
    <xf numFmtId="0" fontId="41" fillId="0" borderId="0" xfId="0" applyFont="1" applyBorder="1" applyAlignment="1">
      <alignment horizontal="left" vertical="top"/>
    </xf>
    <xf numFmtId="0" fontId="0" fillId="0" borderId="13" xfId="0" applyBorder="1" applyAlignment="1">
      <alignment horizontal="center"/>
    </xf>
    <xf numFmtId="0" fontId="47" fillId="0" borderId="2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3" fontId="21" fillId="0" borderId="20" xfId="0" applyNumberFormat="1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47" fillId="0" borderId="14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53" fillId="0" borderId="15" xfId="0" applyFont="1" applyBorder="1" applyAlignment="1">
      <alignment horizontal="center" vertical="center" wrapText="1"/>
    </xf>
    <xf numFmtId="3" fontId="0" fillId="0" borderId="29" xfId="0" applyNumberFormat="1" applyBorder="1"/>
    <xf numFmtId="3" fontId="0" fillId="0" borderId="15" xfId="0" applyNumberFormat="1" applyBorder="1"/>
    <xf numFmtId="0" fontId="53" fillId="0" borderId="2" xfId="0" applyFont="1" applyBorder="1" applyAlignment="1">
      <alignment horizontal="center" vertical="center" wrapText="1"/>
    </xf>
    <xf numFmtId="3" fontId="0" fillId="0" borderId="17" xfId="0" applyNumberFormat="1" applyBorder="1" applyAlignment="1">
      <alignment horizontal="center" vertical="top"/>
    </xf>
    <xf numFmtId="0" fontId="0" fillId="0" borderId="2" xfId="0" applyBorder="1" applyAlignment="1">
      <alignment vertical="center" wrapText="1"/>
    </xf>
    <xf numFmtId="0" fontId="0" fillId="0" borderId="0" xfId="0" applyBorder="1"/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3" fontId="0" fillId="0" borderId="2" xfId="0" applyNumberFormat="1" applyBorder="1" applyAlignment="1">
      <alignment horizontal="left" vertical="center"/>
    </xf>
    <xf numFmtId="2" fontId="0" fillId="0" borderId="2" xfId="0" applyNumberForma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1" xfId="0" applyBorder="1" applyAlignment="1">
      <alignment horizontal="left" vertical="center" wrapText="1"/>
    </xf>
    <xf numFmtId="3" fontId="0" fillId="0" borderId="51" xfId="0" applyNumberFormat="1" applyBorder="1" applyAlignment="1">
      <alignment horizontal="center" vertical="center"/>
    </xf>
    <xf numFmtId="0" fontId="0" fillId="0" borderId="80" xfId="0" applyBorder="1" applyAlignment="1">
      <alignment wrapText="1"/>
    </xf>
    <xf numFmtId="2" fontId="0" fillId="0" borderId="17" xfId="0" applyNumberFormat="1" applyBorder="1" applyAlignment="1">
      <alignment horizontal="center" vertical="center"/>
    </xf>
    <xf numFmtId="0" fontId="0" fillId="0" borderId="17" xfId="0" applyBorder="1"/>
    <xf numFmtId="0" fontId="0" fillId="0" borderId="99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2" borderId="76" xfId="0" applyFont="1" applyFill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85" fillId="0" borderId="1" xfId="0" applyFont="1" applyBorder="1" applyAlignment="1">
      <alignment wrapText="1"/>
    </xf>
    <xf numFmtId="0" fontId="21" fillId="0" borderId="60" xfId="0" applyFont="1" applyFill="1" applyBorder="1" applyAlignment="1">
      <alignment horizontal="center" vertical="center" wrapText="1"/>
    </xf>
    <xf numFmtId="0" fontId="21" fillId="0" borderId="60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72" xfId="0" applyFont="1" applyBorder="1" applyAlignment="1">
      <alignment horizontal="center" vertical="center" wrapText="1"/>
    </xf>
    <xf numFmtId="0" fontId="25" fillId="0" borderId="7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wrapText="1"/>
    </xf>
    <xf numFmtId="4" fontId="21" fillId="0" borderId="17" xfId="0" applyNumberFormat="1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03" xfId="0" applyFont="1" applyBorder="1" applyAlignment="1">
      <alignment horizontal="center" vertical="center" wrapText="1"/>
    </xf>
    <xf numFmtId="0" fontId="70" fillId="0" borderId="44" xfId="0" applyFont="1" applyBorder="1" applyAlignment="1">
      <alignment horizontal="center" vertical="center" wrapText="1"/>
    </xf>
    <xf numFmtId="0" fontId="4" fillId="2" borderId="80" xfId="0" applyFont="1" applyFill="1" applyBorder="1" applyAlignment="1">
      <alignment horizontal="center" vertical="center" wrapText="1"/>
    </xf>
    <xf numFmtId="0" fontId="1" fillId="0" borderId="8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7" fillId="11" borderId="20" xfId="0" applyFont="1" applyFill="1" applyBorder="1" applyAlignment="1">
      <alignment horizontal="center" vertical="center" wrapText="1"/>
    </xf>
    <xf numFmtId="0" fontId="57" fillId="11" borderId="14" xfId="0" applyFont="1" applyFill="1" applyBorder="1" applyAlignment="1">
      <alignment horizontal="center" vertical="center" wrapText="1"/>
    </xf>
    <xf numFmtId="0" fontId="3" fillId="0" borderId="85" xfId="0" applyFont="1" applyBorder="1" applyAlignment="1">
      <alignment vertical="center"/>
    </xf>
    <xf numFmtId="0" fontId="0" fillId="0" borderId="15" xfId="0" applyBorder="1" applyAlignment="1">
      <alignment vertical="center"/>
    </xf>
    <xf numFmtId="3" fontId="0" fillId="0" borderId="15" xfId="0" applyNumberFormat="1" applyBorder="1" applyAlignment="1">
      <alignment vertical="center"/>
    </xf>
    <xf numFmtId="0" fontId="4" fillId="2" borderId="1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57" fillId="11" borderId="130" xfId="0" applyFont="1" applyFill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/>
    </xf>
    <xf numFmtId="0" fontId="15" fillId="0" borderId="89" xfId="0" applyFont="1" applyBorder="1" applyAlignment="1">
      <alignment horizontal="center" vertical="center"/>
    </xf>
    <xf numFmtId="0" fontId="14" fillId="0" borderId="89" xfId="0" applyFont="1" applyBorder="1" applyAlignment="1">
      <alignment horizontal="center" vertical="center"/>
    </xf>
    <xf numFmtId="0" fontId="21" fillId="0" borderId="89" xfId="0" applyFont="1" applyBorder="1" applyAlignment="1">
      <alignment horizontal="center"/>
    </xf>
    <xf numFmtId="0" fontId="21" fillId="0" borderId="47" xfId="0" applyFont="1" applyBorder="1" applyAlignment="1">
      <alignment horizontal="center" vertical="center"/>
    </xf>
    <xf numFmtId="0" fontId="57" fillId="11" borderId="131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1" fillId="0" borderId="1" xfId="0" applyFont="1" applyBorder="1"/>
    <xf numFmtId="0" fontId="15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21" fillId="0" borderId="13" xfId="0" applyFont="1" applyBorder="1"/>
    <xf numFmtId="0" fontId="21" fillId="0" borderId="13" xfId="0" applyFont="1" applyBorder="1" applyAlignment="1">
      <alignment horizontal="center" vertical="center"/>
    </xf>
    <xf numFmtId="0" fontId="57" fillId="11" borderId="132" xfId="0" applyFont="1" applyFill="1" applyBorder="1" applyAlignment="1">
      <alignment horizontal="center" vertical="center" wrapText="1"/>
    </xf>
    <xf numFmtId="0" fontId="57" fillId="11" borderId="133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7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7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2" borderId="81" xfId="0" applyFont="1" applyFill="1" applyBorder="1" applyAlignment="1">
      <alignment horizontal="center" vertical="center" wrapText="1"/>
    </xf>
    <xf numFmtId="0" fontId="4" fillId="2" borderId="88" xfId="0" applyFont="1" applyFill="1" applyBorder="1" applyAlignment="1">
      <alignment horizontal="center" vertical="center" wrapText="1"/>
    </xf>
    <xf numFmtId="0" fontId="4" fillId="2" borderId="77" xfId="0" applyFont="1" applyFill="1" applyBorder="1" applyAlignment="1">
      <alignment horizontal="center" vertical="center" wrapText="1"/>
    </xf>
    <xf numFmtId="0" fontId="4" fillId="2" borderId="76" xfId="0" applyFont="1" applyFill="1" applyBorder="1" applyAlignment="1">
      <alignment horizontal="center" vertical="center" wrapText="1"/>
    </xf>
    <xf numFmtId="0" fontId="4" fillId="2" borderId="113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58" fillId="5" borderId="11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4" fillId="2" borderId="75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/>
    </xf>
    <xf numFmtId="0" fontId="31" fillId="2" borderId="41" xfId="0" applyFont="1" applyFill="1" applyBorder="1" applyAlignment="1">
      <alignment horizontal="center" vertical="center" wrapText="1"/>
    </xf>
    <xf numFmtId="0" fontId="57" fillId="11" borderId="135" xfId="0" applyFont="1" applyFill="1" applyBorder="1" applyAlignment="1">
      <alignment horizontal="center" vertical="center" wrapText="1"/>
    </xf>
    <xf numFmtId="0" fontId="25" fillId="0" borderId="19" xfId="0" applyFont="1" applyBorder="1" applyAlignment="1">
      <alignment horizontal="left" vertical="center" wrapText="1"/>
    </xf>
    <xf numFmtId="3" fontId="11" fillId="0" borderId="19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horizontal="left" vertical="center" wrapText="1"/>
    </xf>
    <xf numFmtId="0" fontId="56" fillId="0" borderId="19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32" fillId="0" borderId="125" xfId="0" applyFont="1" applyBorder="1" applyAlignment="1">
      <alignment horizontal="center" vertical="center"/>
    </xf>
    <xf numFmtId="0" fontId="11" fillId="0" borderId="126" xfId="0" applyFont="1" applyBorder="1" applyAlignment="1">
      <alignment horizontal="center" vertical="center" wrapText="1"/>
    </xf>
    <xf numFmtId="0" fontId="32" fillId="0" borderId="59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 wrapText="1"/>
    </xf>
    <xf numFmtId="0" fontId="30" fillId="0" borderId="59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30" fillId="0" borderId="64" xfId="0" applyFont="1" applyBorder="1" applyAlignment="1">
      <alignment horizontal="center" vertical="center"/>
    </xf>
    <xf numFmtId="0" fontId="30" fillId="0" borderId="61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14" fillId="0" borderId="78" xfId="0" applyFont="1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0" fillId="0" borderId="80" xfId="0" applyBorder="1"/>
    <xf numFmtId="0" fontId="0" fillId="0" borderId="9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98" xfId="0" applyBorder="1" applyAlignment="1">
      <alignment horizontal="center" vertical="center" wrapText="1"/>
    </xf>
    <xf numFmtId="0" fontId="0" fillId="0" borderId="86" xfId="0" applyBorder="1" applyAlignment="1">
      <alignment horizontal="center" vertical="center"/>
    </xf>
    <xf numFmtId="0" fontId="0" fillId="0" borderId="41" xfId="0" applyBorder="1"/>
    <xf numFmtId="0" fontId="58" fillId="5" borderId="47" xfId="0" applyFont="1" applyFill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0" fillId="0" borderId="21" xfId="0" applyBorder="1" applyAlignment="1">
      <alignment horizontal="left" vertical="center" wrapText="1"/>
    </xf>
    <xf numFmtId="0" fontId="0" fillId="0" borderId="43" xfId="0" applyBorder="1" applyAlignment="1">
      <alignment horizontal="center" vertical="center"/>
    </xf>
    <xf numFmtId="0" fontId="59" fillId="0" borderId="24" xfId="0" applyFont="1" applyBorder="1" applyAlignment="1">
      <alignment horizontal="center" vertical="center"/>
    </xf>
    <xf numFmtId="0" fontId="0" fillId="0" borderId="15" xfId="0" applyBorder="1"/>
    <xf numFmtId="0" fontId="0" fillId="0" borderId="33" xfId="0" applyBorder="1"/>
    <xf numFmtId="0" fontId="0" fillId="0" borderId="0" xfId="0" applyBorder="1" applyAlignment="1">
      <alignment vertical="center" wrapText="1"/>
    </xf>
    <xf numFmtId="0" fontId="8" fillId="0" borderId="19" xfId="0" applyFont="1" applyBorder="1" applyAlignment="1">
      <alignment horizontal="left" vertical="top" wrapText="1"/>
    </xf>
    <xf numFmtId="2" fontId="0" fillId="0" borderId="19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8" fillId="0" borderId="5" xfId="0" applyFont="1" applyBorder="1" applyAlignment="1">
      <alignment wrapText="1"/>
    </xf>
    <xf numFmtId="4" fontId="8" fillId="0" borderId="5" xfId="0" applyNumberFormat="1" applyFon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57" fillId="11" borderId="137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62" xfId="0" applyFill="1" applyBorder="1" applyAlignment="1">
      <alignment horizontal="center" vertical="center"/>
    </xf>
    <xf numFmtId="0" fontId="0" fillId="0" borderId="9" xfId="0" applyBorder="1"/>
    <xf numFmtId="0" fontId="0" fillId="6" borderId="55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49" fontId="0" fillId="6" borderId="13" xfId="0" applyNumberFormat="1" applyFill="1" applyBorder="1" applyAlignment="1">
      <alignment horizontal="center" vertical="center"/>
    </xf>
    <xf numFmtId="0" fontId="0" fillId="0" borderId="56" xfId="0" applyBorder="1" applyAlignment="1">
      <alignment horizontal="center"/>
    </xf>
    <xf numFmtId="0" fontId="0" fillId="0" borderId="72" xfId="0" applyBorder="1"/>
    <xf numFmtId="0" fontId="56" fillId="0" borderId="4" xfId="0" applyFont="1" applyBorder="1" applyAlignment="1">
      <alignment horizontal="center" vertical="center" wrapText="1"/>
    </xf>
    <xf numFmtId="49" fontId="0" fillId="0" borderId="61" xfId="0" applyNumberFormat="1" applyBorder="1" applyAlignment="1">
      <alignment horizontal="center" vertical="center"/>
    </xf>
    <xf numFmtId="49" fontId="0" fillId="0" borderId="62" xfId="0" applyNumberFormat="1" applyBorder="1" applyAlignment="1">
      <alignment horizontal="center" vertical="center"/>
    </xf>
    <xf numFmtId="0" fontId="0" fillId="0" borderId="73" xfId="0" applyBorder="1"/>
    <xf numFmtId="0" fontId="0" fillId="0" borderId="26" xfId="0" applyBorder="1"/>
    <xf numFmtId="0" fontId="0" fillId="0" borderId="67" xfId="0" applyBorder="1"/>
    <xf numFmtId="49" fontId="0" fillId="6" borderId="26" xfId="0" applyNumberFormat="1" applyFill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0" fontId="11" fillId="0" borderId="101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55" fillId="0" borderId="61" xfId="0" applyFont="1" applyBorder="1" applyAlignment="1">
      <alignment horizontal="center" vertical="center" wrapText="1"/>
    </xf>
    <xf numFmtId="0" fontId="55" fillId="0" borderId="7" xfId="0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62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57" fillId="11" borderId="138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0" fontId="11" fillId="0" borderId="100" xfId="0" applyFont="1" applyBorder="1" applyAlignment="1">
      <alignment horizontal="center" vertical="center"/>
    </xf>
    <xf numFmtId="0" fontId="55" fillId="6" borderId="4" xfId="0" applyFont="1" applyFill="1" applyBorder="1" applyAlignment="1">
      <alignment horizontal="center" vertical="center" wrapText="1"/>
    </xf>
    <xf numFmtId="0" fontId="55" fillId="6" borderId="61" xfId="0" applyFont="1" applyFill="1" applyBorder="1" applyAlignment="1">
      <alignment horizontal="center" vertical="center" wrapText="1"/>
    </xf>
    <xf numFmtId="0" fontId="55" fillId="6" borderId="7" xfId="0" applyFont="1" applyFill="1" applyBorder="1" applyAlignment="1">
      <alignment horizontal="center" vertical="center" wrapText="1"/>
    </xf>
    <xf numFmtId="0" fontId="21" fillId="0" borderId="101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" fillId="6" borderId="47" xfId="0" applyFont="1" applyFill="1" applyBorder="1" applyAlignment="1">
      <alignment horizontal="center"/>
    </xf>
    <xf numFmtId="0" fontId="1" fillId="0" borderId="78" xfId="0" applyFont="1" applyBorder="1" applyAlignment="1">
      <alignment vertical="center" wrapText="1"/>
    </xf>
    <xf numFmtId="0" fontId="3" fillId="0" borderId="59" xfId="0" applyFont="1" applyBorder="1" applyAlignment="1">
      <alignment horizontal="center" vertical="center"/>
    </xf>
    <xf numFmtId="0" fontId="0" fillId="0" borderId="69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1" fillId="12" borderId="111" xfId="0" applyFont="1" applyFill="1" applyBorder="1" applyAlignment="1">
      <alignment horizontal="center"/>
    </xf>
    <xf numFmtId="0" fontId="57" fillId="11" borderId="139" xfId="0" applyFont="1" applyFill="1" applyBorder="1" applyAlignment="1">
      <alignment horizontal="center" vertical="center" wrapText="1"/>
    </xf>
    <xf numFmtId="0" fontId="44" fillId="0" borderId="13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0" fillId="0" borderId="67" xfId="0" applyBorder="1" applyAlignment="1">
      <alignment horizontal="center"/>
    </xf>
    <xf numFmtId="0" fontId="14" fillId="0" borderId="61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0" fillId="0" borderId="47" xfId="0" applyBorder="1"/>
    <xf numFmtId="0" fontId="21" fillId="0" borderId="47" xfId="0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25" fillId="0" borderId="140" xfId="0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44" fontId="0" fillId="10" borderId="41" xfId="3" applyFont="1" applyFill="1" applyBorder="1" applyAlignment="1">
      <alignment horizontal="center" vertical="center"/>
    </xf>
    <xf numFmtId="44" fontId="0" fillId="10" borderId="52" xfId="3" applyFont="1" applyFill="1" applyBorder="1" applyAlignment="1">
      <alignment horizontal="center" vertical="center"/>
    </xf>
    <xf numFmtId="44" fontId="0" fillId="10" borderId="100" xfId="3" applyFont="1" applyFill="1" applyBorder="1" applyAlignment="1">
      <alignment horizontal="center" vertical="center"/>
    </xf>
    <xf numFmtId="44" fontId="0" fillId="10" borderId="8" xfId="3" applyFont="1" applyFill="1" applyBorder="1" applyAlignment="1">
      <alignment horizontal="center" vertical="center"/>
    </xf>
    <xf numFmtId="44" fontId="0" fillId="10" borderId="9" xfId="3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0" fillId="0" borderId="136" xfId="0" applyBorder="1"/>
    <xf numFmtId="0" fontId="22" fillId="3" borderId="47" xfId="0" applyFont="1" applyFill="1" applyBorder="1" applyAlignment="1">
      <alignment vertical="top" wrapText="1"/>
    </xf>
    <xf numFmtId="0" fontId="0" fillId="3" borderId="13" xfId="0" applyFill="1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26" xfId="0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44" fontId="0" fillId="10" borderId="34" xfId="3" applyFont="1" applyFill="1" applyBorder="1"/>
    <xf numFmtId="0" fontId="22" fillId="3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22" fillId="3" borderId="60" xfId="0" applyFont="1" applyFill="1" applyBorder="1" applyAlignment="1">
      <alignment horizontal="center" vertical="center" wrapText="1"/>
    </xf>
    <xf numFmtId="0" fontId="22" fillId="3" borderId="54" xfId="0" applyFont="1" applyFill="1" applyBorder="1" applyAlignment="1">
      <alignment horizontal="center" vertical="center" wrapText="1"/>
    </xf>
    <xf numFmtId="0" fontId="0" fillId="0" borderId="71" xfId="0" applyBorder="1" applyAlignment="1">
      <alignment vertical="center" wrapText="1"/>
    </xf>
    <xf numFmtId="0" fontId="0" fillId="0" borderId="72" xfId="0" applyBorder="1" applyAlignment="1">
      <alignment vertical="top" wrapText="1"/>
    </xf>
    <xf numFmtId="0" fontId="0" fillId="0" borderId="73" xfId="0" applyBorder="1" applyAlignment="1">
      <alignment vertical="top" wrapText="1"/>
    </xf>
    <xf numFmtId="0" fontId="0" fillId="0" borderId="43" xfId="0" applyBorder="1" applyAlignment="1">
      <alignment vertical="center"/>
    </xf>
    <xf numFmtId="0" fontId="0" fillId="0" borderId="75" xfId="0" applyBorder="1" applyAlignment="1">
      <alignment vertical="center"/>
    </xf>
    <xf numFmtId="0" fontId="0" fillId="0" borderId="43" xfId="0" applyBorder="1" applyAlignment="1">
      <alignment horizontal="left" vertical="center" wrapText="1"/>
    </xf>
    <xf numFmtId="0" fontId="0" fillId="0" borderId="62" xfId="0" applyBorder="1" applyAlignment="1">
      <alignment horizontal="left" vertical="center" wrapText="1"/>
    </xf>
    <xf numFmtId="44" fontId="0" fillId="0" borderId="10" xfId="3" applyFont="1" applyBorder="1"/>
    <xf numFmtId="0" fontId="0" fillId="0" borderId="15" xfId="0" applyBorder="1" applyAlignment="1">
      <alignment wrapText="1"/>
    </xf>
    <xf numFmtId="0" fontId="0" fillId="0" borderId="52" xfId="0" applyBorder="1"/>
    <xf numFmtId="0" fontId="46" fillId="0" borderId="72" xfId="0" applyFont="1" applyBorder="1" applyAlignment="1">
      <alignment vertical="center" wrapText="1"/>
    </xf>
    <xf numFmtId="0" fontId="0" fillId="0" borderId="72" xfId="0" applyBorder="1" applyAlignment="1">
      <alignment horizontal="center"/>
    </xf>
    <xf numFmtId="0" fontId="0" fillId="0" borderId="72" xfId="0" applyBorder="1" applyAlignment="1">
      <alignment horizontal="center" wrapText="1"/>
    </xf>
    <xf numFmtId="0" fontId="0" fillId="6" borderId="61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/>
    </xf>
    <xf numFmtId="0" fontId="1" fillId="6" borderId="52" xfId="0" applyFont="1" applyFill="1" applyBorder="1" applyAlignment="1">
      <alignment horizontal="center"/>
    </xf>
    <xf numFmtId="44" fontId="0" fillId="10" borderId="52" xfId="3" applyFont="1" applyFill="1" applyBorder="1"/>
    <xf numFmtId="44" fontId="0" fillId="10" borderId="1" xfId="3" applyFont="1" applyFill="1" applyBorder="1"/>
    <xf numFmtId="44" fontId="69" fillId="10" borderId="41" xfId="3" applyFont="1" applyFill="1" applyBorder="1" applyAlignment="1">
      <alignment vertical="center" wrapText="1"/>
    </xf>
    <xf numFmtId="44" fontId="69" fillId="10" borderId="41" xfId="3" applyFont="1" applyFill="1" applyBorder="1" applyAlignment="1">
      <alignment horizontal="right" vertical="center" wrapText="1"/>
    </xf>
    <xf numFmtId="44" fontId="11" fillId="10" borderId="41" xfId="3" applyFont="1" applyFill="1" applyBorder="1" applyAlignment="1">
      <alignment horizontal="left" vertical="center" wrapText="1"/>
    </xf>
    <xf numFmtId="44" fontId="11" fillId="10" borderId="39" xfId="3" applyFont="1" applyFill="1" applyBorder="1" applyAlignment="1">
      <alignment horizontal="left" vertical="center" wrapText="1"/>
    </xf>
    <xf numFmtId="44" fontId="69" fillId="10" borderId="41" xfId="3" applyFont="1" applyFill="1" applyBorder="1" applyAlignment="1">
      <alignment horizontal="center" vertical="center" wrapText="1"/>
    </xf>
    <xf numFmtId="44" fontId="69" fillId="8" borderId="41" xfId="3" applyFont="1" applyFill="1" applyBorder="1" applyAlignment="1">
      <alignment horizontal="center" vertical="center" wrapText="1"/>
    </xf>
    <xf numFmtId="44" fontId="69" fillId="10" borderId="0" xfId="3" applyFont="1" applyFill="1" applyBorder="1" applyAlignment="1">
      <alignment horizontal="center" vertical="center" wrapText="1"/>
    </xf>
    <xf numFmtId="44" fontId="11" fillId="10" borderId="10" xfId="3" applyFont="1" applyFill="1" applyBorder="1" applyAlignment="1">
      <alignment horizontal="center" vertical="center" wrapText="1"/>
    </xf>
    <xf numFmtId="44" fontId="11" fillId="10" borderId="41" xfId="3" applyFont="1" applyFill="1" applyBorder="1" applyAlignment="1">
      <alignment horizontal="center" vertical="center" wrapText="1"/>
    </xf>
    <xf numFmtId="44" fontId="14" fillId="10" borderId="10" xfId="3" applyFont="1" applyFill="1" applyBorder="1" applyAlignment="1">
      <alignment horizontal="center" vertical="center"/>
    </xf>
    <xf numFmtId="44" fontId="14" fillId="10" borderId="136" xfId="3" applyFont="1" applyFill="1" applyBorder="1" applyAlignment="1">
      <alignment horizontal="center" vertical="center"/>
    </xf>
    <xf numFmtId="44" fontId="0" fillId="10" borderId="41" xfId="3" applyFont="1" applyFill="1" applyBorder="1"/>
    <xf numFmtId="44" fontId="0" fillId="10" borderId="88" xfId="3" applyFont="1" applyFill="1" applyBorder="1"/>
    <xf numFmtId="44" fontId="0" fillId="10" borderId="51" xfId="3" applyFont="1" applyFill="1" applyBorder="1"/>
    <xf numFmtId="0" fontId="16" fillId="0" borderId="47" xfId="0" applyFont="1" applyBorder="1" applyAlignment="1">
      <alignment wrapText="1"/>
    </xf>
    <xf numFmtId="44" fontId="0" fillId="10" borderId="17" xfId="3" applyFont="1" applyFill="1" applyBorder="1"/>
    <xf numFmtId="44" fontId="0" fillId="10" borderId="5" xfId="3" applyFont="1" applyFill="1" applyBorder="1"/>
    <xf numFmtId="0" fontId="0" fillId="0" borderId="6" xfId="0" applyBorder="1"/>
    <xf numFmtId="3" fontId="0" fillId="0" borderId="0" xfId="0" applyNumberFormat="1" applyFill="1" applyBorder="1" applyAlignment="1">
      <alignment horizontal="center" vertical="center" wrapText="1"/>
    </xf>
    <xf numFmtId="44" fontId="0" fillId="10" borderId="2" xfId="3" applyFont="1" applyFill="1" applyBorder="1"/>
    <xf numFmtId="0" fontId="0" fillId="0" borderId="71" xfId="0" applyBorder="1"/>
    <xf numFmtId="44" fontId="0" fillId="10" borderId="15" xfId="3" applyFont="1" applyFill="1" applyBorder="1"/>
    <xf numFmtId="44" fontId="11" fillId="10" borderId="38" xfId="3" applyFont="1" applyFill="1" applyBorder="1" applyAlignment="1">
      <alignment horizontal="center" vertical="center"/>
    </xf>
    <xf numFmtId="0" fontId="11" fillId="10" borderId="52" xfId="0" applyFont="1" applyFill="1" applyBorder="1" applyAlignment="1">
      <alignment horizontal="center" vertical="center"/>
    </xf>
    <xf numFmtId="44" fontId="11" fillId="10" borderId="54" xfId="3" applyFont="1" applyFill="1" applyBorder="1" applyAlignment="1">
      <alignment horizontal="center" vertical="center"/>
    </xf>
    <xf numFmtId="44" fontId="11" fillId="10" borderId="52" xfId="3" applyFont="1" applyFill="1" applyBorder="1" applyAlignment="1">
      <alignment horizontal="center" vertical="center"/>
    </xf>
    <xf numFmtId="44" fontId="11" fillId="10" borderId="75" xfId="3" applyFont="1" applyFill="1" applyBorder="1" applyAlignment="1">
      <alignment horizontal="center" vertical="center"/>
    </xf>
    <xf numFmtId="44" fontId="0" fillId="10" borderId="10" xfId="3" applyFont="1" applyFill="1" applyBorder="1" applyAlignment="1">
      <alignment horizontal="center"/>
    </xf>
    <xf numFmtId="44" fontId="0" fillId="10" borderId="47" xfId="3" applyFont="1" applyFill="1" applyBorder="1"/>
    <xf numFmtId="0" fontId="50" fillId="0" borderId="64" xfId="0" applyFont="1" applyBorder="1" applyAlignment="1">
      <alignment horizontal="center" vertical="center" wrapText="1"/>
    </xf>
    <xf numFmtId="0" fontId="14" fillId="0" borderId="77" xfId="0" applyFont="1" applyFill="1" applyBorder="1" applyAlignment="1">
      <alignment vertical="center"/>
    </xf>
    <xf numFmtId="0" fontId="1" fillId="0" borderId="0" xfId="0" applyFont="1" applyAlignment="1">
      <alignment horizontal="left" wrapText="1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67" fillId="0" borderId="3" xfId="0" applyFont="1" applyBorder="1" applyAlignment="1">
      <alignment horizontal="center" vertical="center" wrapText="1"/>
    </xf>
    <xf numFmtId="0" fontId="67" fillId="0" borderId="0" xfId="0" applyFont="1" applyBorder="1" applyAlignment="1">
      <alignment horizontal="center" vertical="center" wrapText="1"/>
    </xf>
    <xf numFmtId="0" fontId="67" fillId="0" borderId="63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80" xfId="0" applyFont="1" applyFill="1" applyBorder="1" applyAlignment="1">
      <alignment horizontal="center" vertical="center" wrapText="1"/>
    </xf>
    <xf numFmtId="0" fontId="4" fillId="2" borderId="7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1" fillId="0" borderId="80" xfId="0" applyFont="1" applyBorder="1" applyAlignment="1">
      <alignment horizontal="center" vertical="center" wrapText="1"/>
    </xf>
    <xf numFmtId="0" fontId="1" fillId="0" borderId="78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75" fillId="0" borderId="92" xfId="0" applyFont="1" applyBorder="1" applyAlignment="1">
      <alignment horizontal="center" vertical="center"/>
    </xf>
    <xf numFmtId="0" fontId="75" fillId="0" borderId="38" xfId="0" applyFont="1" applyBorder="1" applyAlignment="1">
      <alignment horizontal="center" vertical="center"/>
    </xf>
    <xf numFmtId="0" fontId="75" fillId="0" borderId="40" xfId="0" applyFont="1" applyBorder="1" applyAlignment="1">
      <alignment horizontal="center" vertical="center"/>
    </xf>
    <xf numFmtId="0" fontId="68" fillId="0" borderId="46" xfId="0" applyFont="1" applyBorder="1" applyAlignment="1">
      <alignment horizontal="center" vertical="center" wrapText="1"/>
    </xf>
    <xf numFmtId="0" fontId="68" fillId="0" borderId="52" xfId="0" applyFont="1" applyBorder="1" applyAlignment="1">
      <alignment horizontal="center" vertical="center" wrapText="1"/>
    </xf>
    <xf numFmtId="0" fontId="68" fillId="0" borderId="7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4" fillId="2" borderId="85" xfId="0" applyFont="1" applyFill="1" applyBorder="1" applyAlignment="1">
      <alignment horizontal="center" vertical="center" wrapText="1"/>
    </xf>
    <xf numFmtId="0" fontId="4" fillId="2" borderId="104" xfId="0" applyFont="1" applyFill="1" applyBorder="1" applyAlignment="1">
      <alignment horizontal="center" vertical="center" wrapText="1"/>
    </xf>
    <xf numFmtId="0" fontId="4" fillId="2" borderId="98" xfId="0" applyFont="1" applyFill="1" applyBorder="1" applyAlignment="1">
      <alignment horizontal="center" vertical="center" wrapText="1"/>
    </xf>
    <xf numFmtId="0" fontId="4" fillId="2" borderId="105" xfId="0" applyFont="1" applyFill="1" applyBorder="1" applyAlignment="1">
      <alignment horizontal="center" vertical="center" wrapText="1"/>
    </xf>
    <xf numFmtId="0" fontId="4" fillId="2" borderId="74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73" fillId="9" borderId="76" xfId="0" applyFont="1" applyFill="1" applyBorder="1" applyAlignment="1">
      <alignment horizontal="center" vertical="center" wrapText="1"/>
    </xf>
    <xf numFmtId="0" fontId="73" fillId="9" borderId="39" xfId="0" applyFont="1" applyFill="1" applyBorder="1" applyAlignment="1">
      <alignment horizontal="center" vertical="center" wrapText="1"/>
    </xf>
    <xf numFmtId="0" fontId="73" fillId="9" borderId="92" xfId="0" applyFont="1" applyFill="1" applyBorder="1" applyAlignment="1">
      <alignment horizontal="center" vertical="center" wrapText="1"/>
    </xf>
    <xf numFmtId="0" fontId="69" fillId="8" borderId="76" xfId="0" applyFont="1" applyFill="1" applyBorder="1" applyAlignment="1">
      <alignment horizontal="center" vertical="center" wrapText="1"/>
    </xf>
    <xf numFmtId="0" fontId="69" fillId="8" borderId="39" xfId="0" applyFont="1" applyFill="1" applyBorder="1" applyAlignment="1">
      <alignment horizontal="center" vertical="center" wrapText="1"/>
    </xf>
    <xf numFmtId="0" fontId="69" fillId="8" borderId="77" xfId="0" applyFont="1" applyFill="1" applyBorder="1" applyAlignment="1">
      <alignment horizontal="center" vertical="center" wrapText="1"/>
    </xf>
    <xf numFmtId="44" fontId="73" fillId="9" borderId="76" xfId="3" applyFont="1" applyFill="1" applyBorder="1" applyAlignment="1">
      <alignment horizontal="center" vertical="center" wrapText="1"/>
    </xf>
    <xf numFmtId="44" fontId="73" fillId="9" borderId="39" xfId="3" applyFont="1" applyFill="1" applyBorder="1" applyAlignment="1">
      <alignment horizontal="center" vertical="center" wrapText="1"/>
    </xf>
    <xf numFmtId="44" fontId="73" fillId="9" borderId="77" xfId="3" applyFont="1" applyFill="1" applyBorder="1" applyAlignment="1">
      <alignment horizontal="center" vertical="center" wrapText="1"/>
    </xf>
    <xf numFmtId="0" fontId="75" fillId="0" borderId="88" xfId="0" applyFont="1" applyBorder="1" applyAlignment="1">
      <alignment horizontal="center" vertical="center" wrapText="1"/>
    </xf>
    <xf numFmtId="0" fontId="75" fillId="0" borderId="39" xfId="0" applyFont="1" applyBorder="1" applyAlignment="1">
      <alignment horizontal="center" vertical="center" wrapText="1"/>
    </xf>
    <xf numFmtId="0" fontId="68" fillId="0" borderId="81" xfId="0" applyFont="1" applyBorder="1" applyAlignment="1">
      <alignment horizontal="center" vertical="center" wrapText="1"/>
    </xf>
    <xf numFmtId="0" fontId="68" fillId="0" borderId="74" xfId="0" applyFont="1" applyBorder="1" applyAlignment="1">
      <alignment horizontal="center" vertical="center" wrapText="1"/>
    </xf>
    <xf numFmtId="0" fontId="75" fillId="0" borderId="77" xfId="0" applyFont="1" applyBorder="1" applyAlignment="1">
      <alignment horizontal="center" vertical="center" wrapText="1"/>
    </xf>
    <xf numFmtId="0" fontId="68" fillId="0" borderId="22" xfId="0" applyFont="1" applyBorder="1" applyAlignment="1">
      <alignment horizontal="center" vertical="center" wrapText="1"/>
    </xf>
    <xf numFmtId="164" fontId="73" fillId="9" borderId="39" xfId="0" applyNumberFormat="1" applyFont="1" applyFill="1" applyBorder="1" applyAlignment="1">
      <alignment horizontal="center" vertical="center" wrapText="1"/>
    </xf>
    <xf numFmtId="164" fontId="73" fillId="9" borderId="77" xfId="0" applyNumberFormat="1" applyFont="1" applyFill="1" applyBorder="1" applyAlignment="1">
      <alignment horizontal="center" vertical="center" wrapText="1"/>
    </xf>
    <xf numFmtId="0" fontId="74" fillId="0" borderId="0" xfId="0" applyFont="1" applyBorder="1" applyAlignment="1">
      <alignment horizontal="center" vertical="center" wrapText="1"/>
    </xf>
    <xf numFmtId="0" fontId="74" fillId="0" borderId="63" xfId="0" applyFont="1" applyBorder="1" applyAlignment="1">
      <alignment horizontal="center" vertical="center" wrapText="1"/>
    </xf>
    <xf numFmtId="0" fontId="74" fillId="0" borderId="3" xfId="0" applyFont="1" applyBorder="1" applyAlignment="1">
      <alignment horizontal="center" vertical="center" wrapText="1"/>
    </xf>
    <xf numFmtId="0" fontId="74" fillId="0" borderId="81" xfId="0" applyFont="1" applyBorder="1" applyAlignment="1">
      <alignment horizontal="center" vertical="center" wrapText="1"/>
    </xf>
    <xf numFmtId="0" fontId="74" fillId="0" borderId="74" xfId="0" applyFont="1" applyBorder="1" applyAlignment="1">
      <alignment horizontal="center" vertical="center" wrapText="1"/>
    </xf>
    <xf numFmtId="0" fontId="74" fillId="0" borderId="2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4" fillId="2" borderId="79" xfId="0" applyFont="1" applyFill="1" applyBorder="1" applyAlignment="1">
      <alignment horizontal="center" vertical="center" wrapText="1"/>
    </xf>
    <xf numFmtId="0" fontId="4" fillId="2" borderId="81" xfId="0" applyFont="1" applyFill="1" applyBorder="1" applyAlignment="1">
      <alignment horizontal="center" vertical="center" wrapText="1"/>
    </xf>
    <xf numFmtId="0" fontId="4" fillId="2" borderId="8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77" xfId="0" applyFont="1" applyFill="1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0" fillId="6" borderId="84" xfId="0" applyFill="1" applyBorder="1" applyAlignment="1">
      <alignment horizontal="center" vertical="center" wrapText="1"/>
    </xf>
    <xf numFmtId="0" fontId="0" fillId="6" borderId="70" xfId="0" applyFill="1" applyBorder="1" applyAlignment="1">
      <alignment horizontal="center" vertical="center" wrapText="1"/>
    </xf>
    <xf numFmtId="0" fontId="0" fillId="6" borderId="83" xfId="0" applyFill="1" applyBorder="1" applyAlignment="1">
      <alignment horizontal="center" vertical="center" wrapText="1"/>
    </xf>
    <xf numFmtId="0" fontId="4" fillId="2" borderId="76" xfId="0" applyFont="1" applyFill="1" applyBorder="1" applyAlignment="1">
      <alignment horizontal="center" vertical="center" wrapText="1"/>
    </xf>
    <xf numFmtId="0" fontId="4" fillId="2" borderId="113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69" fillId="8" borderId="88" xfId="0" applyFont="1" applyFill="1" applyBorder="1" applyAlignment="1">
      <alignment horizontal="center" vertical="center" wrapText="1"/>
    </xf>
    <xf numFmtId="0" fontId="73" fillId="9" borderId="88" xfId="0" applyFont="1" applyFill="1" applyBorder="1" applyAlignment="1">
      <alignment horizontal="center" vertical="center" wrapText="1"/>
    </xf>
    <xf numFmtId="0" fontId="73" fillId="9" borderId="77" xfId="0" applyFont="1" applyFill="1" applyBorder="1" applyAlignment="1">
      <alignment horizontal="center" vertical="center" wrapText="1"/>
    </xf>
    <xf numFmtId="0" fontId="4" fillId="2" borderId="112" xfId="0" applyFont="1" applyFill="1" applyBorder="1" applyAlignment="1">
      <alignment horizontal="center" vertical="center" wrapText="1"/>
    </xf>
    <xf numFmtId="0" fontId="4" fillId="2" borderId="82" xfId="0" applyFont="1" applyFill="1" applyBorder="1" applyAlignment="1">
      <alignment horizontal="center" vertical="center" wrapText="1"/>
    </xf>
    <xf numFmtId="0" fontId="4" fillId="2" borderId="100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1" fillId="0" borderId="8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77" xfId="0" applyFont="1" applyBorder="1" applyAlignment="1">
      <alignment horizontal="center" vertical="center" wrapText="1"/>
    </xf>
    <xf numFmtId="0" fontId="77" fillId="0" borderId="7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88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29" fillId="0" borderId="88" xfId="0" applyFont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29" fillId="0" borderId="77" xfId="0" applyFont="1" applyBorder="1" applyAlignment="1">
      <alignment horizontal="center" vertical="center" wrapText="1"/>
    </xf>
    <xf numFmtId="0" fontId="29" fillId="0" borderId="74" xfId="0" applyFont="1" applyBorder="1" applyAlignment="1">
      <alignment horizontal="center" vertical="center" wrapText="1"/>
    </xf>
    <xf numFmtId="0" fontId="29" fillId="0" borderId="118" xfId="0" applyFont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30" fillId="5" borderId="80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 vertical="center" wrapText="1"/>
    </xf>
    <xf numFmtId="0" fontId="30" fillId="5" borderId="74" xfId="0" applyFont="1" applyFill="1" applyBorder="1" applyAlignment="1">
      <alignment horizontal="center" vertical="center" wrapText="1"/>
    </xf>
    <xf numFmtId="0" fontId="58" fillId="5" borderId="10" xfId="0" applyFont="1" applyFill="1" applyBorder="1" applyAlignment="1">
      <alignment horizontal="center" vertical="center" wrapText="1"/>
    </xf>
    <xf numFmtId="0" fontId="58" fillId="5" borderId="11" xfId="0" applyFont="1" applyFill="1" applyBorder="1" applyAlignment="1">
      <alignment horizontal="center" vertical="center" wrapText="1"/>
    </xf>
    <xf numFmtId="0" fontId="4" fillId="2" borderId="94" xfId="0" applyFont="1" applyFill="1" applyBorder="1" applyAlignment="1">
      <alignment horizontal="center" vertical="center" wrapText="1"/>
    </xf>
    <xf numFmtId="0" fontId="4" fillId="2" borderId="95" xfId="0" applyFont="1" applyFill="1" applyBorder="1" applyAlignment="1">
      <alignment horizontal="center" vertical="center" wrapText="1"/>
    </xf>
    <xf numFmtId="0" fontId="4" fillId="5" borderId="63" xfId="0" applyFont="1" applyFill="1" applyBorder="1" applyAlignment="1">
      <alignment horizontal="center" vertical="center" wrapText="1"/>
    </xf>
    <xf numFmtId="0" fontId="58" fillId="2" borderId="37" xfId="0" applyFont="1" applyFill="1" applyBorder="1" applyAlignment="1">
      <alignment horizontal="center" vertical="center" wrapText="1"/>
    </xf>
    <xf numFmtId="0" fontId="58" fillId="2" borderId="38" xfId="0" applyFont="1" applyFill="1" applyBorder="1" applyAlignment="1">
      <alignment horizontal="center" vertical="center" wrapText="1"/>
    </xf>
    <xf numFmtId="0" fontId="58" fillId="2" borderId="40" xfId="0" applyFont="1" applyFill="1" applyBorder="1" applyAlignment="1">
      <alignment horizontal="center" vertical="center" wrapText="1"/>
    </xf>
    <xf numFmtId="0" fontId="4" fillId="5" borderId="113" xfId="0" applyFont="1" applyFill="1" applyBorder="1" applyAlignment="1">
      <alignment horizontal="center" vertical="center" wrapText="1"/>
    </xf>
    <xf numFmtId="0" fontId="4" fillId="5" borderId="51" xfId="0" applyFont="1" applyFill="1" applyBorder="1" applyAlignment="1">
      <alignment horizontal="center" vertical="center" wrapText="1"/>
    </xf>
    <xf numFmtId="0" fontId="4" fillId="5" borderId="99" xfId="0" applyFont="1" applyFill="1" applyBorder="1" applyAlignment="1">
      <alignment horizontal="center" vertical="center" wrapText="1"/>
    </xf>
    <xf numFmtId="0" fontId="76" fillId="12" borderId="88" xfId="0" applyFont="1" applyFill="1" applyBorder="1" applyAlignment="1">
      <alignment horizontal="center" vertical="center"/>
    </xf>
    <xf numFmtId="0" fontId="76" fillId="12" borderId="39" xfId="0" applyFont="1" applyFill="1" applyBorder="1" applyAlignment="1">
      <alignment horizontal="center" vertical="center"/>
    </xf>
    <xf numFmtId="0" fontId="76" fillId="12" borderId="77" xfId="0" applyFont="1" applyFill="1" applyBorder="1" applyAlignment="1">
      <alignment horizontal="center" vertical="center"/>
    </xf>
    <xf numFmtId="0" fontId="14" fillId="10" borderId="88" xfId="0" applyFont="1" applyFill="1" applyBorder="1" applyAlignment="1">
      <alignment horizontal="center" vertical="center"/>
    </xf>
    <xf numFmtId="0" fontId="14" fillId="10" borderId="39" xfId="0" applyFont="1" applyFill="1" applyBorder="1" applyAlignment="1">
      <alignment horizontal="center" vertical="center"/>
    </xf>
    <xf numFmtId="44" fontId="0" fillId="12" borderId="88" xfId="3" applyFont="1" applyFill="1" applyBorder="1" applyAlignment="1">
      <alignment horizontal="center" vertical="center"/>
    </xf>
    <xf numFmtId="44" fontId="0" fillId="12" borderId="39" xfId="3" applyFont="1" applyFill="1" applyBorder="1" applyAlignment="1">
      <alignment horizontal="center" vertical="center"/>
    </xf>
    <xf numFmtId="44" fontId="0" fillId="12" borderId="77" xfId="3" applyFont="1" applyFill="1" applyBorder="1" applyAlignment="1">
      <alignment horizontal="center" vertical="center"/>
    </xf>
    <xf numFmtId="0" fontId="4" fillId="5" borderId="8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74" xfId="0" applyFont="1" applyFill="1" applyBorder="1" applyAlignment="1">
      <alignment horizontal="center" vertical="center" wrapText="1"/>
    </xf>
    <xf numFmtId="0" fontId="78" fillId="5" borderId="10" xfId="0" applyFont="1" applyFill="1" applyBorder="1" applyAlignment="1">
      <alignment horizontal="center" vertical="center" wrapText="1"/>
    </xf>
    <xf numFmtId="0" fontId="78" fillId="5" borderId="34" xfId="0" applyFont="1" applyFill="1" applyBorder="1" applyAlignment="1">
      <alignment horizontal="center" vertical="center" wrapText="1"/>
    </xf>
    <xf numFmtId="0" fontId="78" fillId="5" borderId="11" xfId="0" applyFont="1" applyFill="1" applyBorder="1" applyAlignment="1">
      <alignment horizontal="center" vertical="center" wrapText="1"/>
    </xf>
    <xf numFmtId="0" fontId="77" fillId="0" borderId="3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80" fillId="12" borderId="88" xfId="0" applyFont="1" applyFill="1" applyBorder="1" applyAlignment="1">
      <alignment horizontal="center" vertical="center"/>
    </xf>
    <xf numFmtId="0" fontId="80" fillId="12" borderId="39" xfId="0" applyFont="1" applyFill="1" applyBorder="1" applyAlignment="1">
      <alignment horizontal="center" vertical="center"/>
    </xf>
    <xf numFmtId="0" fontId="80" fillId="12" borderId="77" xfId="0" applyFont="1" applyFill="1" applyBorder="1" applyAlignment="1">
      <alignment horizontal="center" vertical="center"/>
    </xf>
    <xf numFmtId="44" fontId="81" fillId="12" borderId="88" xfId="3" applyFont="1" applyFill="1" applyBorder="1" applyAlignment="1">
      <alignment horizontal="center" vertical="center"/>
    </xf>
    <xf numFmtId="44" fontId="81" fillId="12" borderId="39" xfId="3" applyFont="1" applyFill="1" applyBorder="1" applyAlignment="1">
      <alignment horizontal="center" vertical="center"/>
    </xf>
    <xf numFmtId="44" fontId="81" fillId="12" borderId="77" xfId="3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10" borderId="88" xfId="0" applyFont="1" applyFill="1" applyBorder="1" applyAlignment="1">
      <alignment horizontal="center"/>
    </xf>
    <xf numFmtId="0" fontId="1" fillId="10" borderId="39" xfId="0" applyFont="1" applyFill="1" applyBorder="1" applyAlignment="1">
      <alignment horizontal="center"/>
    </xf>
    <xf numFmtId="0" fontId="1" fillId="10" borderId="7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1" fillId="0" borderId="92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1" fillId="0" borderId="8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10" borderId="88" xfId="0" applyFill="1" applyBorder="1" applyAlignment="1">
      <alignment horizontal="center"/>
    </xf>
    <xf numFmtId="0" fontId="0" fillId="10" borderId="39" xfId="0" applyFill="1" applyBorder="1" applyAlignment="1">
      <alignment horizontal="center"/>
    </xf>
    <xf numFmtId="0" fontId="0" fillId="10" borderId="77" xfId="0" applyFill="1" applyBorder="1" applyAlignment="1">
      <alignment horizontal="center"/>
    </xf>
    <xf numFmtId="0" fontId="79" fillId="12" borderId="88" xfId="0" applyFont="1" applyFill="1" applyBorder="1" applyAlignment="1">
      <alignment horizontal="center"/>
    </xf>
    <xf numFmtId="0" fontId="79" fillId="12" borderId="39" xfId="0" applyFont="1" applyFill="1" applyBorder="1" applyAlignment="1">
      <alignment horizontal="center"/>
    </xf>
    <xf numFmtId="0" fontId="79" fillId="12" borderId="77" xfId="0" applyFont="1" applyFill="1" applyBorder="1" applyAlignment="1">
      <alignment horizontal="center"/>
    </xf>
    <xf numFmtId="0" fontId="1" fillId="0" borderId="37" xfId="0" applyFont="1" applyBorder="1" applyAlignment="1">
      <alignment horizontal="center" vertical="center" wrapText="1"/>
    </xf>
    <xf numFmtId="44" fontId="0" fillId="12" borderId="88" xfId="3" applyFont="1" applyFill="1" applyBorder="1" applyAlignment="1">
      <alignment horizontal="center"/>
    </xf>
    <xf numFmtId="44" fontId="0" fillId="12" borderId="39" xfId="3" applyFont="1" applyFill="1" applyBorder="1" applyAlignment="1">
      <alignment horizontal="center"/>
    </xf>
    <xf numFmtId="44" fontId="0" fillId="12" borderId="77" xfId="3" applyFont="1" applyFill="1" applyBorder="1" applyAlignment="1">
      <alignment horizontal="center"/>
    </xf>
    <xf numFmtId="44" fontId="0" fillId="12" borderId="111" xfId="3" applyFont="1" applyFill="1" applyBorder="1" applyAlignment="1">
      <alignment horizontal="center"/>
    </xf>
    <xf numFmtId="44" fontId="0" fillId="12" borderId="74" xfId="3" applyFont="1" applyFill="1" applyBorder="1" applyAlignment="1">
      <alignment horizontal="center"/>
    </xf>
    <xf numFmtId="44" fontId="0" fillId="12" borderId="117" xfId="3" applyFont="1" applyFill="1" applyBorder="1" applyAlignment="1">
      <alignment horizontal="center"/>
    </xf>
    <xf numFmtId="0" fontId="4" fillId="2" borderId="108" xfId="0" applyFont="1" applyFill="1" applyBorder="1" applyAlignment="1">
      <alignment horizontal="center" vertical="center" wrapText="1"/>
    </xf>
    <xf numFmtId="0" fontId="0" fillId="10" borderId="88" xfId="0" applyFill="1" applyBorder="1" applyAlignment="1">
      <alignment horizontal="center" vertical="center"/>
    </xf>
    <xf numFmtId="0" fontId="0" fillId="10" borderId="39" xfId="0" applyFill="1" applyBorder="1" applyAlignment="1">
      <alignment horizontal="center" vertical="center"/>
    </xf>
    <xf numFmtId="0" fontId="0" fillId="10" borderId="77" xfId="0" applyFill="1" applyBorder="1" applyAlignment="1">
      <alignment horizontal="center" vertical="center"/>
    </xf>
    <xf numFmtId="0" fontId="59" fillId="10" borderId="13" xfId="0" applyFont="1" applyFill="1" applyBorder="1" applyAlignment="1">
      <alignment horizontal="center" vertical="center"/>
    </xf>
    <xf numFmtId="0" fontId="59" fillId="10" borderId="89" xfId="0" applyFont="1" applyFill="1" applyBorder="1" applyAlignment="1">
      <alignment horizontal="center" vertical="center"/>
    </xf>
    <xf numFmtId="0" fontId="59" fillId="10" borderId="14" xfId="0" applyFont="1" applyFill="1" applyBorder="1" applyAlignment="1">
      <alignment horizontal="center" vertical="center"/>
    </xf>
    <xf numFmtId="0" fontId="83" fillId="12" borderId="65" xfId="0" applyFont="1" applyFill="1" applyBorder="1" applyAlignment="1">
      <alignment horizontal="center" vertical="center"/>
    </xf>
    <xf numFmtId="0" fontId="59" fillId="12" borderId="111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8" fillId="2" borderId="112" xfId="0" applyFont="1" applyFill="1" applyBorder="1" applyAlignment="1">
      <alignment horizontal="center" vertical="center" wrapText="1"/>
    </xf>
    <xf numFmtId="0" fontId="58" fillId="2" borderId="82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44" fontId="59" fillId="12" borderId="88" xfId="3" applyFont="1" applyFill="1" applyBorder="1" applyAlignment="1">
      <alignment horizontal="center" vertical="center"/>
    </xf>
    <xf numFmtId="44" fontId="59" fillId="12" borderId="39" xfId="3" applyFont="1" applyFill="1" applyBorder="1" applyAlignment="1">
      <alignment horizontal="center" vertical="center"/>
    </xf>
    <xf numFmtId="44" fontId="59" fillId="12" borderId="77" xfId="3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0" fillId="0" borderId="8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10" borderId="13" xfId="0" applyFill="1" applyBorder="1" applyAlignment="1">
      <alignment horizontal="center"/>
    </xf>
    <xf numFmtId="0" fontId="0" fillId="10" borderId="89" xfId="0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76" fillId="12" borderId="65" xfId="0" applyFont="1" applyFill="1" applyBorder="1" applyAlignment="1">
      <alignment horizontal="center"/>
    </xf>
    <xf numFmtId="0" fontId="76" fillId="12" borderId="111" xfId="0" applyFont="1" applyFill="1" applyBorder="1" applyAlignment="1">
      <alignment horizontal="center"/>
    </xf>
    <xf numFmtId="0" fontId="1" fillId="0" borderId="121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6" borderId="79" xfId="0" applyFill="1" applyBorder="1" applyAlignment="1">
      <alignment horizontal="center" vertical="center" wrapText="1"/>
    </xf>
    <xf numFmtId="0" fontId="0" fillId="6" borderId="80" xfId="0" applyFill="1" applyBorder="1" applyAlignment="1">
      <alignment horizontal="center" vertical="center" wrapText="1"/>
    </xf>
    <xf numFmtId="0" fontId="0" fillId="6" borderId="78" xfId="0" applyFill="1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82" fillId="12" borderId="74" xfId="0" applyFont="1" applyFill="1" applyBorder="1" applyAlignment="1">
      <alignment horizontal="center"/>
    </xf>
    <xf numFmtId="0" fontId="11" fillId="12" borderId="74" xfId="0" applyFont="1" applyFill="1" applyBorder="1" applyAlignment="1">
      <alignment horizontal="center"/>
    </xf>
    <xf numFmtId="0" fontId="11" fillId="12" borderId="46" xfId="0" applyFont="1" applyFill="1" applyBorder="1" applyAlignment="1">
      <alignment horizontal="center"/>
    </xf>
    <xf numFmtId="0" fontId="55" fillId="10" borderId="39" xfId="0" applyFont="1" applyFill="1" applyBorder="1" applyAlignment="1">
      <alignment horizontal="center"/>
    </xf>
    <xf numFmtId="0" fontId="11" fillId="10" borderId="39" xfId="0" applyFont="1" applyFill="1" applyBorder="1" applyAlignment="1">
      <alignment horizontal="center"/>
    </xf>
    <xf numFmtId="0" fontId="11" fillId="10" borderId="92" xfId="0" applyFont="1" applyFill="1" applyBorder="1" applyAlignment="1">
      <alignment horizontal="center"/>
    </xf>
    <xf numFmtId="44" fontId="11" fillId="12" borderId="74" xfId="3" applyFont="1" applyFill="1" applyBorder="1" applyAlignment="1">
      <alignment horizontal="center" vertical="center"/>
    </xf>
    <xf numFmtId="44" fontId="11" fillId="12" borderId="22" xfId="3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 wrapText="1"/>
    </xf>
    <xf numFmtId="0" fontId="31" fillId="2" borderId="63" xfId="0" applyFont="1" applyFill="1" applyBorder="1" applyAlignment="1">
      <alignment horizontal="center" vertical="center" wrapText="1"/>
    </xf>
    <xf numFmtId="0" fontId="31" fillId="2" borderId="22" xfId="0" applyFont="1" applyFill="1" applyBorder="1" applyAlignment="1">
      <alignment horizontal="center" vertical="center" wrapText="1"/>
    </xf>
    <xf numFmtId="0" fontId="31" fillId="2" borderId="34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4" fillId="2" borderId="127" xfId="0" applyFont="1" applyFill="1" applyBorder="1" applyAlignment="1">
      <alignment horizontal="center" vertical="center" wrapText="1"/>
    </xf>
    <xf numFmtId="0" fontId="31" fillId="2" borderId="124" xfId="0" applyFont="1" applyFill="1" applyBorder="1" applyAlignment="1">
      <alignment horizontal="center" vertical="center" wrapText="1"/>
    </xf>
    <xf numFmtId="0" fontId="31" fillId="2" borderId="128" xfId="0" applyFont="1" applyFill="1" applyBorder="1" applyAlignment="1">
      <alignment horizontal="center" vertical="center" wrapText="1"/>
    </xf>
    <xf numFmtId="0" fontId="84" fillId="0" borderId="88" xfId="0" applyFont="1" applyBorder="1" applyAlignment="1">
      <alignment horizontal="center" vertical="center" wrapText="1"/>
    </xf>
    <xf numFmtId="0" fontId="31" fillId="2" borderId="90" xfId="0" applyFont="1" applyFill="1" applyBorder="1" applyAlignment="1">
      <alignment horizontal="center" vertical="center" wrapText="1"/>
    </xf>
    <xf numFmtId="0" fontId="31" fillId="2" borderId="91" xfId="0" applyFont="1" applyFill="1" applyBorder="1" applyAlignment="1">
      <alignment horizontal="center" vertical="center" wrapText="1"/>
    </xf>
    <xf numFmtId="0" fontId="31" fillId="2" borderId="134" xfId="0" applyFont="1" applyFill="1" applyBorder="1" applyAlignment="1">
      <alignment horizontal="center" vertical="center" wrapText="1"/>
    </xf>
    <xf numFmtId="0" fontId="4" fillId="2" borderId="99" xfId="0" applyFont="1" applyFill="1" applyBorder="1" applyAlignment="1">
      <alignment horizontal="center" vertical="center" wrapText="1"/>
    </xf>
    <xf numFmtId="0" fontId="55" fillId="10" borderId="45" xfId="0" applyFont="1" applyFill="1" applyBorder="1" applyAlignment="1">
      <alignment horizontal="center"/>
    </xf>
    <xf numFmtId="0" fontId="11" fillId="10" borderId="45" xfId="0" applyFont="1" applyFill="1" applyBorder="1" applyAlignment="1">
      <alignment horizontal="center"/>
    </xf>
    <xf numFmtId="0" fontId="11" fillId="10" borderId="57" xfId="0" applyFont="1" applyFill="1" applyBorder="1" applyAlignment="1">
      <alignment horizontal="center"/>
    </xf>
    <xf numFmtId="0" fontId="82" fillId="12" borderId="111" xfId="0" applyFont="1" applyFill="1" applyBorder="1" applyAlignment="1">
      <alignment horizontal="center"/>
    </xf>
    <xf numFmtId="0" fontId="11" fillId="12" borderId="111" xfId="0" applyFont="1" applyFill="1" applyBorder="1" applyAlignment="1">
      <alignment horizontal="center"/>
    </xf>
    <xf numFmtId="0" fontId="11" fillId="12" borderId="110" xfId="0" applyFont="1" applyFill="1" applyBorder="1" applyAlignment="1">
      <alignment horizontal="center"/>
    </xf>
    <xf numFmtId="0" fontId="55" fillId="10" borderId="13" xfId="0" applyFont="1" applyFill="1" applyBorder="1" applyAlignment="1">
      <alignment horizontal="center"/>
    </xf>
    <xf numFmtId="0" fontId="55" fillId="10" borderId="89" xfId="0" applyFont="1" applyFill="1" applyBorder="1" applyAlignment="1">
      <alignment horizontal="center"/>
    </xf>
    <xf numFmtId="0" fontId="55" fillId="10" borderId="47" xfId="0" applyFont="1" applyFill="1" applyBorder="1" applyAlignment="1">
      <alignment horizontal="center"/>
    </xf>
    <xf numFmtId="0" fontId="55" fillId="12" borderId="65" xfId="0" applyFont="1" applyFill="1" applyBorder="1" applyAlignment="1">
      <alignment horizontal="center"/>
    </xf>
    <xf numFmtId="0" fontId="55" fillId="12" borderId="111" xfId="0" applyFont="1" applyFill="1" applyBorder="1" applyAlignment="1">
      <alignment horizontal="center"/>
    </xf>
    <xf numFmtId="0" fontId="55" fillId="12" borderId="110" xfId="0" applyFont="1" applyFill="1" applyBorder="1" applyAlignment="1">
      <alignment horizontal="center"/>
    </xf>
    <xf numFmtId="44" fontId="0" fillId="12" borderId="100" xfId="3" applyFont="1" applyFill="1" applyBorder="1" applyAlignment="1">
      <alignment horizontal="center"/>
    </xf>
    <xf numFmtId="0" fontId="0" fillId="0" borderId="8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4" fillId="2" borderId="92" xfId="0" applyFont="1" applyFill="1" applyBorder="1" applyAlignment="1">
      <alignment horizontal="center" vertical="center" wrapText="1"/>
    </xf>
    <xf numFmtId="0" fontId="31" fillId="2" borderId="38" xfId="0" applyFont="1" applyFill="1" applyBorder="1" applyAlignment="1">
      <alignment horizontal="center" vertical="center" wrapText="1"/>
    </xf>
    <xf numFmtId="0" fontId="31" fillId="2" borderId="40" xfId="0" applyFont="1" applyFill="1" applyBorder="1" applyAlignment="1">
      <alignment horizontal="center" vertical="center" wrapText="1"/>
    </xf>
    <xf numFmtId="0" fontId="76" fillId="12" borderId="65" xfId="0" applyFont="1" applyFill="1" applyBorder="1" applyAlignment="1">
      <alignment horizontal="center" vertical="center"/>
    </xf>
    <xf numFmtId="0" fontId="76" fillId="12" borderId="111" xfId="0" applyFont="1" applyFill="1" applyBorder="1" applyAlignment="1">
      <alignment horizontal="center" vertical="center"/>
    </xf>
    <xf numFmtId="0" fontId="76" fillId="12" borderId="110" xfId="0" applyFont="1" applyFill="1" applyBorder="1" applyAlignment="1">
      <alignment horizontal="center" vertical="center"/>
    </xf>
    <xf numFmtId="164" fontId="1" fillId="12" borderId="74" xfId="0" applyNumberFormat="1" applyFont="1" applyFill="1" applyBorder="1" applyAlignment="1">
      <alignment horizontal="center" vertical="center"/>
    </xf>
    <xf numFmtId="164" fontId="1" fillId="12" borderId="117" xfId="0" applyNumberFormat="1" applyFont="1" applyFill="1" applyBorder="1" applyAlignment="1">
      <alignment horizontal="center" vertical="center"/>
    </xf>
    <xf numFmtId="0" fontId="54" fillId="2" borderId="10" xfId="0" applyFont="1" applyFill="1" applyBorder="1" applyAlignment="1">
      <alignment horizontal="center" vertical="center" wrapText="1"/>
    </xf>
    <xf numFmtId="0" fontId="54" fillId="2" borderId="34" xfId="0" applyFont="1" applyFill="1" applyBorder="1" applyAlignment="1">
      <alignment horizontal="center" vertical="center" wrapText="1"/>
    </xf>
    <xf numFmtId="0" fontId="54" fillId="2" borderId="11" xfId="0" applyFont="1" applyFill="1" applyBorder="1" applyAlignment="1">
      <alignment horizontal="center" vertical="center" wrapText="1"/>
    </xf>
    <xf numFmtId="0" fontId="0" fillId="10" borderId="13" xfId="0" applyFill="1" applyBorder="1" applyAlignment="1">
      <alignment horizontal="center" vertical="center"/>
    </xf>
    <xf numFmtId="0" fontId="0" fillId="10" borderId="89" xfId="0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1" fillId="0" borderId="129" xfId="0" applyFont="1" applyBorder="1" applyAlignment="1">
      <alignment horizontal="center" vertical="center" wrapText="1"/>
    </xf>
    <xf numFmtId="0" fontId="1" fillId="0" borderId="122" xfId="0" applyFont="1" applyBorder="1" applyAlignment="1">
      <alignment horizontal="center" vertical="center" wrapText="1"/>
    </xf>
    <xf numFmtId="0" fontId="0" fillId="0" borderId="129" xfId="0" applyBorder="1" applyAlignment="1">
      <alignment horizontal="center" vertical="center"/>
    </xf>
    <xf numFmtId="0" fontId="1" fillId="10" borderId="13" xfId="0" applyFont="1" applyFill="1" applyBorder="1" applyAlignment="1">
      <alignment horizontal="center"/>
    </xf>
    <xf numFmtId="0" fontId="1" fillId="10" borderId="89" xfId="0" applyFont="1" applyFill="1" applyBorder="1" applyAlignment="1">
      <alignment horizontal="center"/>
    </xf>
    <xf numFmtId="0" fontId="1" fillId="10" borderId="14" xfId="0" applyFont="1" applyFill="1" applyBorder="1" applyAlignment="1">
      <alignment horizontal="center"/>
    </xf>
    <xf numFmtId="0" fontId="77" fillId="0" borderId="6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44" fontId="1" fillId="12" borderId="88" xfId="3" applyFont="1" applyFill="1" applyBorder="1" applyAlignment="1">
      <alignment horizontal="center"/>
    </xf>
    <xf numFmtId="44" fontId="1" fillId="12" borderId="39" xfId="3" applyFont="1" applyFill="1" applyBorder="1" applyAlignment="1">
      <alignment horizontal="center"/>
    </xf>
    <xf numFmtId="44" fontId="1" fillId="12" borderId="77" xfId="3" applyFont="1" applyFill="1" applyBorder="1" applyAlignment="1">
      <alignment horizontal="center"/>
    </xf>
    <xf numFmtId="0" fontId="0" fillId="12" borderId="100" xfId="0" applyFill="1" applyBorder="1" applyAlignment="1">
      <alignment horizontal="center" vertical="center"/>
    </xf>
    <xf numFmtId="0" fontId="0" fillId="12" borderId="74" xfId="0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11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 wrapText="1"/>
    </xf>
    <xf numFmtId="0" fontId="4" fillId="2" borderId="111" xfId="0" applyFont="1" applyFill="1" applyBorder="1" applyAlignment="1">
      <alignment horizontal="center" vertical="center" wrapText="1"/>
    </xf>
    <xf numFmtId="0" fontId="4" fillId="2" borderId="103" xfId="0" applyFont="1" applyFill="1" applyBorder="1" applyAlignment="1">
      <alignment horizontal="center" vertical="center" wrapText="1"/>
    </xf>
    <xf numFmtId="0" fontId="4" fillId="2" borderId="7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0" borderId="113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44" fontId="1" fillId="12" borderId="21" xfId="3" applyFont="1" applyFill="1" applyBorder="1" applyAlignment="1">
      <alignment horizontal="center"/>
    </xf>
    <xf numFmtId="44" fontId="1" fillId="12" borderId="47" xfId="3" applyFont="1" applyFill="1" applyBorder="1" applyAlignment="1">
      <alignment horizontal="center"/>
    </xf>
    <xf numFmtId="44" fontId="1" fillId="12" borderId="20" xfId="3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/>
    </xf>
    <xf numFmtId="0" fontId="1" fillId="10" borderId="8" xfId="0" applyFont="1" applyFill="1" applyBorder="1" applyAlignment="1">
      <alignment horizontal="center"/>
    </xf>
    <xf numFmtId="0" fontId="0" fillId="0" borderId="37" xfId="0" applyFont="1" applyBorder="1" applyAlignment="1">
      <alignment horizontal="center" vertical="center" wrapText="1"/>
    </xf>
    <xf numFmtId="0" fontId="0" fillId="0" borderId="7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0" fillId="12" borderId="13" xfId="0" applyFill="1" applyBorder="1" applyAlignment="1">
      <alignment horizontal="center" vertical="center"/>
    </xf>
    <xf numFmtId="0" fontId="0" fillId="12" borderId="89" xfId="0" applyFill="1" applyBorder="1" applyAlignment="1">
      <alignment horizontal="center" vertical="center"/>
    </xf>
    <xf numFmtId="0" fontId="0" fillId="12" borderId="14" xfId="0" applyFill="1" applyBorder="1" applyAlignment="1">
      <alignment horizontal="center" vertical="center"/>
    </xf>
    <xf numFmtId="44" fontId="0" fillId="12" borderId="89" xfId="3" applyFont="1" applyFill="1" applyBorder="1" applyAlignment="1">
      <alignment horizontal="center"/>
    </xf>
    <xf numFmtId="44" fontId="0" fillId="12" borderId="14" xfId="3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</cellXfs>
  <cellStyles count="4">
    <cellStyle name="Komórka zaznaczona 2" xfId="2" xr:uid="{89B3338D-EDBC-4BB7-A63D-ED13275F3587}"/>
    <cellStyle name="Normalny" xfId="0" builtinId="0"/>
    <cellStyle name="Normalny 2" xfId="1" xr:uid="{B6259280-21C6-4110-BF3A-340956A35738}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udnik Malwina" id="{7097F6E1-1709-4AC5-9402-A53056BB3113}" userId="S::Malwina.Rudnik@rars.gov.pl::018e12d3-e582-4a5d-a381-8660794514f3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8" dT="2023-02-22T18:38:49.52" personId="{7097F6E1-1709-4AC5-9402-A53056BB3113}" id="{D226BC5A-A5AF-40E3-847E-12F2845EB793}">
    <text>Przykładowa lista instalacji do wglądu w zakładce "Lista instalacji"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H8" dT="2023-02-22T18:38:49.52" personId="{7097F6E1-1709-4AC5-9402-A53056BB3113}" id="{9515BF57-F9D0-48E3-A518-D042D341A79A}">
    <text>Przykładowa lista instalacji do wglądu w zakładce "Lista instalacji"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Relationship Id="rId4" Type="http://schemas.microsoft.com/office/2017/10/relationships/threadedComment" Target="../threadedComments/threadedComment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7.bin"/><Relationship Id="rId4" Type="http://schemas.microsoft.com/office/2017/10/relationships/threadedComment" Target="../threadedComments/threadedComment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D0115-BCD6-4BD6-A485-0840BE5A07BE}">
  <sheetPr>
    <tabColor theme="5" tint="0.39997558519241921"/>
  </sheetPr>
  <dimension ref="A1:G29"/>
  <sheetViews>
    <sheetView workbookViewId="0">
      <selection activeCell="O18" sqref="O18"/>
    </sheetView>
  </sheetViews>
  <sheetFormatPr defaultRowHeight="15"/>
  <cols>
    <col min="1" max="1" width="62.85546875" bestFit="1" customWidth="1"/>
    <col min="7" max="7" width="12.5703125" customWidth="1"/>
  </cols>
  <sheetData>
    <row r="1" spans="1:7">
      <c r="A1" s="6" t="s">
        <v>0</v>
      </c>
    </row>
    <row r="2" spans="1:7">
      <c r="A2" t="s">
        <v>1</v>
      </c>
    </row>
    <row r="3" spans="1:7">
      <c r="A3" t="s">
        <v>2</v>
      </c>
    </row>
    <row r="4" spans="1:7">
      <c r="A4" t="s">
        <v>3</v>
      </c>
    </row>
    <row r="5" spans="1:7">
      <c r="A5" t="s">
        <v>4</v>
      </c>
    </row>
    <row r="6" spans="1:7">
      <c r="A6" t="s">
        <v>5</v>
      </c>
    </row>
    <row r="7" spans="1:7">
      <c r="A7" t="s">
        <v>6</v>
      </c>
    </row>
    <row r="8" spans="1:7">
      <c r="A8" t="s">
        <v>7</v>
      </c>
    </row>
    <row r="9" spans="1:7">
      <c r="A9" t="s">
        <v>8</v>
      </c>
    </row>
    <row r="10" spans="1:7">
      <c r="A10" t="s">
        <v>9</v>
      </c>
    </row>
    <row r="11" spans="1:7">
      <c r="A11" t="s">
        <v>10</v>
      </c>
    </row>
    <row r="12" spans="1:7">
      <c r="A12" t="s">
        <v>11</v>
      </c>
    </row>
    <row r="15" spans="1:7">
      <c r="A15" s="5"/>
    </row>
    <row r="16" spans="1:7" ht="14.45" customHeight="1">
      <c r="A16" s="857" t="s">
        <v>12</v>
      </c>
      <c r="B16" s="857"/>
      <c r="C16" s="857"/>
      <c r="D16" s="857"/>
      <c r="E16" s="857"/>
      <c r="F16" s="857"/>
      <c r="G16" s="857"/>
    </row>
    <row r="17" spans="1:7">
      <c r="A17" s="857"/>
      <c r="B17" s="857"/>
      <c r="C17" s="857"/>
      <c r="D17" s="857"/>
      <c r="E17" s="857"/>
      <c r="F17" s="857"/>
      <c r="G17" s="857"/>
    </row>
    <row r="18" spans="1:7">
      <c r="A18" s="857"/>
      <c r="B18" s="857"/>
      <c r="C18" s="857"/>
      <c r="D18" s="857"/>
      <c r="E18" s="857"/>
      <c r="F18" s="857"/>
      <c r="G18" s="857"/>
    </row>
    <row r="19" spans="1:7">
      <c r="A19" s="5" t="s">
        <v>13</v>
      </c>
    </row>
    <row r="20" spans="1:7">
      <c r="A20" s="5" t="s">
        <v>14</v>
      </c>
    </row>
    <row r="21" spans="1:7">
      <c r="A21" s="5" t="s">
        <v>15</v>
      </c>
    </row>
    <row r="24" spans="1:7">
      <c r="A24" s="178" t="s">
        <v>16</v>
      </c>
    </row>
    <row r="25" spans="1:7">
      <c r="A25" t="s">
        <v>17</v>
      </c>
    </row>
    <row r="26" spans="1:7">
      <c r="A26" t="s">
        <v>18</v>
      </c>
    </row>
    <row r="27" spans="1:7">
      <c r="A27" t="s">
        <v>19</v>
      </c>
    </row>
    <row r="28" spans="1:7">
      <c r="A28" t="s">
        <v>20</v>
      </c>
    </row>
    <row r="29" spans="1:7">
      <c r="A29" t="s">
        <v>21</v>
      </c>
    </row>
  </sheetData>
  <mergeCells count="1">
    <mergeCell ref="A16:G18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D36BF-436F-48A8-AB02-8D5D551AA31D}">
  <sheetPr codeName="Arkusz9">
    <pageSetUpPr fitToPage="1"/>
  </sheetPr>
  <dimension ref="A1:T42"/>
  <sheetViews>
    <sheetView zoomScale="70" zoomScaleNormal="70" workbookViewId="0">
      <pane ySplit="11" topLeftCell="A30" activePane="bottomLeft" state="frozen"/>
      <selection activeCell="F1" sqref="F1"/>
      <selection pane="bottomLeft" activeCell="A3" sqref="A3:T4"/>
    </sheetView>
  </sheetViews>
  <sheetFormatPr defaultColWidth="8.85546875" defaultRowHeight="14.25"/>
  <cols>
    <col min="1" max="1" width="5.28515625" style="113" customWidth="1"/>
    <col min="2" max="2" width="16.42578125" style="113" customWidth="1"/>
    <col min="3" max="3" width="18.28515625" style="181" customWidth="1"/>
    <col min="4" max="4" width="32.5703125" style="113" customWidth="1"/>
    <col min="5" max="5" width="11" style="113" bestFit="1" customWidth="1"/>
    <col min="6" max="6" width="28" style="113" customWidth="1"/>
    <col min="7" max="7" width="27.28515625" style="113" bestFit="1" customWidth="1"/>
    <col min="8" max="8" width="29" style="113" customWidth="1"/>
    <col min="9" max="9" width="14" style="180" bestFit="1" customWidth="1"/>
    <col min="10" max="10" width="14" style="180" customWidth="1"/>
    <col min="11" max="18" width="15.5703125" style="180" customWidth="1"/>
    <col min="19" max="19" width="14" style="180" bestFit="1" customWidth="1"/>
    <col min="20" max="20" width="24.140625" style="214" customWidth="1"/>
    <col min="21" max="16384" width="8.85546875" style="113"/>
  </cols>
  <sheetData>
    <row r="1" spans="1:20" ht="15" customHeight="1">
      <c r="A1" s="961" t="s">
        <v>912</v>
      </c>
      <c r="B1" s="962"/>
      <c r="C1" s="962"/>
      <c r="D1" s="962"/>
      <c r="E1" s="962"/>
      <c r="F1" s="962"/>
      <c r="G1" s="962"/>
      <c r="H1" s="962"/>
      <c r="I1" s="962"/>
      <c r="J1" s="962"/>
      <c r="K1" s="962"/>
      <c r="L1" s="962"/>
      <c r="M1" s="962"/>
      <c r="N1" s="962"/>
      <c r="O1" s="962"/>
      <c r="P1" s="962"/>
      <c r="Q1" s="962"/>
      <c r="R1" s="962"/>
      <c r="S1" s="962"/>
      <c r="T1" s="963"/>
    </row>
    <row r="2" spans="1:20" ht="15" customHeight="1" thickBot="1">
      <c r="A2" s="964"/>
      <c r="B2" s="965"/>
      <c r="C2" s="965"/>
      <c r="D2" s="965"/>
      <c r="E2" s="965"/>
      <c r="F2" s="965"/>
      <c r="G2" s="965"/>
      <c r="H2" s="965"/>
      <c r="I2" s="965"/>
      <c r="J2" s="965"/>
      <c r="K2" s="965"/>
      <c r="L2" s="965"/>
      <c r="M2" s="965"/>
      <c r="N2" s="965"/>
      <c r="O2" s="965"/>
      <c r="P2" s="965"/>
      <c r="Q2" s="965"/>
      <c r="R2" s="965"/>
      <c r="S2" s="965"/>
      <c r="T2" s="966"/>
    </row>
    <row r="3" spans="1:20" ht="15" customHeight="1">
      <c r="A3" s="880" t="s">
        <v>964</v>
      </c>
      <c r="B3" s="881"/>
      <c r="C3" s="881"/>
      <c r="D3" s="881"/>
      <c r="E3" s="881"/>
      <c r="F3" s="881"/>
      <c r="G3" s="881"/>
      <c r="H3" s="881"/>
      <c r="I3" s="881"/>
      <c r="J3" s="881"/>
      <c r="K3" s="881"/>
      <c r="L3" s="881"/>
      <c r="M3" s="881"/>
      <c r="N3" s="881"/>
      <c r="O3" s="881"/>
      <c r="P3" s="881"/>
      <c r="Q3" s="881"/>
      <c r="R3" s="881"/>
      <c r="S3" s="881"/>
      <c r="T3" s="882"/>
    </row>
    <row r="4" spans="1:20" ht="15.75" customHeight="1" thickBot="1">
      <c r="A4" s="883"/>
      <c r="B4" s="884"/>
      <c r="C4" s="884"/>
      <c r="D4" s="884"/>
      <c r="E4" s="884"/>
      <c r="F4" s="884"/>
      <c r="G4" s="884"/>
      <c r="H4" s="884"/>
      <c r="I4" s="884"/>
      <c r="J4" s="884"/>
      <c r="K4" s="884"/>
      <c r="L4" s="884"/>
      <c r="M4" s="884"/>
      <c r="N4" s="884"/>
      <c r="O4" s="884"/>
      <c r="P4" s="884"/>
      <c r="Q4" s="884"/>
      <c r="R4" s="884"/>
      <c r="S4" s="884"/>
      <c r="T4" s="885"/>
    </row>
    <row r="5" spans="1:20" ht="15" customHeight="1" thickBot="1">
      <c r="A5" s="1005" t="s">
        <v>882</v>
      </c>
      <c r="B5" s="867"/>
      <c r="C5" s="867"/>
      <c r="D5" s="867"/>
      <c r="E5" s="867"/>
      <c r="F5" s="867"/>
      <c r="G5" s="867"/>
      <c r="H5" s="960"/>
      <c r="I5" s="867" t="s">
        <v>22</v>
      </c>
      <c r="J5" s="867"/>
      <c r="K5" s="867"/>
      <c r="L5" s="867"/>
      <c r="M5" s="867"/>
      <c r="N5" s="867"/>
      <c r="O5" s="867"/>
      <c r="P5" s="867"/>
      <c r="Q5" s="867"/>
      <c r="R5" s="867"/>
      <c r="S5" s="867"/>
      <c r="T5" s="503"/>
    </row>
    <row r="6" spans="1:20" ht="14.45" customHeight="1" thickBot="1">
      <c r="A6" s="959"/>
      <c r="B6" s="867"/>
      <c r="C6" s="867"/>
      <c r="D6" s="867"/>
      <c r="E6" s="867"/>
      <c r="F6" s="867"/>
      <c r="G6" s="867"/>
      <c r="H6" s="960"/>
      <c r="I6" s="955">
        <v>2023</v>
      </c>
      <c r="J6" s="957"/>
      <c r="K6" s="955">
        <v>2024</v>
      </c>
      <c r="L6" s="956"/>
      <c r="M6" s="956"/>
      <c r="N6" s="957"/>
      <c r="O6" s="1029">
        <v>2025</v>
      </c>
      <c r="P6" s="1030"/>
      <c r="Q6" s="1030"/>
      <c r="R6" s="1030"/>
      <c r="S6" s="1031"/>
      <c r="T6" s="278"/>
    </row>
    <row r="7" spans="1:20" ht="123" customHeight="1" thickBot="1">
      <c r="A7" s="883"/>
      <c r="B7" s="884"/>
      <c r="C7" s="884"/>
      <c r="D7" s="884"/>
      <c r="E7" s="884"/>
      <c r="F7" s="884"/>
      <c r="G7" s="884"/>
      <c r="H7" s="885"/>
      <c r="I7" s="967" t="s">
        <v>681</v>
      </c>
      <c r="J7" s="968"/>
      <c r="K7" s="1097" t="s">
        <v>932</v>
      </c>
      <c r="L7" s="970"/>
      <c r="M7" s="970"/>
      <c r="N7" s="971"/>
      <c r="O7" s="969" t="s">
        <v>961</v>
      </c>
      <c r="P7" s="970"/>
      <c r="Q7" s="970"/>
      <c r="R7" s="970"/>
      <c r="S7" s="971"/>
      <c r="T7" s="278"/>
    </row>
    <row r="8" spans="1:20" s="114" customFormat="1" ht="15.75" customHeight="1" thickBot="1">
      <c r="A8" s="1089" t="s">
        <v>24</v>
      </c>
      <c r="B8" s="1089" t="s">
        <v>25</v>
      </c>
      <c r="C8" s="872" t="s">
        <v>26</v>
      </c>
      <c r="D8" s="1089" t="s">
        <v>27</v>
      </c>
      <c r="E8" s="1089" t="s">
        <v>28</v>
      </c>
      <c r="F8" s="1089" t="s">
        <v>29</v>
      </c>
      <c r="G8" s="1089" t="s">
        <v>30</v>
      </c>
      <c r="H8" s="1089" t="s">
        <v>31</v>
      </c>
      <c r="I8" s="1098"/>
      <c r="J8" s="1099"/>
      <c r="K8" s="1099"/>
      <c r="L8" s="1099"/>
      <c r="M8" s="1099"/>
      <c r="N8" s="1099"/>
      <c r="O8" s="1099"/>
      <c r="P8" s="1099"/>
      <c r="Q8" s="1099"/>
      <c r="R8" s="1099"/>
      <c r="S8" s="1100"/>
      <c r="T8" s="1089" t="s">
        <v>32</v>
      </c>
    </row>
    <row r="9" spans="1:20" s="114" customFormat="1" ht="47.25" customHeight="1" thickBot="1">
      <c r="A9" s="1092"/>
      <c r="B9" s="1092"/>
      <c r="C9" s="873"/>
      <c r="D9" s="1092"/>
      <c r="E9" s="1092"/>
      <c r="F9" s="1092"/>
      <c r="G9" s="1092"/>
      <c r="H9" s="1092"/>
      <c r="I9" s="876" t="s">
        <v>875</v>
      </c>
      <c r="J9" s="643" t="s">
        <v>870</v>
      </c>
      <c r="K9" s="872" t="s">
        <v>891</v>
      </c>
      <c r="L9" s="1094" t="s">
        <v>871</v>
      </c>
      <c r="M9" s="1095"/>
      <c r="N9" s="1096"/>
      <c r="O9" s="930" t="s">
        <v>876</v>
      </c>
      <c r="P9" s="932" t="s">
        <v>872</v>
      </c>
      <c r="Q9" s="933"/>
      <c r="R9" s="933"/>
      <c r="S9" s="934"/>
      <c r="T9" s="1090"/>
    </row>
    <row r="10" spans="1:20" s="114" customFormat="1" ht="47.25" customHeight="1" thickBot="1">
      <c r="A10" s="1093"/>
      <c r="B10" s="1093"/>
      <c r="C10" s="874"/>
      <c r="D10" s="1093"/>
      <c r="E10" s="1093"/>
      <c r="F10" s="1093"/>
      <c r="G10" s="1093"/>
      <c r="H10" s="1093"/>
      <c r="I10" s="879"/>
      <c r="J10" s="491" t="s">
        <v>888</v>
      </c>
      <c r="K10" s="874"/>
      <c r="L10" s="396" t="s">
        <v>906</v>
      </c>
      <c r="M10" s="396" t="s">
        <v>888</v>
      </c>
      <c r="N10" s="401" t="s">
        <v>878</v>
      </c>
      <c r="O10" s="931"/>
      <c r="P10" s="396" t="s">
        <v>906</v>
      </c>
      <c r="Q10" s="396" t="s">
        <v>888</v>
      </c>
      <c r="R10" s="491" t="s">
        <v>878</v>
      </c>
      <c r="S10" s="665" t="s">
        <v>883</v>
      </c>
      <c r="T10" s="1091"/>
    </row>
    <row r="11" spans="1:20" s="114" customFormat="1" ht="15.75" thickBot="1">
      <c r="A11" s="668">
        <v>1</v>
      </c>
      <c r="B11" s="668">
        <v>2</v>
      </c>
      <c r="C11" s="668">
        <v>3</v>
      </c>
      <c r="D11" s="668">
        <v>4</v>
      </c>
      <c r="E11" s="668">
        <v>5</v>
      </c>
      <c r="F11" s="668">
        <v>6</v>
      </c>
      <c r="G11" s="668">
        <v>7</v>
      </c>
      <c r="H11" s="668">
        <v>8</v>
      </c>
      <c r="I11" s="668">
        <v>10</v>
      </c>
      <c r="J11" s="668">
        <v>11</v>
      </c>
      <c r="K11" s="668">
        <v>12</v>
      </c>
      <c r="L11" s="668">
        <v>13</v>
      </c>
      <c r="M11" s="668">
        <v>14</v>
      </c>
      <c r="N11" s="668">
        <v>15</v>
      </c>
      <c r="O11" s="668">
        <v>16</v>
      </c>
      <c r="P11" s="667">
        <v>17</v>
      </c>
      <c r="Q11" s="668">
        <v>18</v>
      </c>
      <c r="R11" s="668">
        <v>19</v>
      </c>
      <c r="S11" s="668">
        <v>20</v>
      </c>
      <c r="T11" s="668">
        <v>21</v>
      </c>
    </row>
    <row r="12" spans="1:20" ht="185.25">
      <c r="A12" s="675" t="s">
        <v>682</v>
      </c>
      <c r="B12" s="202" t="s">
        <v>683</v>
      </c>
      <c r="C12" s="673" t="s">
        <v>684</v>
      </c>
      <c r="D12" s="672" t="s">
        <v>685</v>
      </c>
      <c r="E12" s="671">
        <v>45667</v>
      </c>
      <c r="F12" s="671">
        <v>4945</v>
      </c>
      <c r="G12" s="671">
        <v>5000</v>
      </c>
      <c r="H12" s="670" t="s">
        <v>686</v>
      </c>
      <c r="I12" s="644" t="s">
        <v>907</v>
      </c>
      <c r="J12" s="738"/>
      <c r="K12" s="729" t="s">
        <v>879</v>
      </c>
      <c r="L12" s="742"/>
      <c r="M12" s="742"/>
      <c r="N12" s="751"/>
      <c r="O12" s="755" t="s">
        <v>883</v>
      </c>
      <c r="P12" s="746"/>
      <c r="Q12" s="746"/>
      <c r="R12" s="622"/>
      <c r="S12" s="747"/>
      <c r="T12" s="676" t="s">
        <v>687</v>
      </c>
    </row>
    <row r="13" spans="1:20" ht="185.25">
      <c r="A13" s="677" t="s">
        <v>688</v>
      </c>
      <c r="B13" s="111" t="s">
        <v>683</v>
      </c>
      <c r="C13" s="183" t="s">
        <v>689</v>
      </c>
      <c r="D13" s="124" t="s">
        <v>690</v>
      </c>
      <c r="E13" s="115">
        <v>45667</v>
      </c>
      <c r="F13" s="115">
        <v>4945</v>
      </c>
      <c r="G13" s="115">
        <v>5000</v>
      </c>
      <c r="H13" s="126" t="s">
        <v>686</v>
      </c>
      <c r="I13" s="433" t="s">
        <v>907</v>
      </c>
      <c r="J13" s="739"/>
      <c r="K13" s="413" t="s">
        <v>879</v>
      </c>
      <c r="L13" s="741"/>
      <c r="M13" s="741"/>
      <c r="N13" s="628"/>
      <c r="O13" s="756" t="s">
        <v>883</v>
      </c>
      <c r="P13" s="745"/>
      <c r="Q13" s="745"/>
      <c r="R13" s="416"/>
      <c r="S13" s="748"/>
      <c r="T13" s="678" t="s">
        <v>687</v>
      </c>
    </row>
    <row r="14" spans="1:20" ht="57">
      <c r="A14" s="677" t="s">
        <v>691</v>
      </c>
      <c r="B14" s="111" t="s">
        <v>683</v>
      </c>
      <c r="C14" s="182" t="s">
        <v>205</v>
      </c>
      <c r="D14" s="124" t="s">
        <v>692</v>
      </c>
      <c r="E14" s="115">
        <v>163</v>
      </c>
      <c r="F14" s="115">
        <v>18</v>
      </c>
      <c r="G14" s="115">
        <v>23</v>
      </c>
      <c r="H14" s="126" t="s">
        <v>693</v>
      </c>
      <c r="I14" s="538" t="s">
        <v>55</v>
      </c>
      <c r="J14" s="628"/>
      <c r="K14" s="743" t="s">
        <v>878</v>
      </c>
      <c r="L14" s="416"/>
      <c r="M14" s="416"/>
      <c r="N14" s="752"/>
      <c r="O14" s="756" t="s">
        <v>883</v>
      </c>
      <c r="P14" s="416"/>
      <c r="Q14" s="416"/>
      <c r="R14" s="745"/>
      <c r="S14" s="748"/>
      <c r="T14" s="678" t="s">
        <v>687</v>
      </c>
    </row>
    <row r="15" spans="1:20" ht="199.5">
      <c r="A15" s="677" t="s">
        <v>695</v>
      </c>
      <c r="B15" s="111" t="s">
        <v>683</v>
      </c>
      <c r="C15" s="183" t="s">
        <v>61</v>
      </c>
      <c r="D15" s="124" t="s">
        <v>696</v>
      </c>
      <c r="E15" s="115">
        <v>2308</v>
      </c>
      <c r="F15" s="115">
        <v>130</v>
      </c>
      <c r="G15" s="115">
        <v>130</v>
      </c>
      <c r="H15" s="124" t="s">
        <v>697</v>
      </c>
      <c r="I15" s="538" t="s">
        <v>55</v>
      </c>
      <c r="J15" s="628"/>
      <c r="K15" s="743" t="s">
        <v>878</v>
      </c>
      <c r="L15" s="416"/>
      <c r="M15" s="416"/>
      <c r="N15" s="752"/>
      <c r="O15" s="756" t="s">
        <v>883</v>
      </c>
      <c r="P15" s="416"/>
      <c r="Q15" s="416"/>
      <c r="R15" s="745"/>
      <c r="S15" s="748"/>
      <c r="T15" s="678" t="s">
        <v>687</v>
      </c>
    </row>
    <row r="16" spans="1:20" ht="242.25">
      <c r="A16" s="677" t="s">
        <v>698</v>
      </c>
      <c r="B16" s="111" t="s">
        <v>683</v>
      </c>
      <c r="C16" s="183" t="s">
        <v>699</v>
      </c>
      <c r="D16" s="124" t="s">
        <v>700</v>
      </c>
      <c r="E16" s="125" t="s">
        <v>701</v>
      </c>
      <c r="F16" s="125">
        <v>570</v>
      </c>
      <c r="G16" s="115">
        <v>570</v>
      </c>
      <c r="H16" s="124" t="s">
        <v>702</v>
      </c>
      <c r="I16" s="538" t="s">
        <v>55</v>
      </c>
      <c r="J16" s="628"/>
      <c r="K16" s="743" t="s">
        <v>878</v>
      </c>
      <c r="L16" s="416"/>
      <c r="M16" s="416"/>
      <c r="N16" s="752"/>
      <c r="O16" s="756" t="s">
        <v>883</v>
      </c>
      <c r="P16" s="416"/>
      <c r="Q16" s="416"/>
      <c r="R16" s="745"/>
      <c r="S16" s="748"/>
      <c r="T16" s="678" t="s">
        <v>687</v>
      </c>
    </row>
    <row r="17" spans="1:20" ht="57">
      <c r="A17" s="677" t="s">
        <v>703</v>
      </c>
      <c r="B17" s="111" t="s">
        <v>683</v>
      </c>
      <c r="C17" s="182" t="s">
        <v>704</v>
      </c>
      <c r="D17" s="124" t="s">
        <v>705</v>
      </c>
      <c r="E17" s="119">
        <v>112.7</v>
      </c>
      <c r="F17" s="116">
        <v>42</v>
      </c>
      <c r="G17" s="115">
        <v>42</v>
      </c>
      <c r="H17" s="98" t="s">
        <v>694</v>
      </c>
      <c r="I17" s="538" t="s">
        <v>55</v>
      </c>
      <c r="J17" s="628"/>
      <c r="K17" s="743" t="s">
        <v>878</v>
      </c>
      <c r="L17" s="416"/>
      <c r="M17" s="416"/>
      <c r="N17" s="752"/>
      <c r="O17" s="756" t="s">
        <v>883</v>
      </c>
      <c r="P17" s="416"/>
      <c r="Q17" s="416"/>
      <c r="R17" s="745"/>
      <c r="S17" s="748"/>
      <c r="T17" s="678"/>
    </row>
    <row r="18" spans="1:20" ht="57">
      <c r="A18" s="677" t="s">
        <v>706</v>
      </c>
      <c r="B18" s="111" t="s">
        <v>683</v>
      </c>
      <c r="C18" s="182" t="s">
        <v>707</v>
      </c>
      <c r="D18" s="124" t="s">
        <v>708</v>
      </c>
      <c r="E18" s="119">
        <v>34.1</v>
      </c>
      <c r="F18" s="116">
        <v>31</v>
      </c>
      <c r="G18" s="115">
        <v>31</v>
      </c>
      <c r="H18" s="124" t="s">
        <v>709</v>
      </c>
      <c r="I18" s="538" t="s">
        <v>55</v>
      </c>
      <c r="J18" s="628"/>
      <c r="K18" s="743" t="s">
        <v>878</v>
      </c>
      <c r="L18" s="416"/>
      <c r="M18" s="416"/>
      <c r="N18" s="752"/>
      <c r="O18" s="756" t="s">
        <v>883</v>
      </c>
      <c r="P18" s="416"/>
      <c r="Q18" s="416"/>
      <c r="R18" s="745"/>
      <c r="S18" s="748"/>
      <c r="T18" s="678" t="s">
        <v>687</v>
      </c>
    </row>
    <row r="19" spans="1:20" ht="57">
      <c r="A19" s="677" t="s">
        <v>710</v>
      </c>
      <c r="B19" s="111" t="s">
        <v>683</v>
      </c>
      <c r="C19" s="182" t="s">
        <v>158</v>
      </c>
      <c r="D19" s="124" t="s">
        <v>708</v>
      </c>
      <c r="E19" s="119">
        <v>26.8</v>
      </c>
      <c r="F19" s="116">
        <v>9</v>
      </c>
      <c r="G19" s="115">
        <v>9</v>
      </c>
      <c r="H19" s="124" t="s">
        <v>711</v>
      </c>
      <c r="I19" s="538" t="s">
        <v>55</v>
      </c>
      <c r="J19" s="628"/>
      <c r="K19" s="743" t="s">
        <v>878</v>
      </c>
      <c r="L19" s="416"/>
      <c r="M19" s="416"/>
      <c r="N19" s="752"/>
      <c r="O19" s="756" t="s">
        <v>883</v>
      </c>
      <c r="P19" s="416"/>
      <c r="Q19" s="416"/>
      <c r="R19" s="745"/>
      <c r="S19" s="748"/>
      <c r="T19" s="678" t="s">
        <v>687</v>
      </c>
    </row>
    <row r="20" spans="1:20" ht="57">
      <c r="A20" s="677" t="s">
        <v>712</v>
      </c>
      <c r="B20" s="111" t="s">
        <v>683</v>
      </c>
      <c r="C20" s="183" t="s">
        <v>162</v>
      </c>
      <c r="D20" s="124" t="s">
        <v>713</v>
      </c>
      <c r="E20" s="116">
        <v>337</v>
      </c>
      <c r="F20" s="116">
        <v>67</v>
      </c>
      <c r="G20" s="115">
        <v>67</v>
      </c>
      <c r="H20" s="124" t="s">
        <v>714</v>
      </c>
      <c r="I20" s="538" t="s">
        <v>55</v>
      </c>
      <c r="J20" s="628"/>
      <c r="K20" s="743" t="s">
        <v>878</v>
      </c>
      <c r="L20" s="416"/>
      <c r="M20" s="416"/>
      <c r="N20" s="752"/>
      <c r="O20" s="756" t="s">
        <v>883</v>
      </c>
      <c r="P20" s="416"/>
      <c r="Q20" s="416"/>
      <c r="R20" s="745"/>
      <c r="S20" s="748"/>
      <c r="T20" s="678" t="s">
        <v>687</v>
      </c>
    </row>
    <row r="21" spans="1:20" ht="57">
      <c r="A21" s="677" t="s">
        <v>715</v>
      </c>
      <c r="B21" s="111" t="s">
        <v>683</v>
      </c>
      <c r="C21" s="183" t="s">
        <v>716</v>
      </c>
      <c r="D21" s="124" t="s">
        <v>713</v>
      </c>
      <c r="E21" s="119">
        <v>60.6</v>
      </c>
      <c r="F21" s="116">
        <v>19.2</v>
      </c>
      <c r="G21" s="115">
        <v>19</v>
      </c>
      <c r="H21" s="124" t="s">
        <v>717</v>
      </c>
      <c r="I21" s="538" t="s">
        <v>55</v>
      </c>
      <c r="J21" s="628"/>
      <c r="K21" s="743" t="s">
        <v>878</v>
      </c>
      <c r="L21" s="416"/>
      <c r="M21" s="416"/>
      <c r="N21" s="752"/>
      <c r="O21" s="756" t="s">
        <v>883</v>
      </c>
      <c r="P21" s="416"/>
      <c r="Q21" s="416"/>
      <c r="R21" s="745"/>
      <c r="S21" s="748"/>
      <c r="T21" s="678" t="s">
        <v>687</v>
      </c>
    </row>
    <row r="22" spans="1:20" ht="57">
      <c r="A22" s="677" t="s">
        <v>718</v>
      </c>
      <c r="B22" s="111" t="s">
        <v>683</v>
      </c>
      <c r="C22" s="183" t="s">
        <v>719</v>
      </c>
      <c r="D22" s="124" t="s">
        <v>720</v>
      </c>
      <c r="E22" s="119">
        <v>88.8</v>
      </c>
      <c r="F22" s="116">
        <v>48</v>
      </c>
      <c r="G22" s="115">
        <v>48</v>
      </c>
      <c r="H22" s="124" t="s">
        <v>721</v>
      </c>
      <c r="I22" s="538" t="s">
        <v>55</v>
      </c>
      <c r="J22" s="628"/>
      <c r="K22" s="743" t="s">
        <v>878</v>
      </c>
      <c r="L22" s="416"/>
      <c r="M22" s="416"/>
      <c r="N22" s="752"/>
      <c r="O22" s="756" t="s">
        <v>883</v>
      </c>
      <c r="P22" s="416"/>
      <c r="Q22" s="416"/>
      <c r="R22" s="745"/>
      <c r="S22" s="748"/>
      <c r="T22" s="678" t="s">
        <v>687</v>
      </c>
    </row>
    <row r="23" spans="1:20" ht="68.25" customHeight="1">
      <c r="A23" s="677" t="s">
        <v>722</v>
      </c>
      <c r="B23" s="111" t="s">
        <v>683</v>
      </c>
      <c r="C23" s="182" t="s">
        <v>723</v>
      </c>
      <c r="D23" s="124" t="s">
        <v>724</v>
      </c>
      <c r="E23" s="119">
        <v>461.47</v>
      </c>
      <c r="F23" s="116">
        <v>140</v>
      </c>
      <c r="G23" s="115">
        <v>165</v>
      </c>
      <c r="H23" s="124" t="s">
        <v>721</v>
      </c>
      <c r="I23" s="538" t="s">
        <v>55</v>
      </c>
      <c r="J23" s="628"/>
      <c r="K23" s="743" t="s">
        <v>878</v>
      </c>
      <c r="L23" s="416"/>
      <c r="M23" s="416"/>
      <c r="N23" s="752"/>
      <c r="O23" s="756" t="s">
        <v>883</v>
      </c>
      <c r="P23" s="416"/>
      <c r="Q23" s="416"/>
      <c r="R23" s="745"/>
      <c r="S23" s="748"/>
      <c r="T23" s="678" t="s">
        <v>687</v>
      </c>
    </row>
    <row r="24" spans="1:20" ht="47.25" customHeight="1">
      <c r="A24" s="677" t="s">
        <v>725</v>
      </c>
      <c r="B24" s="111" t="s">
        <v>683</v>
      </c>
      <c r="C24" s="182" t="s">
        <v>348</v>
      </c>
      <c r="D24" s="124" t="s">
        <v>726</v>
      </c>
      <c r="E24" s="119">
        <v>478.84</v>
      </c>
      <c r="F24" s="116">
        <v>106</v>
      </c>
      <c r="G24" s="115">
        <v>106</v>
      </c>
      <c r="H24" s="124" t="s">
        <v>727</v>
      </c>
      <c r="I24" s="538" t="s">
        <v>55</v>
      </c>
      <c r="J24" s="628"/>
      <c r="K24" s="743" t="s">
        <v>878</v>
      </c>
      <c r="L24" s="416"/>
      <c r="M24" s="416"/>
      <c r="N24" s="752"/>
      <c r="O24" s="756" t="s">
        <v>883</v>
      </c>
      <c r="P24" s="416"/>
      <c r="Q24" s="416"/>
      <c r="R24" s="745"/>
      <c r="S24" s="748"/>
      <c r="T24" s="678" t="s">
        <v>687</v>
      </c>
    </row>
    <row r="25" spans="1:20" ht="63" customHeight="1">
      <c r="A25" s="679" t="s">
        <v>728</v>
      </c>
      <c r="B25" s="111" t="s">
        <v>683</v>
      </c>
      <c r="C25" s="184" t="s">
        <v>729</v>
      </c>
      <c r="D25" s="124" t="s">
        <v>730</v>
      </c>
      <c r="E25" s="116">
        <v>1500</v>
      </c>
      <c r="F25" s="116">
        <v>300</v>
      </c>
      <c r="G25" s="115">
        <v>400</v>
      </c>
      <c r="H25" s="125" t="s">
        <v>694</v>
      </c>
      <c r="I25" s="538" t="s">
        <v>55</v>
      </c>
      <c r="J25" s="628"/>
      <c r="K25" s="743" t="s">
        <v>878</v>
      </c>
      <c r="L25" s="416"/>
      <c r="M25" s="416"/>
      <c r="N25" s="752"/>
      <c r="O25" s="756" t="s">
        <v>883</v>
      </c>
      <c r="P25" s="416"/>
      <c r="Q25" s="416"/>
      <c r="R25" s="745"/>
      <c r="S25" s="748"/>
      <c r="T25" s="678"/>
    </row>
    <row r="26" spans="1:20" ht="66.75" customHeight="1">
      <c r="A26" s="679" t="s">
        <v>731</v>
      </c>
      <c r="B26" s="111" t="s">
        <v>683</v>
      </c>
      <c r="C26" s="182" t="s">
        <v>732</v>
      </c>
      <c r="D26" s="124" t="s">
        <v>733</v>
      </c>
      <c r="E26" s="116">
        <v>225</v>
      </c>
      <c r="F26" s="116">
        <v>65</v>
      </c>
      <c r="G26" s="115">
        <v>78</v>
      </c>
      <c r="H26" s="125" t="s">
        <v>694</v>
      </c>
      <c r="I26" s="538" t="s">
        <v>55</v>
      </c>
      <c r="J26" s="628"/>
      <c r="K26" s="743" t="s">
        <v>878</v>
      </c>
      <c r="L26" s="416"/>
      <c r="M26" s="416"/>
      <c r="N26" s="752"/>
      <c r="O26" s="756" t="s">
        <v>883</v>
      </c>
      <c r="P26" s="416"/>
      <c r="Q26" s="416"/>
      <c r="R26" s="745"/>
      <c r="S26" s="748"/>
      <c r="T26" s="678"/>
    </row>
    <row r="27" spans="1:20" ht="128.25">
      <c r="A27" s="679" t="s">
        <v>734</v>
      </c>
      <c r="B27" s="111" t="s">
        <v>683</v>
      </c>
      <c r="C27" s="184" t="s">
        <v>544</v>
      </c>
      <c r="D27" s="124" t="s">
        <v>735</v>
      </c>
      <c r="E27" s="116" t="s">
        <v>694</v>
      </c>
      <c r="F27" s="116">
        <v>22</v>
      </c>
      <c r="G27" s="115">
        <v>25</v>
      </c>
      <c r="H27" s="125" t="s">
        <v>694</v>
      </c>
      <c r="I27" s="538" t="s">
        <v>55</v>
      </c>
      <c r="J27" s="628"/>
      <c r="K27" s="743" t="s">
        <v>878</v>
      </c>
      <c r="L27" s="416"/>
      <c r="M27" s="416"/>
      <c r="N27" s="752"/>
      <c r="O27" s="756" t="s">
        <v>883</v>
      </c>
      <c r="P27" s="416"/>
      <c r="Q27" s="416"/>
      <c r="R27" s="745"/>
      <c r="S27" s="748"/>
      <c r="T27" s="680"/>
    </row>
    <row r="28" spans="1:20" ht="59.25" customHeight="1">
      <c r="A28" s="679" t="s">
        <v>736</v>
      </c>
      <c r="B28" s="111" t="s">
        <v>683</v>
      </c>
      <c r="C28" s="182" t="s">
        <v>737</v>
      </c>
      <c r="D28" s="124" t="s">
        <v>738</v>
      </c>
      <c r="E28" s="116">
        <v>135</v>
      </c>
      <c r="F28" s="116">
        <v>70</v>
      </c>
      <c r="G28" s="115">
        <v>70</v>
      </c>
      <c r="H28" s="124" t="s">
        <v>739</v>
      </c>
      <c r="I28" s="538" t="s">
        <v>55</v>
      </c>
      <c r="J28" s="628"/>
      <c r="K28" s="743" t="s">
        <v>878</v>
      </c>
      <c r="L28" s="416"/>
      <c r="M28" s="416"/>
      <c r="N28" s="752"/>
      <c r="O28" s="756" t="s">
        <v>883</v>
      </c>
      <c r="P28" s="416"/>
      <c r="Q28" s="416"/>
      <c r="R28" s="745"/>
      <c r="S28" s="748"/>
      <c r="T28" s="678" t="s">
        <v>687</v>
      </c>
    </row>
    <row r="29" spans="1:20" ht="259.5" customHeight="1">
      <c r="A29" s="679" t="s">
        <v>740</v>
      </c>
      <c r="B29" s="111" t="s">
        <v>683</v>
      </c>
      <c r="C29" s="182" t="s">
        <v>741</v>
      </c>
      <c r="D29" s="124" t="s">
        <v>742</v>
      </c>
      <c r="E29" s="116" t="s">
        <v>73</v>
      </c>
      <c r="F29" s="116" t="s">
        <v>73</v>
      </c>
      <c r="G29" s="115" t="s">
        <v>73</v>
      </c>
      <c r="H29" s="115" t="s">
        <v>73</v>
      </c>
      <c r="I29" s="538" t="s">
        <v>55</v>
      </c>
      <c r="J29" s="628"/>
      <c r="K29" s="743" t="s">
        <v>878</v>
      </c>
      <c r="L29" s="416"/>
      <c r="M29" s="416"/>
      <c r="N29" s="752"/>
      <c r="O29" s="756" t="s">
        <v>883</v>
      </c>
      <c r="P29" s="416"/>
      <c r="Q29" s="416"/>
      <c r="R29" s="745"/>
      <c r="S29" s="748"/>
      <c r="T29" s="680"/>
    </row>
    <row r="30" spans="1:20" ht="105.75" customHeight="1">
      <c r="A30" s="679" t="s">
        <v>743</v>
      </c>
      <c r="B30" s="111" t="s">
        <v>683</v>
      </c>
      <c r="C30" s="185" t="s">
        <v>744</v>
      </c>
      <c r="D30" s="124" t="s">
        <v>745</v>
      </c>
      <c r="E30" s="116" t="s">
        <v>73</v>
      </c>
      <c r="F30" s="116" t="s">
        <v>73</v>
      </c>
      <c r="G30" s="115" t="s">
        <v>73</v>
      </c>
      <c r="H30" s="115" t="s">
        <v>73</v>
      </c>
      <c r="I30" s="538" t="s">
        <v>55</v>
      </c>
      <c r="J30" s="628"/>
      <c r="K30" s="743" t="s">
        <v>878</v>
      </c>
      <c r="L30" s="416"/>
      <c r="M30" s="416"/>
      <c r="N30" s="752"/>
      <c r="O30" s="756" t="s">
        <v>883</v>
      </c>
      <c r="P30" s="416"/>
      <c r="Q30" s="416"/>
      <c r="R30" s="745"/>
      <c r="S30" s="748"/>
      <c r="T30" s="680"/>
    </row>
    <row r="31" spans="1:20" ht="102">
      <c r="A31" s="679" t="s">
        <v>746</v>
      </c>
      <c r="B31" s="111" t="s">
        <v>683</v>
      </c>
      <c r="C31" s="182" t="s">
        <v>747</v>
      </c>
      <c r="D31" s="124" t="s">
        <v>748</v>
      </c>
      <c r="E31" s="116" t="s">
        <v>73</v>
      </c>
      <c r="F31" s="116">
        <v>157</v>
      </c>
      <c r="G31" s="115" t="s">
        <v>73</v>
      </c>
      <c r="H31" s="125" t="s">
        <v>694</v>
      </c>
      <c r="I31" s="538" t="s">
        <v>55</v>
      </c>
      <c r="J31" s="628"/>
      <c r="K31" s="743" t="s">
        <v>878</v>
      </c>
      <c r="L31" s="416"/>
      <c r="M31" s="416"/>
      <c r="N31" s="752"/>
      <c r="O31" s="756" t="s">
        <v>883</v>
      </c>
      <c r="P31" s="416"/>
      <c r="Q31" s="416"/>
      <c r="R31" s="745"/>
      <c r="S31" s="748"/>
      <c r="T31" s="680"/>
    </row>
    <row r="32" spans="1:20" ht="99.75">
      <c r="A32" s="681" t="s">
        <v>749</v>
      </c>
      <c r="B32" s="111" t="s">
        <v>683</v>
      </c>
      <c r="C32" s="182" t="s">
        <v>212</v>
      </c>
      <c r="D32" s="124" t="s">
        <v>750</v>
      </c>
      <c r="E32" s="116" t="s">
        <v>73</v>
      </c>
      <c r="F32" s="116">
        <v>167</v>
      </c>
      <c r="G32" s="115" t="s">
        <v>73</v>
      </c>
      <c r="H32" s="125" t="s">
        <v>694</v>
      </c>
      <c r="I32" s="538" t="s">
        <v>55</v>
      </c>
      <c r="J32" s="628"/>
      <c r="K32" s="743" t="s">
        <v>878</v>
      </c>
      <c r="L32" s="416"/>
      <c r="M32" s="416"/>
      <c r="N32" s="752"/>
      <c r="O32" s="756" t="s">
        <v>883</v>
      </c>
      <c r="P32" s="416"/>
      <c r="Q32" s="416"/>
      <c r="R32" s="745"/>
      <c r="S32" s="748"/>
      <c r="T32" s="680"/>
    </row>
    <row r="33" spans="1:20" ht="45" customHeight="1" thickBot="1">
      <c r="A33" s="682" t="s">
        <v>751</v>
      </c>
      <c r="B33" s="539" t="s">
        <v>683</v>
      </c>
      <c r="C33" s="533" t="s">
        <v>752</v>
      </c>
      <c r="D33" s="534" t="s">
        <v>753</v>
      </c>
      <c r="E33" s="535" t="s">
        <v>73</v>
      </c>
      <c r="F33" s="535" t="s">
        <v>73</v>
      </c>
      <c r="G33" s="536" t="s">
        <v>73</v>
      </c>
      <c r="H33" s="537" t="s">
        <v>10</v>
      </c>
      <c r="I33" s="538" t="s">
        <v>55</v>
      </c>
      <c r="J33" s="628"/>
      <c r="K33" s="744" t="s">
        <v>878</v>
      </c>
      <c r="L33" s="498"/>
      <c r="M33" s="498"/>
      <c r="N33" s="753"/>
      <c r="O33" s="757" t="s">
        <v>883</v>
      </c>
      <c r="P33" s="498"/>
      <c r="Q33" s="498"/>
      <c r="R33" s="749"/>
      <c r="S33" s="750"/>
      <c r="T33" s="683"/>
    </row>
    <row r="34" spans="1:20" ht="16.5" thickBot="1">
      <c r="A34" s="684" t="s">
        <v>913</v>
      </c>
      <c r="B34" s="1084" t="s">
        <v>899</v>
      </c>
      <c r="C34" s="1085"/>
      <c r="D34" s="1085"/>
      <c r="E34" s="1085"/>
      <c r="F34" s="1085"/>
      <c r="G34" s="1085"/>
      <c r="H34" s="1086"/>
      <c r="I34" s="685"/>
      <c r="J34" s="848">
        <f>SUM(J12:J13)</f>
        <v>0</v>
      </c>
      <c r="K34" s="740"/>
      <c r="L34" s="849">
        <f>SUM(L12:L13)</f>
        <v>0</v>
      </c>
      <c r="M34" s="849">
        <f t="shared" ref="M34" si="0">SUM(M12:M13)</f>
        <v>0</v>
      </c>
      <c r="N34" s="849">
        <f>SUM(N13:N33)</f>
        <v>0</v>
      </c>
      <c r="O34" s="754"/>
      <c r="P34" s="850">
        <f>SUM(P12:P33)</f>
        <v>0</v>
      </c>
      <c r="Q34" s="851">
        <f>SUM(Q12:Q33)</f>
        <v>0</v>
      </c>
      <c r="R34" s="851">
        <f>SUM(R12:R33)</f>
        <v>0</v>
      </c>
      <c r="S34" s="852">
        <f>SUM(S12:S33)</f>
        <v>0</v>
      </c>
      <c r="T34" s="737"/>
    </row>
    <row r="35" spans="1:20" ht="18.75" thickBot="1">
      <c r="A35" s="674" t="s">
        <v>914</v>
      </c>
      <c r="B35" s="1081" t="s">
        <v>915</v>
      </c>
      <c r="C35" s="1082"/>
      <c r="D35" s="1082"/>
      <c r="E35" s="1082"/>
      <c r="F35" s="1082"/>
      <c r="G35" s="1082"/>
      <c r="H35" s="1083"/>
      <c r="I35" s="1087">
        <f>J34+L34+M34+N34+P34+Q34+R34+S34</f>
        <v>0</v>
      </c>
      <c r="J35" s="1087"/>
      <c r="K35" s="1087"/>
      <c r="L35" s="1087"/>
      <c r="M35" s="1087"/>
      <c r="N35" s="1087"/>
      <c r="O35" s="1087"/>
      <c r="P35" s="1087"/>
      <c r="Q35" s="1087"/>
      <c r="R35" s="1087"/>
      <c r="S35" s="1087"/>
      <c r="T35" s="1088"/>
    </row>
    <row r="36" spans="1:20" ht="15">
      <c r="A36" s="117"/>
      <c r="E36" s="118"/>
      <c r="F36" s="118"/>
      <c r="G36" s="118"/>
      <c r="T36" s="180"/>
    </row>
    <row r="37" spans="1:20" ht="15">
      <c r="A37" s="117"/>
      <c r="E37" s="118"/>
      <c r="F37" s="118"/>
      <c r="G37" s="118"/>
      <c r="T37" s="180"/>
    </row>
    <row r="38" spans="1:20" ht="15">
      <c r="A38" s="117"/>
      <c r="E38" s="118"/>
      <c r="F38" s="118"/>
      <c r="G38" s="118"/>
      <c r="T38" s="180"/>
    </row>
    <row r="39" spans="1:20" ht="15">
      <c r="A39" s="117"/>
      <c r="E39" s="118"/>
      <c r="F39" s="118"/>
      <c r="G39" s="118"/>
      <c r="T39" s="180"/>
    </row>
    <row r="40" spans="1:20" ht="15">
      <c r="A40" s="117"/>
      <c r="E40" s="118"/>
      <c r="F40" s="118"/>
      <c r="G40" s="118"/>
      <c r="T40" s="180"/>
    </row>
    <row r="41" spans="1:20" ht="15">
      <c r="A41" s="117"/>
      <c r="E41" s="118"/>
      <c r="F41" s="118"/>
      <c r="G41" s="118"/>
      <c r="T41" s="180"/>
    </row>
    <row r="42" spans="1:20" ht="15">
      <c r="A42" s="117"/>
      <c r="E42" s="118"/>
      <c r="F42" s="118"/>
      <c r="G42" s="118"/>
      <c r="T42" s="180"/>
    </row>
  </sheetData>
  <mergeCells count="28">
    <mergeCell ref="A5:H7"/>
    <mergeCell ref="A1:T2"/>
    <mergeCell ref="A3:T4"/>
    <mergeCell ref="P9:S9"/>
    <mergeCell ref="I5:S5"/>
    <mergeCell ref="I6:J6"/>
    <mergeCell ref="I7:J7"/>
    <mergeCell ref="K6:N6"/>
    <mergeCell ref="K7:N7"/>
    <mergeCell ref="O7:S7"/>
    <mergeCell ref="O6:S6"/>
    <mergeCell ref="I8:S8"/>
    <mergeCell ref="B35:H35"/>
    <mergeCell ref="B34:H34"/>
    <mergeCell ref="I35:T35"/>
    <mergeCell ref="T8:T10"/>
    <mergeCell ref="A8:A10"/>
    <mergeCell ref="B8:B10"/>
    <mergeCell ref="C8:C10"/>
    <mergeCell ref="D8:D10"/>
    <mergeCell ref="E8:E10"/>
    <mergeCell ref="F8:F10"/>
    <mergeCell ref="G8:G10"/>
    <mergeCell ref="H8:H10"/>
    <mergeCell ref="I9:I10"/>
    <mergeCell ref="K9:K10"/>
    <mergeCell ref="L9:N9"/>
    <mergeCell ref="O9:O10"/>
  </mergeCells>
  <phoneticPr fontId="52" type="noConversion"/>
  <dataValidations count="1">
    <dataValidation type="list" allowBlank="1" showInputMessage="1" showErrorMessage="1" sqref="J34 N14:N34 J12:J13 L34:M34 K12:K34 I14:I34 L12:M13 O12:O34 I37:S40 I42:S42 S12:S34 P34:R34 R14:R33 P12:Q13" xr:uid="{A13AC54A-C8EA-4A9A-AF17-EB465D3438EE}"/>
  </dataValidations>
  <pageMargins left="0.7" right="0.7" top="0.75" bottom="0.75" header="0.3" footer="0.3"/>
  <pageSetup paperSize="9" scale="3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184CF-6625-415A-9FFB-D4201C39E62B}">
  <sheetPr codeName="Arkusz10">
    <pageSetUpPr fitToPage="1"/>
  </sheetPr>
  <dimension ref="A1:S58"/>
  <sheetViews>
    <sheetView zoomScale="70" zoomScaleNormal="70" workbookViewId="0">
      <pane ySplit="11" topLeftCell="A26" activePane="bottomLeft" state="frozen"/>
      <selection pane="bottomLeft" activeCell="A3" sqref="A3:S4"/>
    </sheetView>
  </sheetViews>
  <sheetFormatPr defaultColWidth="8.85546875" defaultRowHeight="15"/>
  <cols>
    <col min="1" max="1" width="5.28515625" customWidth="1"/>
    <col min="2" max="2" width="15.5703125" style="178" customWidth="1"/>
    <col min="3" max="3" width="18.28515625" customWidth="1"/>
    <col min="4" max="4" width="32.5703125" customWidth="1"/>
    <col min="5" max="7" width="16.28515625" style="176" customWidth="1"/>
    <col min="8" max="9" width="29" style="209" customWidth="1"/>
    <col min="10" max="10" width="14" style="176" bestFit="1" customWidth="1"/>
    <col min="11" max="13" width="14" style="176" customWidth="1"/>
    <col min="14" max="17" width="15.5703125" style="176" customWidth="1"/>
    <col min="18" max="18" width="14" style="176" bestFit="1" customWidth="1"/>
    <col min="19" max="19" width="16.140625" customWidth="1"/>
  </cols>
  <sheetData>
    <row r="1" spans="1:19">
      <c r="A1" s="961" t="s">
        <v>916</v>
      </c>
      <c r="B1" s="962"/>
      <c r="C1" s="962"/>
      <c r="D1" s="962"/>
      <c r="E1" s="962"/>
      <c r="F1" s="962"/>
      <c r="G1" s="962"/>
      <c r="H1" s="962"/>
      <c r="I1" s="962"/>
      <c r="J1" s="962"/>
      <c r="K1" s="962"/>
      <c r="L1" s="962"/>
      <c r="M1" s="962"/>
      <c r="N1" s="962"/>
      <c r="O1" s="962"/>
      <c r="P1" s="962"/>
      <c r="Q1" s="962"/>
      <c r="R1" s="962"/>
      <c r="S1" s="963"/>
    </row>
    <row r="2" spans="1:19" ht="15.75" thickBot="1">
      <c r="A2" s="964"/>
      <c r="B2" s="965"/>
      <c r="C2" s="965"/>
      <c r="D2" s="965"/>
      <c r="E2" s="965"/>
      <c r="F2" s="965"/>
      <c r="G2" s="965"/>
      <c r="H2" s="965"/>
      <c r="I2" s="965"/>
      <c r="J2" s="965"/>
      <c r="K2" s="965"/>
      <c r="L2" s="965"/>
      <c r="M2" s="965"/>
      <c r="N2" s="965"/>
      <c r="O2" s="965"/>
      <c r="P2" s="965"/>
      <c r="Q2" s="965"/>
      <c r="R2" s="965"/>
      <c r="S2" s="966"/>
    </row>
    <row r="3" spans="1:19" ht="15" customHeight="1">
      <c r="A3" s="880" t="s">
        <v>964</v>
      </c>
      <c r="B3" s="881"/>
      <c r="C3" s="881"/>
      <c r="D3" s="881"/>
      <c r="E3" s="881"/>
      <c r="F3" s="881"/>
      <c r="G3" s="881"/>
      <c r="H3" s="881"/>
      <c r="I3" s="881"/>
      <c r="J3" s="881"/>
      <c r="K3" s="881"/>
      <c r="L3" s="881"/>
      <c r="M3" s="881"/>
      <c r="N3" s="881"/>
      <c r="O3" s="881"/>
      <c r="P3" s="881"/>
      <c r="Q3" s="881"/>
      <c r="R3" s="881"/>
      <c r="S3" s="882"/>
    </row>
    <row r="4" spans="1:19" ht="15.75" thickBot="1">
      <c r="A4" s="883"/>
      <c r="B4" s="884"/>
      <c r="C4" s="884"/>
      <c r="D4" s="884"/>
      <c r="E4" s="884"/>
      <c r="F4" s="884"/>
      <c r="G4" s="884"/>
      <c r="H4" s="884"/>
      <c r="I4" s="884"/>
      <c r="J4" s="884"/>
      <c r="K4" s="884"/>
      <c r="L4" s="884"/>
      <c r="M4" s="884"/>
      <c r="N4" s="884"/>
      <c r="O4" s="884"/>
      <c r="P4" s="884"/>
      <c r="Q4" s="884"/>
      <c r="R4" s="884"/>
      <c r="S4" s="885"/>
    </row>
    <row r="5" spans="1:19" ht="15" customHeight="1" thickBot="1">
      <c r="A5" s="958" t="s">
        <v>882</v>
      </c>
      <c r="B5" s="881"/>
      <c r="C5" s="881"/>
      <c r="D5" s="881"/>
      <c r="E5" s="881"/>
      <c r="F5" s="881"/>
      <c r="G5" s="881"/>
      <c r="H5" s="882"/>
      <c r="I5" s="880" t="s">
        <v>22</v>
      </c>
      <c r="J5" s="881"/>
      <c r="K5" s="881"/>
      <c r="L5" s="881"/>
      <c r="M5" s="881"/>
      <c r="N5" s="881"/>
      <c r="O5" s="881"/>
      <c r="P5" s="881"/>
      <c r="Q5" s="881"/>
      <c r="R5" s="881"/>
      <c r="S5" s="764"/>
    </row>
    <row r="6" spans="1:19" ht="14.45" customHeight="1" thickBot="1">
      <c r="A6" s="959"/>
      <c r="B6" s="867"/>
      <c r="C6" s="867"/>
      <c r="D6" s="867"/>
      <c r="E6" s="867"/>
      <c r="F6" s="867"/>
      <c r="G6" s="867"/>
      <c r="H6" s="867"/>
      <c r="I6" s="1039">
        <v>2023</v>
      </c>
      <c r="J6" s="1025"/>
      <c r="K6" s="955">
        <v>2024</v>
      </c>
      <c r="L6" s="956"/>
      <c r="M6" s="956"/>
      <c r="N6" s="957"/>
      <c r="O6" s="1065">
        <v>2025</v>
      </c>
      <c r="P6" s="1066"/>
      <c r="Q6" s="1066"/>
      <c r="R6" s="1067"/>
      <c r="S6" s="278"/>
    </row>
    <row r="7" spans="1:19" ht="79.5" customHeight="1" thickBot="1">
      <c r="A7" s="883"/>
      <c r="B7" s="884"/>
      <c r="C7" s="884"/>
      <c r="D7" s="884"/>
      <c r="E7" s="884"/>
      <c r="F7" s="884"/>
      <c r="G7" s="884"/>
      <c r="H7" s="885"/>
      <c r="I7" s="967" t="s">
        <v>527</v>
      </c>
      <c r="J7" s="968"/>
      <c r="K7" s="967" t="s">
        <v>528</v>
      </c>
      <c r="L7" s="1006"/>
      <c r="M7" s="1006"/>
      <c r="N7" s="968"/>
      <c r="O7" s="967" t="s">
        <v>528</v>
      </c>
      <c r="P7" s="1006"/>
      <c r="Q7" s="1006"/>
      <c r="R7" s="968"/>
      <c r="S7" s="278"/>
    </row>
    <row r="8" spans="1:19" s="4" customFormat="1" ht="15" customHeight="1" thickBot="1">
      <c r="A8" s="872" t="s">
        <v>24</v>
      </c>
      <c r="B8" s="872" t="s">
        <v>25</v>
      </c>
      <c r="C8" s="872" t="s">
        <v>26</v>
      </c>
      <c r="D8" s="872" t="s">
        <v>27</v>
      </c>
      <c r="E8" s="872" t="s">
        <v>28</v>
      </c>
      <c r="F8" s="872" t="s">
        <v>29</v>
      </c>
      <c r="G8" s="872" t="s">
        <v>30</v>
      </c>
      <c r="H8" s="872" t="s">
        <v>31</v>
      </c>
      <c r="I8" s="655"/>
      <c r="J8" s="1063"/>
      <c r="K8" s="1063"/>
      <c r="L8" s="892"/>
      <c r="M8" s="892"/>
      <c r="N8" s="892"/>
      <c r="O8" s="949"/>
      <c r="P8" s="949"/>
      <c r="Q8" s="949"/>
      <c r="R8" s="1101"/>
      <c r="S8" s="872" t="s">
        <v>32</v>
      </c>
    </row>
    <row r="9" spans="1:19" s="4" customFormat="1" ht="45" customHeight="1" thickBot="1">
      <c r="A9" s="873"/>
      <c r="B9" s="873"/>
      <c r="C9" s="873"/>
      <c r="D9" s="873"/>
      <c r="E9" s="873"/>
      <c r="F9" s="873"/>
      <c r="G9" s="873"/>
      <c r="H9" s="873"/>
      <c r="I9" s="872" t="s">
        <v>875</v>
      </c>
      <c r="J9" s="661" t="s">
        <v>870</v>
      </c>
      <c r="K9" s="872" t="s">
        <v>891</v>
      </c>
      <c r="L9" s="1094" t="s">
        <v>871</v>
      </c>
      <c r="M9" s="1095"/>
      <c r="N9" s="1096"/>
      <c r="O9" s="872" t="s">
        <v>876</v>
      </c>
      <c r="P9" s="1094" t="s">
        <v>872</v>
      </c>
      <c r="Q9" s="1095"/>
      <c r="R9" s="1096"/>
      <c r="S9" s="873"/>
    </row>
    <row r="10" spans="1:19" s="4" customFormat="1" ht="45" customHeight="1" thickBot="1">
      <c r="A10" s="874"/>
      <c r="B10" s="874"/>
      <c r="C10" s="874"/>
      <c r="D10" s="874"/>
      <c r="E10" s="874"/>
      <c r="F10" s="874"/>
      <c r="G10" s="874"/>
      <c r="H10" s="874"/>
      <c r="I10" s="874"/>
      <c r="J10" s="491" t="s">
        <v>888</v>
      </c>
      <c r="K10" s="874"/>
      <c r="L10" s="396" t="s">
        <v>906</v>
      </c>
      <c r="M10" s="396" t="s">
        <v>888</v>
      </c>
      <c r="N10" s="401" t="s">
        <v>878</v>
      </c>
      <c r="O10" s="874"/>
      <c r="P10" s="396" t="s">
        <v>906</v>
      </c>
      <c r="Q10" s="396" t="s">
        <v>888</v>
      </c>
      <c r="R10" s="401" t="s">
        <v>878</v>
      </c>
      <c r="S10" s="874"/>
    </row>
    <row r="11" spans="1:19" s="4" customFormat="1" ht="15.75" thickBot="1">
      <c r="A11" s="660">
        <v>1</v>
      </c>
      <c r="B11" s="339">
        <v>2</v>
      </c>
      <c r="C11" s="339">
        <v>3</v>
      </c>
      <c r="D11" s="339">
        <v>4</v>
      </c>
      <c r="E11" s="339">
        <v>5</v>
      </c>
      <c r="F11" s="339">
        <v>6</v>
      </c>
      <c r="G11" s="339">
        <v>7</v>
      </c>
      <c r="H11" s="339">
        <v>8</v>
      </c>
      <c r="I11" s="339">
        <v>9</v>
      </c>
      <c r="J11" s="339">
        <v>10</v>
      </c>
      <c r="K11" s="339">
        <v>11</v>
      </c>
      <c r="L11" s="339">
        <v>12</v>
      </c>
      <c r="M11" s="339">
        <v>13</v>
      </c>
      <c r="N11" s="339">
        <v>14</v>
      </c>
      <c r="O11" s="645">
        <v>15</v>
      </c>
      <c r="P11" s="645">
        <v>16</v>
      </c>
      <c r="Q11" s="645">
        <v>17</v>
      </c>
      <c r="R11" s="645">
        <v>18</v>
      </c>
      <c r="S11" s="339">
        <v>19</v>
      </c>
    </row>
    <row r="12" spans="1:19" ht="220.5" customHeight="1">
      <c r="A12" s="289">
        <v>1</v>
      </c>
      <c r="B12" s="188" t="s">
        <v>529</v>
      </c>
      <c r="C12" s="663" t="s">
        <v>530</v>
      </c>
      <c r="D12" s="580" t="s">
        <v>531</v>
      </c>
      <c r="E12" s="431">
        <v>47174.400000000001</v>
      </c>
      <c r="F12" s="431">
        <v>4914</v>
      </c>
      <c r="G12" s="431">
        <v>4950</v>
      </c>
      <c r="H12" s="758" t="s">
        <v>532</v>
      </c>
      <c r="I12" s="759" t="s">
        <v>907</v>
      </c>
      <c r="J12" s="760"/>
      <c r="K12" s="506" t="s">
        <v>879</v>
      </c>
      <c r="L12" s="429"/>
      <c r="M12" s="429"/>
      <c r="N12" s="769"/>
      <c r="O12" s="729" t="s">
        <v>879</v>
      </c>
      <c r="P12" s="710"/>
      <c r="Q12" s="710"/>
      <c r="R12" s="641"/>
      <c r="S12" s="492"/>
    </row>
    <row r="13" spans="1:19" ht="409.5" customHeight="1">
      <c r="A13" s="289">
        <v>2</v>
      </c>
      <c r="B13" s="28" t="s">
        <v>529</v>
      </c>
      <c r="C13" s="40" t="s">
        <v>533</v>
      </c>
      <c r="D13" s="154" t="s">
        <v>534</v>
      </c>
      <c r="E13" s="24">
        <v>101244</v>
      </c>
      <c r="F13" s="24">
        <v>8616</v>
      </c>
      <c r="G13" s="24">
        <v>8616</v>
      </c>
      <c r="H13" s="542" t="s">
        <v>535</v>
      </c>
      <c r="I13" s="433" t="s">
        <v>907</v>
      </c>
      <c r="J13" s="250"/>
      <c r="K13" s="413" t="s">
        <v>879</v>
      </c>
      <c r="L13" s="650"/>
      <c r="M13" s="650"/>
      <c r="N13" s="628"/>
      <c r="O13" s="413" t="s">
        <v>879</v>
      </c>
      <c r="P13" s="650"/>
      <c r="Q13" s="650"/>
      <c r="R13" s="497"/>
      <c r="S13" s="436"/>
    </row>
    <row r="14" spans="1:19" ht="135">
      <c r="A14" s="289">
        <v>3</v>
      </c>
      <c r="B14" s="28" t="s">
        <v>529</v>
      </c>
      <c r="C14" s="40" t="s">
        <v>536</v>
      </c>
      <c r="D14" s="82" t="s">
        <v>537</v>
      </c>
      <c r="E14" s="24">
        <v>1737</v>
      </c>
      <c r="F14" s="24">
        <v>470</v>
      </c>
      <c r="G14" s="24">
        <v>470</v>
      </c>
      <c r="H14" s="543" t="s">
        <v>538</v>
      </c>
      <c r="I14" s="761" t="s">
        <v>55</v>
      </c>
      <c r="J14" s="497"/>
      <c r="K14" s="415" t="s">
        <v>878</v>
      </c>
      <c r="L14" s="497"/>
      <c r="M14" s="497"/>
      <c r="N14" s="639"/>
      <c r="O14" s="415" t="s">
        <v>878</v>
      </c>
      <c r="P14" s="416"/>
      <c r="Q14" s="416"/>
      <c r="R14" s="549"/>
      <c r="S14" s="436"/>
    </row>
    <row r="15" spans="1:19" ht="210">
      <c r="A15" s="289">
        <v>4</v>
      </c>
      <c r="B15" s="28" t="s">
        <v>529</v>
      </c>
      <c r="C15" s="40" t="s">
        <v>61</v>
      </c>
      <c r="D15" s="25" t="s">
        <v>539</v>
      </c>
      <c r="E15" s="24">
        <v>792</v>
      </c>
      <c r="F15" s="24">
        <v>144</v>
      </c>
      <c r="G15" s="24">
        <v>144</v>
      </c>
      <c r="H15" s="512" t="s">
        <v>540</v>
      </c>
      <c r="I15" s="761" t="s">
        <v>55</v>
      </c>
      <c r="J15" s="497"/>
      <c r="K15" s="415" t="s">
        <v>878</v>
      </c>
      <c r="L15" s="497"/>
      <c r="M15" s="497"/>
      <c r="N15" s="639"/>
      <c r="O15" s="415" t="s">
        <v>878</v>
      </c>
      <c r="P15" s="416"/>
      <c r="Q15" s="416"/>
      <c r="R15" s="549"/>
      <c r="S15" s="436"/>
    </row>
    <row r="16" spans="1:19" ht="195">
      <c r="A16" s="289">
        <v>5</v>
      </c>
      <c r="B16" s="28" t="s">
        <v>529</v>
      </c>
      <c r="C16" s="40" t="s">
        <v>541</v>
      </c>
      <c r="D16" s="25" t="s">
        <v>542</v>
      </c>
      <c r="E16" s="24">
        <v>182</v>
      </c>
      <c r="F16" s="24">
        <v>52</v>
      </c>
      <c r="G16" s="24">
        <v>52</v>
      </c>
      <c r="H16" s="512" t="s">
        <v>543</v>
      </c>
      <c r="I16" s="761" t="s">
        <v>55</v>
      </c>
      <c r="J16" s="497"/>
      <c r="K16" s="415" t="s">
        <v>878</v>
      </c>
      <c r="L16" s="497"/>
      <c r="M16" s="497"/>
      <c r="N16" s="639"/>
      <c r="O16" s="415" t="s">
        <v>878</v>
      </c>
      <c r="P16" s="416"/>
      <c r="Q16" s="416"/>
      <c r="R16" s="549"/>
      <c r="S16" s="436"/>
    </row>
    <row r="17" spans="1:19" ht="60">
      <c r="A17" s="289">
        <v>6</v>
      </c>
      <c r="B17" s="28" t="s">
        <v>529</v>
      </c>
      <c r="C17" s="40" t="s">
        <v>544</v>
      </c>
      <c r="D17" s="25" t="s">
        <v>545</v>
      </c>
      <c r="E17" s="24">
        <v>981</v>
      </c>
      <c r="F17" s="24">
        <v>218</v>
      </c>
      <c r="G17" s="24">
        <v>225</v>
      </c>
      <c r="H17" s="512" t="s">
        <v>546</v>
      </c>
      <c r="I17" s="761" t="s">
        <v>55</v>
      </c>
      <c r="J17" s="497"/>
      <c r="K17" s="415" t="s">
        <v>878</v>
      </c>
      <c r="L17" s="497"/>
      <c r="M17" s="497"/>
      <c r="N17" s="639"/>
      <c r="O17" s="415" t="s">
        <v>878</v>
      </c>
      <c r="P17" s="416"/>
      <c r="Q17" s="416"/>
      <c r="R17" s="549"/>
      <c r="S17" s="436"/>
    </row>
    <row r="18" spans="1:19" ht="75">
      <c r="A18" s="289">
        <v>7</v>
      </c>
      <c r="B18" s="28" t="s">
        <v>529</v>
      </c>
      <c r="C18" s="40" t="s">
        <v>547</v>
      </c>
      <c r="D18" s="25" t="s">
        <v>548</v>
      </c>
      <c r="E18" s="24">
        <v>2405</v>
      </c>
      <c r="F18" s="24">
        <v>393</v>
      </c>
      <c r="G18" s="24">
        <v>393</v>
      </c>
      <c r="H18" s="512" t="s">
        <v>546</v>
      </c>
      <c r="I18" s="761" t="s">
        <v>55</v>
      </c>
      <c r="J18" s="497"/>
      <c r="K18" s="415" t="s">
        <v>878</v>
      </c>
      <c r="L18" s="497"/>
      <c r="M18" s="497"/>
      <c r="N18" s="639"/>
      <c r="O18" s="415" t="s">
        <v>878</v>
      </c>
      <c r="P18" s="416"/>
      <c r="Q18" s="416"/>
      <c r="R18" s="549"/>
      <c r="S18" s="436"/>
    </row>
    <row r="19" spans="1:19" ht="120">
      <c r="A19" s="289">
        <v>8</v>
      </c>
      <c r="B19" s="28" t="s">
        <v>529</v>
      </c>
      <c r="C19" s="40" t="s">
        <v>66</v>
      </c>
      <c r="D19" s="25" t="s">
        <v>549</v>
      </c>
      <c r="E19" s="24">
        <v>235</v>
      </c>
      <c r="F19" s="24">
        <v>52</v>
      </c>
      <c r="G19" s="24">
        <v>52</v>
      </c>
      <c r="H19" s="544" t="s">
        <v>1</v>
      </c>
      <c r="I19" s="761" t="s">
        <v>55</v>
      </c>
      <c r="J19" s="497"/>
      <c r="K19" s="415" t="s">
        <v>878</v>
      </c>
      <c r="L19" s="497"/>
      <c r="M19" s="497"/>
      <c r="N19" s="639"/>
      <c r="O19" s="415" t="s">
        <v>878</v>
      </c>
      <c r="P19" s="416"/>
      <c r="Q19" s="416"/>
      <c r="R19" s="549"/>
      <c r="S19" s="436"/>
    </row>
    <row r="20" spans="1:19" ht="120">
      <c r="A20" s="289">
        <v>9</v>
      </c>
      <c r="B20" s="28" t="s">
        <v>529</v>
      </c>
      <c r="C20" s="40" t="s">
        <v>550</v>
      </c>
      <c r="D20" s="25" t="s">
        <v>551</v>
      </c>
      <c r="E20" s="24">
        <v>69</v>
      </c>
      <c r="F20" s="24">
        <v>20</v>
      </c>
      <c r="G20" s="24">
        <v>20</v>
      </c>
      <c r="H20" s="544" t="s">
        <v>258</v>
      </c>
      <c r="I20" s="761" t="s">
        <v>55</v>
      </c>
      <c r="J20" s="497"/>
      <c r="K20" s="415" t="s">
        <v>878</v>
      </c>
      <c r="L20" s="497"/>
      <c r="M20" s="497"/>
      <c r="N20" s="639"/>
      <c r="O20" s="415" t="s">
        <v>878</v>
      </c>
      <c r="P20" s="416"/>
      <c r="Q20" s="416"/>
      <c r="R20" s="549"/>
      <c r="S20" s="436"/>
    </row>
    <row r="21" spans="1:19" ht="90">
      <c r="A21" s="289">
        <v>10</v>
      </c>
      <c r="B21" s="28" t="s">
        <v>529</v>
      </c>
      <c r="C21" s="40" t="s">
        <v>552</v>
      </c>
      <c r="D21" s="25" t="s">
        <v>553</v>
      </c>
      <c r="E21" s="24">
        <v>61</v>
      </c>
      <c r="F21" s="24">
        <v>8</v>
      </c>
      <c r="G21" s="24">
        <v>10</v>
      </c>
      <c r="H21" s="544" t="s">
        <v>1</v>
      </c>
      <c r="I21" s="761" t="s">
        <v>55</v>
      </c>
      <c r="J21" s="497"/>
      <c r="K21" s="415" t="s">
        <v>878</v>
      </c>
      <c r="L21" s="497"/>
      <c r="M21" s="497"/>
      <c r="N21" s="639"/>
      <c r="O21" s="415" t="s">
        <v>878</v>
      </c>
      <c r="P21" s="416"/>
      <c r="Q21" s="416"/>
      <c r="R21" s="549"/>
      <c r="S21" s="436"/>
    </row>
    <row r="22" spans="1:19" ht="120">
      <c r="A22" s="289">
        <v>11</v>
      </c>
      <c r="B22" s="28" t="s">
        <v>529</v>
      </c>
      <c r="C22" s="40" t="s">
        <v>554</v>
      </c>
      <c r="D22" s="25" t="s">
        <v>555</v>
      </c>
      <c r="E22" s="24">
        <v>115</v>
      </c>
      <c r="F22" s="24">
        <v>67</v>
      </c>
      <c r="G22" s="24">
        <v>70</v>
      </c>
      <c r="H22" s="544" t="s">
        <v>1</v>
      </c>
      <c r="I22" s="761" t="s">
        <v>55</v>
      </c>
      <c r="J22" s="497"/>
      <c r="K22" s="415" t="s">
        <v>878</v>
      </c>
      <c r="L22" s="497"/>
      <c r="M22" s="497"/>
      <c r="N22" s="639"/>
      <c r="O22" s="415" t="s">
        <v>878</v>
      </c>
      <c r="P22" s="416"/>
      <c r="Q22" s="416"/>
      <c r="R22" s="549"/>
      <c r="S22" s="436"/>
    </row>
    <row r="23" spans="1:19" ht="60">
      <c r="A23" s="289">
        <v>12</v>
      </c>
      <c r="B23" s="28" t="s">
        <v>529</v>
      </c>
      <c r="C23" s="40" t="s">
        <v>556</v>
      </c>
      <c r="D23" s="40" t="s">
        <v>557</v>
      </c>
      <c r="E23" s="155"/>
      <c r="F23" s="155"/>
      <c r="G23" s="155"/>
      <c r="H23" s="545"/>
      <c r="I23" s="761" t="s">
        <v>55</v>
      </c>
      <c r="J23" s="497"/>
      <c r="K23" s="415" t="s">
        <v>878</v>
      </c>
      <c r="L23" s="497"/>
      <c r="M23" s="497"/>
      <c r="N23" s="639"/>
      <c r="O23" s="415" t="s">
        <v>878</v>
      </c>
      <c r="P23" s="416"/>
      <c r="Q23" s="416"/>
      <c r="R23" s="549"/>
      <c r="S23" s="485"/>
    </row>
    <row r="24" spans="1:19" ht="409.5" customHeight="1">
      <c r="A24" s="765">
        <v>13</v>
      </c>
      <c r="B24" s="28" t="s">
        <v>529</v>
      </c>
      <c r="C24" s="205" t="s">
        <v>558</v>
      </c>
      <c r="D24" s="206" t="s">
        <v>559</v>
      </c>
      <c r="E24" s="207">
        <v>2309</v>
      </c>
      <c r="F24" s="208">
        <v>403</v>
      </c>
      <c r="G24" s="208">
        <v>403</v>
      </c>
      <c r="H24" s="546" t="s">
        <v>560</v>
      </c>
      <c r="I24" s="761" t="s">
        <v>55</v>
      </c>
      <c r="J24" s="497"/>
      <c r="K24" s="415" t="s">
        <v>878</v>
      </c>
      <c r="L24" s="497"/>
      <c r="M24" s="497"/>
      <c r="N24" s="770"/>
      <c r="O24" s="415" t="s">
        <v>878</v>
      </c>
      <c r="P24" s="416"/>
      <c r="Q24" s="416"/>
      <c r="R24" s="550"/>
      <c r="S24" s="766"/>
    </row>
    <row r="25" spans="1:19" ht="225">
      <c r="A25" s="289">
        <v>14</v>
      </c>
      <c r="B25" s="186" t="s">
        <v>561</v>
      </c>
      <c r="C25" s="40" t="s">
        <v>220</v>
      </c>
      <c r="D25" s="25" t="s">
        <v>562</v>
      </c>
      <c r="E25" s="24">
        <v>2898</v>
      </c>
      <c r="F25" s="24">
        <v>483</v>
      </c>
      <c r="G25" s="24">
        <v>483</v>
      </c>
      <c r="H25" s="512" t="s">
        <v>563</v>
      </c>
      <c r="I25" s="761" t="s">
        <v>55</v>
      </c>
      <c r="J25" s="497"/>
      <c r="K25" s="415" t="s">
        <v>878</v>
      </c>
      <c r="L25" s="497"/>
      <c r="M25" s="497"/>
      <c r="N25" s="639"/>
      <c r="O25" s="415" t="s">
        <v>878</v>
      </c>
      <c r="P25" s="416"/>
      <c r="Q25" s="416"/>
      <c r="R25" s="549"/>
      <c r="S25" s="766"/>
    </row>
    <row r="26" spans="1:19" ht="210.75" thickBot="1">
      <c r="A26" s="319">
        <v>15</v>
      </c>
      <c r="B26" s="540" t="s">
        <v>564</v>
      </c>
      <c r="C26" s="666" t="s">
        <v>220</v>
      </c>
      <c r="D26" s="541" t="s">
        <v>565</v>
      </c>
      <c r="E26" s="437">
        <v>4200</v>
      </c>
      <c r="F26" s="437">
        <v>637</v>
      </c>
      <c r="G26" s="437">
        <v>367</v>
      </c>
      <c r="H26" s="547" t="s">
        <v>563</v>
      </c>
      <c r="I26" s="762" t="s">
        <v>55</v>
      </c>
      <c r="J26" s="517"/>
      <c r="K26" s="415" t="s">
        <v>878</v>
      </c>
      <c r="L26" s="532"/>
      <c r="M26" s="532"/>
      <c r="N26" s="771"/>
      <c r="O26" s="415" t="s">
        <v>878</v>
      </c>
      <c r="P26" s="425"/>
      <c r="Q26" s="425"/>
      <c r="R26" s="772"/>
      <c r="S26" s="767"/>
    </row>
    <row r="27" spans="1:19" ht="15.75" thickBot="1">
      <c r="A27" s="289">
        <v>16</v>
      </c>
      <c r="B27" s="1102" t="s">
        <v>899</v>
      </c>
      <c r="C27" s="1103"/>
      <c r="D27" s="1103"/>
      <c r="E27" s="1103"/>
      <c r="F27" s="1103"/>
      <c r="G27" s="1103"/>
      <c r="H27" s="1104"/>
      <c r="I27" s="763"/>
      <c r="J27" s="853">
        <f>SUM(J12:J26)</f>
        <v>0</v>
      </c>
      <c r="K27" s="707"/>
      <c r="L27" s="853">
        <f>SUM(L12:L26)</f>
        <v>0</v>
      </c>
      <c r="M27" s="853">
        <f>SUM(M12:M26)</f>
        <v>0</v>
      </c>
      <c r="N27" s="853">
        <f>SUM(N12:N26)</f>
        <v>0</v>
      </c>
      <c r="O27" s="773"/>
      <c r="P27" s="853">
        <f>SUM(P12:P26)</f>
        <v>0</v>
      </c>
      <c r="Q27" s="853">
        <f>SUM(Q12:Q26)</f>
        <v>0</v>
      </c>
      <c r="R27" s="853">
        <f>SUM(R12:R26)</f>
        <v>0</v>
      </c>
      <c r="S27" s="732"/>
    </row>
    <row r="28" spans="1:19" ht="18.75" thickBot="1">
      <c r="A28" s="290">
        <v>17</v>
      </c>
      <c r="B28" s="1105" t="s">
        <v>917</v>
      </c>
      <c r="C28" s="1106"/>
      <c r="D28" s="1106"/>
      <c r="E28" s="1106"/>
      <c r="F28" s="1106"/>
      <c r="G28" s="1106"/>
      <c r="H28" s="1107"/>
      <c r="I28" s="768"/>
      <c r="J28" s="1040">
        <f>J27+L27+M27+N27+P27+Q27+R27</f>
        <v>0</v>
      </c>
      <c r="K28" s="1041"/>
      <c r="L28" s="1041"/>
      <c r="M28" s="1041"/>
      <c r="N28" s="1041"/>
      <c r="O28" s="1041"/>
      <c r="P28" s="1041"/>
      <c r="Q28" s="1041"/>
      <c r="R28" s="1041"/>
      <c r="S28" s="1042"/>
    </row>
    <row r="29" spans="1:19">
      <c r="C29" s="64"/>
      <c r="D29" s="64"/>
    </row>
    <row r="30" spans="1:19">
      <c r="C30" s="64"/>
      <c r="D30" s="64"/>
    </row>
    <row r="31" spans="1:19">
      <c r="C31" s="64"/>
      <c r="D31" s="64"/>
    </row>
    <row r="32" spans="1:19">
      <c r="C32" s="64"/>
      <c r="D32" s="64"/>
    </row>
    <row r="33" spans="3:4">
      <c r="C33" s="64"/>
      <c r="D33" s="64"/>
    </row>
    <row r="34" spans="3:4">
      <c r="C34" s="64"/>
      <c r="D34" s="64"/>
    </row>
    <row r="35" spans="3:4">
      <c r="C35" s="64"/>
      <c r="D35" s="64"/>
    </row>
    <row r="36" spans="3:4">
      <c r="C36" s="64"/>
      <c r="D36" s="64"/>
    </row>
    <row r="37" spans="3:4">
      <c r="C37" s="64"/>
      <c r="D37" s="64"/>
    </row>
    <row r="38" spans="3:4">
      <c r="C38" s="64"/>
      <c r="D38" s="64"/>
    </row>
    <row r="39" spans="3:4">
      <c r="C39" s="64"/>
      <c r="D39" s="64"/>
    </row>
    <row r="40" spans="3:4">
      <c r="C40" s="64"/>
      <c r="D40" s="64"/>
    </row>
    <row r="41" spans="3:4">
      <c r="C41" s="64"/>
      <c r="D41" s="64"/>
    </row>
    <row r="42" spans="3:4">
      <c r="C42" s="64"/>
      <c r="D42" s="64"/>
    </row>
    <row r="43" spans="3:4">
      <c r="C43" s="64"/>
      <c r="D43" s="64"/>
    </row>
    <row r="44" spans="3:4">
      <c r="C44" s="64"/>
      <c r="D44" s="64"/>
    </row>
    <row r="45" spans="3:4">
      <c r="C45" s="64"/>
      <c r="D45" s="64"/>
    </row>
    <row r="46" spans="3:4">
      <c r="C46" s="64"/>
      <c r="D46" s="64"/>
    </row>
    <row r="47" spans="3:4">
      <c r="C47" s="64"/>
      <c r="D47" s="64"/>
    </row>
    <row r="48" spans="3:4">
      <c r="C48" s="64"/>
      <c r="D48" s="64"/>
    </row>
    <row r="49" spans="3:4">
      <c r="C49" s="64"/>
      <c r="D49" s="64"/>
    </row>
    <row r="50" spans="3:4">
      <c r="C50" s="64"/>
      <c r="D50" s="64"/>
    </row>
    <row r="51" spans="3:4">
      <c r="C51" s="64"/>
      <c r="D51" s="64"/>
    </row>
    <row r="52" spans="3:4">
      <c r="C52" s="64"/>
      <c r="D52" s="64"/>
    </row>
    <row r="53" spans="3:4">
      <c r="C53" s="64"/>
      <c r="D53" s="64"/>
    </row>
    <row r="54" spans="3:4">
      <c r="C54" s="64"/>
      <c r="D54" s="64"/>
    </row>
    <row r="55" spans="3:4">
      <c r="C55" s="64"/>
      <c r="D55" s="64"/>
    </row>
    <row r="56" spans="3:4">
      <c r="C56" s="64"/>
      <c r="D56" s="64"/>
    </row>
    <row r="57" spans="3:4">
      <c r="C57" s="64"/>
      <c r="D57" s="64"/>
    </row>
    <row r="58" spans="3:4">
      <c r="C58" s="64"/>
      <c r="D58" s="64"/>
    </row>
  </sheetData>
  <mergeCells count="28">
    <mergeCell ref="A5:H7"/>
    <mergeCell ref="A3:S4"/>
    <mergeCell ref="A1:S2"/>
    <mergeCell ref="B27:H27"/>
    <mergeCell ref="B28:H28"/>
    <mergeCell ref="J28:S28"/>
    <mergeCell ref="A8:A10"/>
    <mergeCell ref="B8:B10"/>
    <mergeCell ref="C8:C10"/>
    <mergeCell ref="D8:D10"/>
    <mergeCell ref="E8:E10"/>
    <mergeCell ref="F8:F10"/>
    <mergeCell ref="G8:G10"/>
    <mergeCell ref="H8:H10"/>
    <mergeCell ref="I9:I10"/>
    <mergeCell ref="S8:S10"/>
    <mergeCell ref="J8:R8"/>
    <mergeCell ref="I5:R5"/>
    <mergeCell ref="K9:K10"/>
    <mergeCell ref="O9:O10"/>
    <mergeCell ref="L9:N9"/>
    <mergeCell ref="P9:R9"/>
    <mergeCell ref="K7:N7"/>
    <mergeCell ref="O7:R7"/>
    <mergeCell ref="O6:R6"/>
    <mergeCell ref="K6:N6"/>
    <mergeCell ref="I6:J6"/>
    <mergeCell ref="I7:J7"/>
  </mergeCells>
  <phoneticPr fontId="52" type="noConversion"/>
  <dataValidations count="1">
    <dataValidation type="list" allowBlank="1" showInputMessage="1" showErrorMessage="1" sqref="K12:K26 N14:N23 I14:I26 J12:J13 L12:M13 N25:N26 O12:O26 R14:R23 P12:Q13 R25:R26" xr:uid="{D310B32F-C654-43D5-932D-85A3A539D691}"/>
  </dataValidations>
  <pageMargins left="0.7" right="0.7" top="0.75" bottom="0.75" header="0.3" footer="0.3"/>
  <pageSetup paperSize="9" scale="40" fitToHeight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113BD-12B7-4374-BCD8-6F8817D2B697}">
  <sheetPr codeName="Arkusz11">
    <pageSetUpPr fitToPage="1"/>
  </sheetPr>
  <dimension ref="A1:S32"/>
  <sheetViews>
    <sheetView zoomScale="70" zoomScaleNormal="70" workbookViewId="0">
      <pane ySplit="11" topLeftCell="A26" activePane="bottomLeft" state="frozen"/>
      <selection activeCell="E1" sqref="E1"/>
      <selection pane="bottomLeft" activeCell="A3" sqref="A3:S4"/>
    </sheetView>
  </sheetViews>
  <sheetFormatPr defaultColWidth="8.85546875" defaultRowHeight="15"/>
  <cols>
    <col min="1" max="1" width="5.28515625" customWidth="1"/>
    <col min="2" max="2" width="21" style="187" customWidth="1"/>
    <col min="3" max="3" width="18.28515625" customWidth="1"/>
    <col min="4" max="4" width="32.5703125" customWidth="1"/>
    <col min="5" max="5" width="11" bestFit="1" customWidth="1"/>
    <col min="6" max="6" width="28" customWidth="1"/>
    <col min="7" max="7" width="27.28515625" bestFit="1" customWidth="1"/>
    <col min="8" max="9" width="29" customWidth="1"/>
    <col min="10" max="10" width="14" bestFit="1" customWidth="1"/>
    <col min="11" max="17" width="15.5703125" customWidth="1"/>
    <col min="18" max="19" width="14" bestFit="1" customWidth="1"/>
  </cols>
  <sheetData>
    <row r="1" spans="1:19">
      <c r="A1" s="961" t="s">
        <v>918</v>
      </c>
      <c r="B1" s="962"/>
      <c r="C1" s="962"/>
      <c r="D1" s="962"/>
      <c r="E1" s="962"/>
      <c r="F1" s="962"/>
      <c r="G1" s="962"/>
      <c r="H1" s="962"/>
      <c r="I1" s="962"/>
      <c r="J1" s="962"/>
      <c r="K1" s="962"/>
      <c r="L1" s="962"/>
      <c r="M1" s="962"/>
      <c r="N1" s="962"/>
      <c r="O1" s="962"/>
      <c r="P1" s="962"/>
      <c r="Q1" s="962"/>
      <c r="R1" s="962"/>
      <c r="S1" s="963"/>
    </row>
    <row r="2" spans="1:19" ht="15.75" thickBot="1">
      <c r="A2" s="964"/>
      <c r="B2" s="965"/>
      <c r="C2" s="965"/>
      <c r="D2" s="965"/>
      <c r="E2" s="965"/>
      <c r="F2" s="965"/>
      <c r="G2" s="965"/>
      <c r="H2" s="965"/>
      <c r="I2" s="965"/>
      <c r="J2" s="965"/>
      <c r="K2" s="965"/>
      <c r="L2" s="965"/>
      <c r="M2" s="965"/>
      <c r="N2" s="965"/>
      <c r="O2" s="965"/>
      <c r="P2" s="965"/>
      <c r="Q2" s="965"/>
      <c r="R2" s="965"/>
      <c r="S2" s="966"/>
    </row>
    <row r="3" spans="1:19" ht="15" customHeight="1">
      <c r="A3" s="880" t="s">
        <v>964</v>
      </c>
      <c r="B3" s="881"/>
      <c r="C3" s="881"/>
      <c r="D3" s="881"/>
      <c r="E3" s="881"/>
      <c r="F3" s="881"/>
      <c r="G3" s="881"/>
      <c r="H3" s="881"/>
      <c r="I3" s="881"/>
      <c r="J3" s="881"/>
      <c r="K3" s="881"/>
      <c r="L3" s="881"/>
      <c r="M3" s="881"/>
      <c r="N3" s="881"/>
      <c r="O3" s="881"/>
      <c r="P3" s="881"/>
      <c r="Q3" s="881"/>
      <c r="R3" s="881"/>
      <c r="S3" s="882"/>
    </row>
    <row r="4" spans="1:19" ht="15.75" thickBot="1">
      <c r="A4" s="883"/>
      <c r="B4" s="884"/>
      <c r="C4" s="884"/>
      <c r="D4" s="884"/>
      <c r="E4" s="884"/>
      <c r="F4" s="884"/>
      <c r="G4" s="884"/>
      <c r="H4" s="884"/>
      <c r="I4" s="884"/>
      <c r="J4" s="884"/>
      <c r="K4" s="884"/>
      <c r="L4" s="884"/>
      <c r="M4" s="884"/>
      <c r="N4" s="884"/>
      <c r="O4" s="884"/>
      <c r="P4" s="884"/>
      <c r="Q4" s="884"/>
      <c r="R4" s="884"/>
      <c r="S4" s="885"/>
    </row>
    <row r="5" spans="1:19" ht="15" customHeight="1" thickBot="1">
      <c r="A5" s="958" t="s">
        <v>882</v>
      </c>
      <c r="B5" s="881"/>
      <c r="C5" s="881"/>
      <c r="D5" s="881"/>
      <c r="E5" s="881"/>
      <c r="F5" s="881"/>
      <c r="G5" s="881"/>
      <c r="H5" s="882"/>
      <c r="I5" s="880" t="s">
        <v>22</v>
      </c>
      <c r="J5" s="881"/>
      <c r="K5" s="881"/>
      <c r="L5" s="881"/>
      <c r="M5" s="881"/>
      <c r="N5" s="881"/>
      <c r="O5" s="881"/>
      <c r="P5" s="881"/>
      <c r="Q5" s="881"/>
      <c r="R5" s="881"/>
      <c r="S5" s="503"/>
    </row>
    <row r="6" spans="1:19" ht="14.45" customHeight="1" thickBot="1">
      <c r="A6" s="959"/>
      <c r="B6" s="867"/>
      <c r="C6" s="867"/>
      <c r="D6" s="867"/>
      <c r="E6" s="867"/>
      <c r="F6" s="867"/>
      <c r="G6" s="867"/>
      <c r="H6" s="867"/>
      <c r="I6" s="1039">
        <v>2023</v>
      </c>
      <c r="J6" s="1025"/>
      <c r="K6" s="955">
        <v>2024</v>
      </c>
      <c r="L6" s="956"/>
      <c r="M6" s="956"/>
      <c r="N6" s="957"/>
      <c r="O6" s="1065">
        <v>2025</v>
      </c>
      <c r="P6" s="1066"/>
      <c r="Q6" s="1066"/>
      <c r="R6" s="1067"/>
      <c r="S6" s="278"/>
    </row>
    <row r="7" spans="1:19" ht="90.75" customHeight="1" thickBot="1">
      <c r="A7" s="883"/>
      <c r="B7" s="884"/>
      <c r="C7" s="884"/>
      <c r="D7" s="884"/>
      <c r="E7" s="884"/>
      <c r="F7" s="884"/>
      <c r="G7" s="884"/>
      <c r="H7" s="885"/>
      <c r="I7" s="1115" t="s">
        <v>566</v>
      </c>
      <c r="J7" s="1116"/>
      <c r="K7" s="1117" t="s">
        <v>930</v>
      </c>
      <c r="L7" s="1117"/>
      <c r="M7" s="1117"/>
      <c r="N7" s="1117"/>
      <c r="O7" s="967" t="s">
        <v>931</v>
      </c>
      <c r="P7" s="1006"/>
      <c r="Q7" s="1006"/>
      <c r="R7" s="968"/>
      <c r="S7" s="556"/>
    </row>
    <row r="8" spans="1:19" s="4" customFormat="1" ht="15" customHeight="1" thickBot="1">
      <c r="A8" s="872" t="s">
        <v>24</v>
      </c>
      <c r="B8" s="872" t="s">
        <v>25</v>
      </c>
      <c r="C8" s="872" t="s">
        <v>26</v>
      </c>
      <c r="D8" s="872" t="s">
        <v>27</v>
      </c>
      <c r="E8" s="872" t="s">
        <v>28</v>
      </c>
      <c r="F8" s="872" t="s">
        <v>29</v>
      </c>
      <c r="G8" s="872" t="s">
        <v>30</v>
      </c>
      <c r="H8" s="872" t="s">
        <v>31</v>
      </c>
      <c r="I8" s="932"/>
      <c r="J8" s="933"/>
      <c r="K8" s="875"/>
      <c r="L8" s="875"/>
      <c r="M8" s="875"/>
      <c r="N8" s="875"/>
      <c r="O8" s="933"/>
      <c r="P8" s="933"/>
      <c r="Q8" s="933"/>
      <c r="R8" s="934"/>
      <c r="S8" s="872" t="s">
        <v>32</v>
      </c>
    </row>
    <row r="9" spans="1:19" s="4" customFormat="1" ht="48.75" customHeight="1" thickBot="1">
      <c r="A9" s="873"/>
      <c r="B9" s="873"/>
      <c r="C9" s="873"/>
      <c r="D9" s="873"/>
      <c r="E9" s="873"/>
      <c r="F9" s="873"/>
      <c r="G9" s="873"/>
      <c r="H9" s="1019"/>
      <c r="I9" s="872" t="s">
        <v>875</v>
      </c>
      <c r="J9" s="654" t="s">
        <v>870</v>
      </c>
      <c r="K9" s="898" t="s">
        <v>891</v>
      </c>
      <c r="L9" s="1118" t="s">
        <v>871</v>
      </c>
      <c r="M9" s="1119"/>
      <c r="N9" s="1120"/>
      <c r="O9" s="876" t="s">
        <v>876</v>
      </c>
      <c r="P9" s="1094" t="s">
        <v>872</v>
      </c>
      <c r="Q9" s="1095"/>
      <c r="R9" s="1096"/>
      <c r="S9" s="873"/>
    </row>
    <row r="10" spans="1:19" s="4" customFormat="1" ht="48.75" customHeight="1" thickBot="1">
      <c r="A10" s="874"/>
      <c r="B10" s="874"/>
      <c r="C10" s="874"/>
      <c r="D10" s="874"/>
      <c r="E10" s="874"/>
      <c r="F10" s="874"/>
      <c r="G10" s="874"/>
      <c r="H10" s="931"/>
      <c r="I10" s="874"/>
      <c r="J10" s="446" t="s">
        <v>888</v>
      </c>
      <c r="K10" s="900"/>
      <c r="L10" s="396" t="s">
        <v>906</v>
      </c>
      <c r="M10" s="396" t="s">
        <v>888</v>
      </c>
      <c r="N10" s="401" t="s">
        <v>878</v>
      </c>
      <c r="O10" s="879"/>
      <c r="P10" s="396" t="s">
        <v>906</v>
      </c>
      <c r="Q10" s="396" t="s">
        <v>888</v>
      </c>
      <c r="R10" s="401" t="s">
        <v>878</v>
      </c>
      <c r="S10" s="874"/>
    </row>
    <row r="11" spans="1:19" s="4" customFormat="1" ht="15.75" thickBot="1">
      <c r="A11" s="339">
        <v>1</v>
      </c>
      <c r="B11" s="339">
        <v>2</v>
      </c>
      <c r="C11" s="339">
        <v>3</v>
      </c>
      <c r="D11" s="339">
        <v>4</v>
      </c>
      <c r="E11" s="339">
        <v>5</v>
      </c>
      <c r="F11" s="339">
        <v>6</v>
      </c>
      <c r="G11" s="339">
        <v>7</v>
      </c>
      <c r="H11" s="652">
        <v>8</v>
      </c>
      <c r="I11" s="339">
        <v>9</v>
      </c>
      <c r="J11" s="339">
        <v>10</v>
      </c>
      <c r="K11" s="339">
        <v>11</v>
      </c>
      <c r="L11" s="339">
        <v>12</v>
      </c>
      <c r="M11" s="339">
        <v>13</v>
      </c>
      <c r="N11" s="339">
        <v>14</v>
      </c>
      <c r="O11" s="645">
        <v>15</v>
      </c>
      <c r="P11" s="645">
        <v>16</v>
      </c>
      <c r="Q11" s="645">
        <v>17</v>
      </c>
      <c r="R11" s="645">
        <v>18</v>
      </c>
      <c r="S11" s="339">
        <v>19</v>
      </c>
    </row>
    <row r="12" spans="1:19" ht="300">
      <c r="A12" s="389">
        <v>1</v>
      </c>
      <c r="B12" s="188" t="s">
        <v>567</v>
      </c>
      <c r="C12" s="95" t="s">
        <v>568</v>
      </c>
      <c r="D12" s="95" t="s">
        <v>569</v>
      </c>
      <c r="E12" s="153">
        <v>32277</v>
      </c>
      <c r="F12" s="153">
        <v>3321</v>
      </c>
      <c r="G12" s="153">
        <v>3653</v>
      </c>
      <c r="H12" s="552" t="s">
        <v>570</v>
      </c>
      <c r="I12" s="662" t="s">
        <v>907</v>
      </c>
      <c r="J12" s="664"/>
      <c r="K12" s="506" t="s">
        <v>879</v>
      </c>
      <c r="L12" s="429"/>
      <c r="M12" s="429"/>
      <c r="N12" s="769"/>
      <c r="O12" s="729" t="s">
        <v>879</v>
      </c>
      <c r="P12" s="710"/>
      <c r="Q12" s="710"/>
      <c r="R12" s="641"/>
      <c r="S12" s="284" t="s">
        <v>571</v>
      </c>
    </row>
    <row r="13" spans="1:19" ht="75">
      <c r="A13" s="289">
        <v>2</v>
      </c>
      <c r="B13" s="28" t="s">
        <v>567</v>
      </c>
      <c r="C13" s="94" t="s">
        <v>81</v>
      </c>
      <c r="D13" s="557" t="s">
        <v>572</v>
      </c>
      <c r="E13" s="151">
        <v>3406</v>
      </c>
      <c r="F13" s="94">
        <v>390</v>
      </c>
      <c r="G13" s="94">
        <v>417</v>
      </c>
      <c r="H13" s="552" t="s">
        <v>573</v>
      </c>
      <c r="I13" s="761" t="s">
        <v>55</v>
      </c>
      <c r="J13" s="628"/>
      <c r="K13" s="774" t="s">
        <v>878</v>
      </c>
      <c r="L13" s="416"/>
      <c r="M13" s="416"/>
      <c r="N13" s="777"/>
      <c r="O13" s="774" t="s">
        <v>878</v>
      </c>
      <c r="P13" s="416"/>
      <c r="Q13" s="416"/>
      <c r="R13" s="549"/>
      <c r="S13" s="284"/>
    </row>
    <row r="14" spans="1:19" ht="75">
      <c r="A14" s="289">
        <v>3</v>
      </c>
      <c r="B14" s="28" t="s">
        <v>567</v>
      </c>
      <c r="C14" s="94" t="s">
        <v>348</v>
      </c>
      <c r="D14" s="557" t="s">
        <v>574</v>
      </c>
      <c r="E14" s="152">
        <v>300</v>
      </c>
      <c r="F14" s="94">
        <v>79</v>
      </c>
      <c r="G14" s="94">
        <v>84</v>
      </c>
      <c r="H14" s="552" t="s">
        <v>575</v>
      </c>
      <c r="I14" s="761" t="s">
        <v>55</v>
      </c>
      <c r="J14" s="628"/>
      <c r="K14" s="774" t="s">
        <v>878</v>
      </c>
      <c r="L14" s="416"/>
      <c r="M14" s="416"/>
      <c r="N14" s="639"/>
      <c r="O14" s="774" t="s">
        <v>878</v>
      </c>
      <c r="P14" s="416"/>
      <c r="Q14" s="416"/>
      <c r="R14" s="549"/>
      <c r="S14" s="284"/>
    </row>
    <row r="15" spans="1:19" ht="90">
      <c r="A15" s="289">
        <v>4</v>
      </c>
      <c r="B15" s="28" t="s">
        <v>567</v>
      </c>
      <c r="C15" s="95" t="s">
        <v>576</v>
      </c>
      <c r="D15" s="148" t="s">
        <v>577</v>
      </c>
      <c r="E15" s="153">
        <v>1378</v>
      </c>
      <c r="F15" s="94">
        <v>345</v>
      </c>
      <c r="G15" s="94">
        <v>380</v>
      </c>
      <c r="H15" s="552" t="s">
        <v>578</v>
      </c>
      <c r="I15" s="761" t="s">
        <v>55</v>
      </c>
      <c r="J15" s="628"/>
      <c r="K15" s="774" t="s">
        <v>878</v>
      </c>
      <c r="L15" s="416"/>
      <c r="M15" s="416"/>
      <c r="N15" s="639"/>
      <c r="O15" s="774" t="s">
        <v>878</v>
      </c>
      <c r="P15" s="416"/>
      <c r="Q15" s="416"/>
      <c r="R15" s="549"/>
      <c r="S15" s="284"/>
    </row>
    <row r="16" spans="1:19" ht="75">
      <c r="A16" s="289">
        <v>5</v>
      </c>
      <c r="B16" s="28" t="s">
        <v>567</v>
      </c>
      <c r="C16" s="558" t="s">
        <v>579</v>
      </c>
      <c r="D16" s="557" t="s">
        <v>574</v>
      </c>
      <c r="E16" s="152">
        <v>524</v>
      </c>
      <c r="F16" s="94">
        <v>159</v>
      </c>
      <c r="G16" s="94">
        <v>170</v>
      </c>
      <c r="H16" s="552" t="s">
        <v>575</v>
      </c>
      <c r="I16" s="761" t="s">
        <v>55</v>
      </c>
      <c r="J16" s="628"/>
      <c r="K16" s="774" t="s">
        <v>878</v>
      </c>
      <c r="L16" s="416"/>
      <c r="M16" s="416"/>
      <c r="N16" s="639"/>
      <c r="O16" s="774" t="s">
        <v>878</v>
      </c>
      <c r="P16" s="416"/>
      <c r="Q16" s="416"/>
      <c r="R16" s="549"/>
      <c r="S16" s="284"/>
    </row>
    <row r="17" spans="1:19" ht="60">
      <c r="A17" s="289">
        <v>6</v>
      </c>
      <c r="B17" s="28" t="s">
        <v>567</v>
      </c>
      <c r="C17" s="148" t="s">
        <v>580</v>
      </c>
      <c r="D17" s="148" t="s">
        <v>581</v>
      </c>
      <c r="E17" s="94">
        <v>17</v>
      </c>
      <c r="F17" s="94">
        <v>12</v>
      </c>
      <c r="G17" s="94">
        <v>13</v>
      </c>
      <c r="H17" s="553" t="s">
        <v>132</v>
      </c>
      <c r="I17" s="761" t="s">
        <v>55</v>
      </c>
      <c r="J17" s="628"/>
      <c r="K17" s="774" t="s">
        <v>878</v>
      </c>
      <c r="L17" s="416"/>
      <c r="M17" s="416"/>
      <c r="N17" s="639"/>
      <c r="O17" s="774" t="s">
        <v>878</v>
      </c>
      <c r="P17" s="416"/>
      <c r="Q17" s="416"/>
      <c r="R17" s="549"/>
      <c r="S17" s="284"/>
    </row>
    <row r="18" spans="1:19" ht="75">
      <c r="A18" s="289">
        <v>7</v>
      </c>
      <c r="B18" s="28" t="s">
        <v>567</v>
      </c>
      <c r="C18" s="95" t="s">
        <v>582</v>
      </c>
      <c r="D18" s="95" t="s">
        <v>583</v>
      </c>
      <c r="E18" s="153">
        <v>1024</v>
      </c>
      <c r="F18" s="94">
        <v>286</v>
      </c>
      <c r="G18" s="94">
        <v>306</v>
      </c>
      <c r="H18" s="552" t="s">
        <v>575</v>
      </c>
      <c r="I18" s="761" t="s">
        <v>55</v>
      </c>
      <c r="J18" s="628"/>
      <c r="K18" s="774" t="s">
        <v>878</v>
      </c>
      <c r="L18" s="416"/>
      <c r="M18" s="416"/>
      <c r="N18" s="639"/>
      <c r="O18" s="774" t="s">
        <v>878</v>
      </c>
      <c r="P18" s="416"/>
      <c r="Q18" s="416"/>
      <c r="R18" s="549"/>
      <c r="S18" s="284"/>
    </row>
    <row r="19" spans="1:19" ht="38.25">
      <c r="A19" s="289">
        <v>8</v>
      </c>
      <c r="B19" s="28" t="s">
        <v>567</v>
      </c>
      <c r="C19" s="94" t="s">
        <v>584</v>
      </c>
      <c r="D19" s="557" t="s">
        <v>585</v>
      </c>
      <c r="E19" s="152">
        <v>560</v>
      </c>
      <c r="F19" s="94">
        <v>345</v>
      </c>
      <c r="G19" s="94" t="s">
        <v>132</v>
      </c>
      <c r="H19" s="553" t="s">
        <v>586</v>
      </c>
      <c r="I19" s="761" t="s">
        <v>55</v>
      </c>
      <c r="J19" s="628"/>
      <c r="K19" s="774" t="s">
        <v>878</v>
      </c>
      <c r="L19" s="416"/>
      <c r="M19" s="416"/>
      <c r="N19" s="639"/>
      <c r="O19" s="774" t="s">
        <v>878</v>
      </c>
      <c r="P19" s="416"/>
      <c r="Q19" s="416"/>
      <c r="R19" s="549"/>
      <c r="S19" s="284"/>
    </row>
    <row r="20" spans="1:19" ht="38.25">
      <c r="A20" s="289">
        <v>9</v>
      </c>
      <c r="B20" s="28" t="s">
        <v>567</v>
      </c>
      <c r="C20" s="94" t="s">
        <v>584</v>
      </c>
      <c r="D20" s="557" t="s">
        <v>585</v>
      </c>
      <c r="E20" s="152">
        <v>560</v>
      </c>
      <c r="F20" s="94">
        <v>345</v>
      </c>
      <c r="G20" s="94" t="s">
        <v>132</v>
      </c>
      <c r="H20" s="553" t="s">
        <v>586</v>
      </c>
      <c r="I20" s="761" t="s">
        <v>55</v>
      </c>
      <c r="J20" s="628"/>
      <c r="K20" s="774" t="s">
        <v>878</v>
      </c>
      <c r="L20" s="416"/>
      <c r="M20" s="416"/>
      <c r="N20" s="639"/>
      <c r="O20" s="774" t="s">
        <v>878</v>
      </c>
      <c r="P20" s="416"/>
      <c r="Q20" s="416"/>
      <c r="R20" s="549"/>
      <c r="S20" s="284"/>
    </row>
    <row r="21" spans="1:19" ht="31.5">
      <c r="A21" s="289">
        <v>10</v>
      </c>
      <c r="B21" s="28" t="s">
        <v>567</v>
      </c>
      <c r="C21" s="95" t="s">
        <v>587</v>
      </c>
      <c r="D21" s="149" t="s">
        <v>588</v>
      </c>
      <c r="E21" s="94" t="s">
        <v>132</v>
      </c>
      <c r="F21" s="94" t="s">
        <v>132</v>
      </c>
      <c r="G21" s="94" t="s">
        <v>132</v>
      </c>
      <c r="H21" s="559" t="s">
        <v>589</v>
      </c>
      <c r="I21" s="761" t="s">
        <v>55</v>
      </c>
      <c r="J21" s="628"/>
      <c r="K21" s="774" t="s">
        <v>878</v>
      </c>
      <c r="L21" s="416"/>
      <c r="M21" s="416"/>
      <c r="N21" s="639"/>
      <c r="O21" s="774" t="s">
        <v>878</v>
      </c>
      <c r="P21" s="416"/>
      <c r="Q21" s="416"/>
      <c r="R21" s="549"/>
      <c r="S21" s="284"/>
    </row>
    <row r="22" spans="1:19" ht="31.5">
      <c r="A22" s="289">
        <v>11</v>
      </c>
      <c r="B22" s="28" t="s">
        <v>567</v>
      </c>
      <c r="C22" s="94" t="s">
        <v>99</v>
      </c>
      <c r="D22" s="94" t="s">
        <v>132</v>
      </c>
      <c r="E22" s="94" t="s">
        <v>132</v>
      </c>
      <c r="F22" s="94" t="s">
        <v>132</v>
      </c>
      <c r="G22" s="94" t="s">
        <v>132</v>
      </c>
      <c r="H22" s="560" t="s">
        <v>590</v>
      </c>
      <c r="I22" s="761" t="s">
        <v>55</v>
      </c>
      <c r="J22" s="628"/>
      <c r="K22" s="774" t="s">
        <v>878</v>
      </c>
      <c r="L22" s="416"/>
      <c r="M22" s="416"/>
      <c r="N22" s="639"/>
      <c r="O22" s="774" t="s">
        <v>878</v>
      </c>
      <c r="P22" s="416"/>
      <c r="Q22" s="416"/>
      <c r="R22" s="549"/>
      <c r="S22" s="284"/>
    </row>
    <row r="23" spans="1:19" ht="140.25">
      <c r="A23" s="289">
        <v>12</v>
      </c>
      <c r="B23" s="28" t="s">
        <v>567</v>
      </c>
      <c r="C23" s="94" t="s">
        <v>591</v>
      </c>
      <c r="D23" s="557" t="s">
        <v>592</v>
      </c>
      <c r="E23" s="152" t="s">
        <v>132</v>
      </c>
      <c r="F23" s="94" t="s">
        <v>132</v>
      </c>
      <c r="G23" s="94" t="s">
        <v>132</v>
      </c>
      <c r="H23" s="554" t="s">
        <v>593</v>
      </c>
      <c r="I23" s="761" t="s">
        <v>55</v>
      </c>
      <c r="J23" s="628"/>
      <c r="K23" s="774" t="s">
        <v>878</v>
      </c>
      <c r="L23" s="416"/>
      <c r="M23" s="416"/>
      <c r="N23" s="639"/>
      <c r="O23" s="774" t="s">
        <v>878</v>
      </c>
      <c r="P23" s="416"/>
      <c r="Q23" s="416"/>
      <c r="R23" s="549"/>
      <c r="S23" s="284"/>
    </row>
    <row r="24" spans="1:19" ht="135">
      <c r="A24" s="289">
        <v>13</v>
      </c>
      <c r="B24" s="28" t="s">
        <v>567</v>
      </c>
      <c r="C24" s="94" t="s">
        <v>594</v>
      </c>
      <c r="D24" s="148" t="s">
        <v>595</v>
      </c>
      <c r="E24" s="94" t="s">
        <v>132</v>
      </c>
      <c r="F24" s="94" t="s">
        <v>132</v>
      </c>
      <c r="G24" s="94" t="s">
        <v>132</v>
      </c>
      <c r="H24" s="555" t="s">
        <v>596</v>
      </c>
      <c r="I24" s="761" t="s">
        <v>55</v>
      </c>
      <c r="J24" s="628"/>
      <c r="K24" s="774" t="s">
        <v>878</v>
      </c>
      <c r="L24" s="416"/>
      <c r="M24" s="416"/>
      <c r="N24" s="639"/>
      <c r="O24" s="774" t="s">
        <v>878</v>
      </c>
      <c r="P24" s="416"/>
      <c r="Q24" s="416"/>
      <c r="R24" s="549"/>
      <c r="S24" s="284"/>
    </row>
    <row r="25" spans="1:19" ht="120">
      <c r="A25" s="289">
        <v>14</v>
      </c>
      <c r="B25" s="28" t="s">
        <v>567</v>
      </c>
      <c r="C25" s="94" t="s">
        <v>597</v>
      </c>
      <c r="D25" s="95" t="s">
        <v>598</v>
      </c>
      <c r="E25" s="94"/>
      <c r="F25" s="94"/>
      <c r="G25" s="94"/>
      <c r="H25" s="554" t="s">
        <v>599</v>
      </c>
      <c r="I25" s="761" t="s">
        <v>55</v>
      </c>
      <c r="J25" s="628"/>
      <c r="K25" s="774" t="s">
        <v>878</v>
      </c>
      <c r="L25" s="416"/>
      <c r="M25" s="416"/>
      <c r="N25" s="639"/>
      <c r="O25" s="774" t="s">
        <v>878</v>
      </c>
      <c r="P25" s="416"/>
      <c r="Q25" s="416"/>
      <c r="R25" s="549"/>
      <c r="S25" s="284"/>
    </row>
    <row r="26" spans="1:19" ht="75">
      <c r="A26" s="289">
        <v>15</v>
      </c>
      <c r="B26" s="28" t="s">
        <v>567</v>
      </c>
      <c r="C26" s="94" t="s">
        <v>120</v>
      </c>
      <c r="D26" s="95" t="s">
        <v>600</v>
      </c>
      <c r="E26" s="94">
        <v>535</v>
      </c>
      <c r="F26" s="94">
        <v>145</v>
      </c>
      <c r="G26" s="94">
        <v>160</v>
      </c>
      <c r="H26" s="552" t="s">
        <v>596</v>
      </c>
      <c r="I26" s="761" t="s">
        <v>55</v>
      </c>
      <c r="J26" s="628"/>
      <c r="K26" s="774" t="s">
        <v>878</v>
      </c>
      <c r="L26" s="416"/>
      <c r="M26" s="416"/>
      <c r="N26" s="639"/>
      <c r="O26" s="774" t="s">
        <v>878</v>
      </c>
      <c r="P26" s="416"/>
      <c r="Q26" s="416"/>
      <c r="R26" s="549"/>
      <c r="S26" s="284"/>
    </row>
    <row r="27" spans="1:19" ht="75">
      <c r="A27" s="289">
        <v>16</v>
      </c>
      <c r="B27" s="188" t="s">
        <v>601</v>
      </c>
      <c r="C27" s="94" t="s">
        <v>120</v>
      </c>
      <c r="D27" s="95" t="s">
        <v>602</v>
      </c>
      <c r="E27" s="94">
        <v>342</v>
      </c>
      <c r="F27" s="94">
        <v>83</v>
      </c>
      <c r="G27" s="94">
        <v>89</v>
      </c>
      <c r="H27" s="552" t="s">
        <v>603</v>
      </c>
      <c r="I27" s="761" t="s">
        <v>55</v>
      </c>
      <c r="J27" s="628"/>
      <c r="K27" s="774" t="s">
        <v>878</v>
      </c>
      <c r="L27" s="416"/>
      <c r="M27" s="416"/>
      <c r="N27" s="639"/>
      <c r="O27" s="774" t="s">
        <v>878</v>
      </c>
      <c r="P27" s="416"/>
      <c r="Q27" s="416"/>
      <c r="R27" s="549"/>
      <c r="S27" s="284"/>
    </row>
    <row r="28" spans="1:19" ht="63">
      <c r="A28" s="289">
        <v>17</v>
      </c>
      <c r="B28" s="188" t="s">
        <v>601</v>
      </c>
      <c r="C28" s="94" t="s">
        <v>591</v>
      </c>
      <c r="D28" s="189" t="s">
        <v>604</v>
      </c>
      <c r="E28" s="152"/>
      <c r="F28" s="94"/>
      <c r="G28" s="94"/>
      <c r="H28" s="554" t="s">
        <v>605</v>
      </c>
      <c r="I28" s="761" t="s">
        <v>55</v>
      </c>
      <c r="J28" s="628"/>
      <c r="K28" s="774" t="s">
        <v>878</v>
      </c>
      <c r="L28" s="416"/>
      <c r="M28" s="416"/>
      <c r="N28" s="639"/>
      <c r="O28" s="774" t="s">
        <v>878</v>
      </c>
      <c r="P28" s="416"/>
      <c r="Q28" s="416"/>
      <c r="R28" s="549"/>
      <c r="S28" s="284"/>
    </row>
    <row r="29" spans="1:19" ht="78.75">
      <c r="A29" s="289">
        <v>18</v>
      </c>
      <c r="B29" s="188" t="s">
        <v>606</v>
      </c>
      <c r="C29" s="94" t="s">
        <v>120</v>
      </c>
      <c r="D29" s="189" t="s">
        <v>607</v>
      </c>
      <c r="E29" s="152">
        <v>720</v>
      </c>
      <c r="F29" s="94">
        <v>165</v>
      </c>
      <c r="G29" s="94">
        <v>176</v>
      </c>
      <c r="H29" s="552" t="s">
        <v>608</v>
      </c>
      <c r="I29" s="761" t="s">
        <v>55</v>
      </c>
      <c r="J29" s="628"/>
      <c r="K29" s="774" t="s">
        <v>878</v>
      </c>
      <c r="L29" s="416"/>
      <c r="M29" s="416"/>
      <c r="N29" s="639"/>
      <c r="O29" s="774" t="s">
        <v>878</v>
      </c>
      <c r="P29" s="416"/>
      <c r="Q29" s="416"/>
      <c r="R29" s="549"/>
      <c r="S29" s="284"/>
    </row>
    <row r="30" spans="1:19" ht="79.5" thickBot="1">
      <c r="A30" s="289">
        <v>19</v>
      </c>
      <c r="B30" s="188" t="s">
        <v>609</v>
      </c>
      <c r="C30" s="94" t="s">
        <v>591</v>
      </c>
      <c r="D30" s="189" t="s">
        <v>604</v>
      </c>
      <c r="E30" s="152"/>
      <c r="F30" s="94"/>
      <c r="G30" s="94"/>
      <c r="H30" s="554" t="s">
        <v>605</v>
      </c>
      <c r="I30" s="762" t="s">
        <v>55</v>
      </c>
      <c r="J30" s="640"/>
      <c r="K30" s="776" t="s">
        <v>878</v>
      </c>
      <c r="L30" s="498"/>
      <c r="M30" s="498"/>
      <c r="N30" s="771"/>
      <c r="O30" s="776" t="s">
        <v>878</v>
      </c>
      <c r="P30" s="498"/>
      <c r="Q30" s="498"/>
      <c r="R30" s="551"/>
      <c r="S30" s="284"/>
    </row>
    <row r="31" spans="1:19" ht="15.75" thickBot="1">
      <c r="A31" s="289">
        <v>20</v>
      </c>
      <c r="B31" s="1108" t="s">
        <v>899</v>
      </c>
      <c r="C31" s="1109"/>
      <c r="D31" s="1109"/>
      <c r="E31" s="1109"/>
      <c r="F31" s="1109"/>
      <c r="G31" s="1109"/>
      <c r="H31" s="1109"/>
      <c r="I31" s="1110"/>
      <c r="J31" s="837">
        <f>SUM(J12:J30)</f>
        <v>0</v>
      </c>
      <c r="K31" s="778"/>
      <c r="L31" s="837">
        <f>SUM(L12:L30)</f>
        <v>0</v>
      </c>
      <c r="M31" s="854">
        <f>SUM(M12:M30)</f>
        <v>0</v>
      </c>
      <c r="N31" s="837">
        <f>SUM(N13:N30)</f>
        <v>0</v>
      </c>
      <c r="O31" s="695"/>
      <c r="P31" s="837">
        <f>SUM(P12:P30)</f>
        <v>0</v>
      </c>
      <c r="Q31" s="854">
        <f>SUM(Q12:Q30)</f>
        <v>0</v>
      </c>
      <c r="R31" s="837">
        <f>SUM(R13:R30)</f>
        <v>0</v>
      </c>
      <c r="S31" s="728"/>
    </row>
    <row r="32" spans="1:19" ht="15.75" thickBot="1">
      <c r="A32" s="290">
        <v>21</v>
      </c>
      <c r="B32" s="1111" t="s">
        <v>919</v>
      </c>
      <c r="C32" s="1112"/>
      <c r="D32" s="1112"/>
      <c r="E32" s="1112"/>
      <c r="F32" s="1112"/>
      <c r="G32" s="1112"/>
      <c r="H32" s="1112"/>
      <c r="I32" s="1113"/>
      <c r="J32" s="1114">
        <f>J31+L31+M31+N31+P31+Q31+R31</f>
        <v>0</v>
      </c>
      <c r="K32" s="1043"/>
      <c r="L32" s="1044"/>
      <c r="M32" s="1043"/>
      <c r="N32" s="1044"/>
      <c r="O32" s="1044"/>
      <c r="P32" s="1044"/>
      <c r="Q32" s="1043"/>
      <c r="R32" s="1044"/>
      <c r="S32" s="1045"/>
    </row>
  </sheetData>
  <mergeCells count="28">
    <mergeCell ref="B31:I31"/>
    <mergeCell ref="B32:I32"/>
    <mergeCell ref="J32:S32"/>
    <mergeCell ref="A1:S2"/>
    <mergeCell ref="A3:S4"/>
    <mergeCell ref="A8:A10"/>
    <mergeCell ref="S8:S10"/>
    <mergeCell ref="I6:J6"/>
    <mergeCell ref="I7:J7"/>
    <mergeCell ref="K9:K10"/>
    <mergeCell ref="K7:N7"/>
    <mergeCell ref="K6:N6"/>
    <mergeCell ref="I9:I10"/>
    <mergeCell ref="L9:N9"/>
    <mergeCell ref="O7:R7"/>
    <mergeCell ref="O6:R6"/>
    <mergeCell ref="I5:R5"/>
    <mergeCell ref="C8:C10"/>
    <mergeCell ref="B8:B10"/>
    <mergeCell ref="E8:E10"/>
    <mergeCell ref="D8:D10"/>
    <mergeCell ref="A5:H7"/>
    <mergeCell ref="G8:G10"/>
    <mergeCell ref="F8:F10"/>
    <mergeCell ref="O9:O10"/>
    <mergeCell ref="P9:R9"/>
    <mergeCell ref="H8:H10"/>
    <mergeCell ref="I8:R8"/>
  </mergeCells>
  <phoneticPr fontId="52" type="noConversion"/>
  <dataValidations count="1">
    <dataValidation type="list" allowBlank="1" showInputMessage="1" showErrorMessage="1" sqref="J12:M12 O12:Q12" xr:uid="{0A969FC5-058A-4620-86B7-53C379D28FC2}"/>
  </dataValidations>
  <pageMargins left="0.7" right="0.7" top="0.75" bottom="0.75" header="0.3" footer="0.3"/>
  <pageSetup paperSize="9" scale="37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48E2B-BED6-4D75-AF5A-DD10CAC01E36}">
  <sheetPr codeName="Arkusz12">
    <pageSetUpPr fitToPage="1"/>
  </sheetPr>
  <dimension ref="A1:S34"/>
  <sheetViews>
    <sheetView zoomScale="70" zoomScaleNormal="70" workbookViewId="0">
      <pane ySplit="11" topLeftCell="A29" activePane="bottomLeft" state="frozen"/>
      <selection pane="bottomLeft" activeCell="A3" sqref="A3:S4"/>
    </sheetView>
  </sheetViews>
  <sheetFormatPr defaultColWidth="8.85546875" defaultRowHeight="15"/>
  <cols>
    <col min="1" max="1" width="5.28515625" style="386" customWidth="1"/>
    <col min="2" max="2" width="18.28515625" style="386" customWidth="1"/>
    <col min="3" max="3" width="20" style="386" customWidth="1"/>
    <col min="4" max="4" width="32.5703125" style="386" customWidth="1"/>
    <col min="5" max="5" width="11" style="386" bestFit="1" customWidth="1"/>
    <col min="6" max="6" width="28" style="386" customWidth="1"/>
    <col min="7" max="7" width="27.28515625" style="386" bestFit="1" customWidth="1"/>
    <col min="8" max="8" width="29" style="386" customWidth="1"/>
    <col min="9" max="9" width="14" style="386" bestFit="1" customWidth="1"/>
    <col min="10" max="12" width="14" style="386" customWidth="1"/>
    <col min="13" max="17" width="15.5703125" style="386" customWidth="1"/>
    <col min="18" max="19" width="14" style="386" bestFit="1" customWidth="1"/>
    <col min="20" max="16384" width="8.85546875" style="386"/>
  </cols>
  <sheetData>
    <row r="1" spans="1:19">
      <c r="A1" s="961" t="s">
        <v>921</v>
      </c>
      <c r="B1" s="962"/>
      <c r="C1" s="962"/>
      <c r="D1" s="962"/>
      <c r="E1" s="962"/>
      <c r="F1" s="962"/>
      <c r="G1" s="962"/>
      <c r="H1" s="962"/>
      <c r="I1" s="962"/>
      <c r="J1" s="962"/>
      <c r="K1" s="962"/>
      <c r="L1" s="962"/>
      <c r="M1" s="962"/>
      <c r="N1" s="962"/>
      <c r="O1" s="962"/>
      <c r="P1" s="962"/>
      <c r="Q1" s="962"/>
      <c r="R1" s="962"/>
      <c r="S1" s="963"/>
    </row>
    <row r="2" spans="1:19" ht="15.75" thickBot="1">
      <c r="A2" s="964"/>
      <c r="B2" s="965"/>
      <c r="C2" s="965"/>
      <c r="D2" s="965"/>
      <c r="E2" s="965"/>
      <c r="F2" s="965"/>
      <c r="G2" s="965"/>
      <c r="H2" s="965"/>
      <c r="I2" s="965"/>
      <c r="J2" s="965"/>
      <c r="K2" s="965"/>
      <c r="L2" s="965"/>
      <c r="M2" s="965"/>
      <c r="N2" s="965"/>
      <c r="O2" s="965"/>
      <c r="P2" s="965"/>
      <c r="Q2" s="965"/>
      <c r="R2" s="965"/>
      <c r="S2" s="966"/>
    </row>
    <row r="3" spans="1:19" ht="15" customHeight="1">
      <c r="A3" s="880" t="s">
        <v>964</v>
      </c>
      <c r="B3" s="881"/>
      <c r="C3" s="881"/>
      <c r="D3" s="881"/>
      <c r="E3" s="881"/>
      <c r="F3" s="881"/>
      <c r="G3" s="881"/>
      <c r="H3" s="881"/>
      <c r="I3" s="881"/>
      <c r="J3" s="881"/>
      <c r="K3" s="881"/>
      <c r="L3" s="881"/>
      <c r="M3" s="881"/>
      <c r="N3" s="881"/>
      <c r="O3" s="881"/>
      <c r="P3" s="881"/>
      <c r="Q3" s="881"/>
      <c r="R3" s="881"/>
      <c r="S3" s="882"/>
    </row>
    <row r="4" spans="1:19" ht="15.75" thickBot="1">
      <c r="A4" s="883"/>
      <c r="B4" s="884"/>
      <c r="C4" s="884"/>
      <c r="D4" s="884"/>
      <c r="E4" s="884"/>
      <c r="F4" s="884"/>
      <c r="G4" s="884"/>
      <c r="H4" s="884"/>
      <c r="I4" s="884"/>
      <c r="J4" s="884"/>
      <c r="K4" s="884"/>
      <c r="L4" s="884"/>
      <c r="M4" s="884"/>
      <c r="N4" s="884"/>
      <c r="O4" s="884"/>
      <c r="P4" s="884"/>
      <c r="Q4" s="884"/>
      <c r="R4" s="884"/>
      <c r="S4" s="885"/>
    </row>
    <row r="5" spans="1:19" ht="15" customHeight="1" thickBot="1">
      <c r="A5" s="958" t="s">
        <v>882</v>
      </c>
      <c r="B5" s="881"/>
      <c r="C5" s="881"/>
      <c r="D5" s="881"/>
      <c r="E5" s="881"/>
      <c r="F5" s="881"/>
      <c r="G5" s="881"/>
      <c r="H5" s="882"/>
      <c r="I5" s="881" t="s">
        <v>22</v>
      </c>
      <c r="J5" s="881"/>
      <c r="K5" s="881"/>
      <c r="L5" s="881"/>
      <c r="M5" s="881"/>
      <c r="N5" s="881"/>
      <c r="O5" s="881"/>
      <c r="P5" s="881"/>
      <c r="Q5" s="881"/>
      <c r="R5" s="881"/>
      <c r="S5" s="594"/>
    </row>
    <row r="6" spans="1:19" ht="14.45" customHeight="1" thickBot="1">
      <c r="A6" s="959"/>
      <c r="B6" s="867"/>
      <c r="C6" s="867"/>
      <c r="D6" s="867"/>
      <c r="E6" s="867"/>
      <c r="F6" s="867"/>
      <c r="G6" s="867"/>
      <c r="H6" s="960"/>
      <c r="I6" s="880">
        <v>2023</v>
      </c>
      <c r="J6" s="881"/>
      <c r="K6" s="1132">
        <v>2024</v>
      </c>
      <c r="L6" s="881"/>
      <c r="M6" s="881"/>
      <c r="N6" s="1133"/>
      <c r="O6" s="1134">
        <v>2025</v>
      </c>
      <c r="P6" s="962"/>
      <c r="Q6" s="962"/>
      <c r="R6" s="963"/>
      <c r="S6" s="278"/>
    </row>
    <row r="7" spans="1:19" ht="99" customHeight="1" thickBot="1">
      <c r="A7" s="959"/>
      <c r="B7" s="867"/>
      <c r="C7" s="867"/>
      <c r="D7" s="867"/>
      <c r="E7" s="867"/>
      <c r="F7" s="867"/>
      <c r="G7" s="867"/>
      <c r="H7" s="960"/>
      <c r="I7" s="967" t="s">
        <v>945</v>
      </c>
      <c r="J7" s="1006"/>
      <c r="K7" s="967" t="s">
        <v>610</v>
      </c>
      <c r="L7" s="1006"/>
      <c r="M7" s="1006"/>
      <c r="N7" s="968"/>
      <c r="O7" s="967" t="s">
        <v>610</v>
      </c>
      <c r="P7" s="1006"/>
      <c r="Q7" s="1006"/>
      <c r="R7" s="968"/>
      <c r="S7" s="278"/>
    </row>
    <row r="8" spans="1:19" s="64" customFormat="1" ht="15" customHeight="1" thickBot="1">
      <c r="A8" s="872" t="s">
        <v>24</v>
      </c>
      <c r="B8" s="875" t="s">
        <v>25</v>
      </c>
      <c r="C8" s="1126" t="s">
        <v>26</v>
      </c>
      <c r="D8" s="872" t="s">
        <v>27</v>
      </c>
      <c r="E8" s="872" t="s">
        <v>28</v>
      </c>
      <c r="F8" s="872" t="s">
        <v>29</v>
      </c>
      <c r="G8" s="872" t="s">
        <v>30</v>
      </c>
      <c r="H8" s="872" t="s">
        <v>31</v>
      </c>
      <c r="I8" s="1020"/>
      <c r="J8" s="1021"/>
      <c r="K8" s="1021"/>
      <c r="L8" s="1021"/>
      <c r="M8" s="1021"/>
      <c r="N8" s="943"/>
      <c r="O8" s="943"/>
      <c r="P8" s="943"/>
      <c r="Q8" s="943"/>
      <c r="R8" s="1022"/>
      <c r="S8" s="872" t="s">
        <v>32</v>
      </c>
    </row>
    <row r="9" spans="1:19" s="64" customFormat="1" ht="45" customHeight="1" thickBot="1">
      <c r="A9" s="873"/>
      <c r="B9" s="877"/>
      <c r="C9" s="1127"/>
      <c r="D9" s="873"/>
      <c r="E9" s="873"/>
      <c r="F9" s="873"/>
      <c r="G9" s="873"/>
      <c r="H9" s="873"/>
      <c r="I9" s="872" t="s">
        <v>875</v>
      </c>
      <c r="J9" s="593" t="s">
        <v>870</v>
      </c>
      <c r="K9" s="872" t="s">
        <v>891</v>
      </c>
      <c r="L9" s="1094" t="s">
        <v>871</v>
      </c>
      <c r="M9" s="1095"/>
      <c r="N9" s="1096"/>
      <c r="O9" s="872" t="s">
        <v>876</v>
      </c>
      <c r="P9" s="1094" t="s">
        <v>872</v>
      </c>
      <c r="Q9" s="1095"/>
      <c r="R9" s="1096"/>
      <c r="S9" s="873"/>
    </row>
    <row r="10" spans="1:19" s="64" customFormat="1" ht="45" customHeight="1" thickBot="1">
      <c r="A10" s="874"/>
      <c r="B10" s="901"/>
      <c r="C10" s="1128"/>
      <c r="D10" s="874"/>
      <c r="E10" s="874"/>
      <c r="F10" s="874"/>
      <c r="G10" s="874"/>
      <c r="H10" s="874"/>
      <c r="I10" s="874"/>
      <c r="J10" s="396" t="s">
        <v>888</v>
      </c>
      <c r="K10" s="874"/>
      <c r="L10" s="396" t="s">
        <v>906</v>
      </c>
      <c r="M10" s="396" t="s">
        <v>888</v>
      </c>
      <c r="N10" s="401" t="s">
        <v>878</v>
      </c>
      <c r="O10" s="874"/>
      <c r="P10" s="396" t="s">
        <v>906</v>
      </c>
      <c r="Q10" s="396" t="s">
        <v>888</v>
      </c>
      <c r="R10" s="401" t="s">
        <v>878</v>
      </c>
      <c r="S10" s="874"/>
    </row>
    <row r="11" spans="1:19" s="64" customFormat="1" ht="15.75" thickBot="1">
      <c r="A11" s="339">
        <v>1</v>
      </c>
      <c r="B11" s="339">
        <v>2</v>
      </c>
      <c r="C11" s="651">
        <v>3</v>
      </c>
      <c r="D11" s="339">
        <v>4</v>
      </c>
      <c r="E11" s="339">
        <v>5</v>
      </c>
      <c r="F11" s="339">
        <v>6</v>
      </c>
      <c r="G11" s="651">
        <v>7</v>
      </c>
      <c r="H11" s="339">
        <v>8</v>
      </c>
      <c r="I11" s="656">
        <v>10</v>
      </c>
      <c r="J11" s="339">
        <v>11</v>
      </c>
      <c r="K11" s="660">
        <v>13</v>
      </c>
      <c r="L11" s="645">
        <v>14</v>
      </c>
      <c r="M11" s="645">
        <v>15</v>
      </c>
      <c r="N11" s="645">
        <v>16</v>
      </c>
      <c r="O11" s="645">
        <v>17</v>
      </c>
      <c r="P11" s="645">
        <v>18</v>
      </c>
      <c r="Q11" s="645">
        <v>19</v>
      </c>
      <c r="R11" s="645">
        <v>20</v>
      </c>
      <c r="S11" s="339">
        <v>21</v>
      </c>
    </row>
    <row r="12" spans="1:19" ht="186.75" thickBot="1">
      <c r="A12" s="389">
        <v>1</v>
      </c>
      <c r="B12" s="150" t="s">
        <v>611</v>
      </c>
      <c r="C12" s="562" t="s">
        <v>612</v>
      </c>
      <c r="D12" s="600" t="s">
        <v>613</v>
      </c>
      <c r="E12" s="322">
        <v>291</v>
      </c>
      <c r="F12" s="94">
        <v>52</v>
      </c>
      <c r="G12" s="94" t="s">
        <v>132</v>
      </c>
      <c r="H12" s="563" t="s">
        <v>614</v>
      </c>
      <c r="I12" s="599" t="s">
        <v>55</v>
      </c>
      <c r="J12" s="628"/>
      <c r="K12" s="781" t="s">
        <v>878</v>
      </c>
      <c r="L12" s="622"/>
      <c r="M12" s="622"/>
      <c r="N12" s="783"/>
      <c r="O12" s="781" t="s">
        <v>878</v>
      </c>
      <c r="P12" s="622"/>
      <c r="Q12" s="622"/>
      <c r="R12" s="782"/>
      <c r="S12" s="444" t="s">
        <v>132</v>
      </c>
    </row>
    <row r="13" spans="1:19" ht="245.25" thickTop="1" thickBot="1">
      <c r="A13" s="289">
        <v>2</v>
      </c>
      <c r="B13" s="150" t="s">
        <v>611</v>
      </c>
      <c r="C13" s="562" t="s">
        <v>615</v>
      </c>
      <c r="D13" s="564" t="s">
        <v>616</v>
      </c>
      <c r="E13" s="565">
        <v>1628</v>
      </c>
      <c r="F13" s="94">
        <v>558</v>
      </c>
      <c r="G13" s="94" t="s">
        <v>132</v>
      </c>
      <c r="H13" s="566" t="s">
        <v>617</v>
      </c>
      <c r="I13" s="599" t="s">
        <v>55</v>
      </c>
      <c r="J13" s="628"/>
      <c r="K13" s="415" t="s">
        <v>878</v>
      </c>
      <c r="L13" s="416"/>
      <c r="M13" s="416"/>
      <c r="N13" s="777"/>
      <c r="O13" s="415" t="s">
        <v>878</v>
      </c>
      <c r="P13" s="416"/>
      <c r="Q13" s="416"/>
      <c r="R13" s="775"/>
      <c r="S13" s="444" t="s">
        <v>132</v>
      </c>
    </row>
    <row r="14" spans="1:19" ht="230.25" thickTop="1" thickBot="1">
      <c r="A14" s="289">
        <v>3</v>
      </c>
      <c r="B14" s="150" t="s">
        <v>611</v>
      </c>
      <c r="C14" s="562" t="s">
        <v>618</v>
      </c>
      <c r="D14" s="567" t="s">
        <v>619</v>
      </c>
      <c r="E14" s="565">
        <v>1562</v>
      </c>
      <c r="F14" s="94">
        <v>551</v>
      </c>
      <c r="G14" s="94" t="s">
        <v>132</v>
      </c>
      <c r="H14" s="566" t="s">
        <v>620</v>
      </c>
      <c r="I14" s="599" t="s">
        <v>55</v>
      </c>
      <c r="J14" s="628"/>
      <c r="K14" s="415" t="s">
        <v>878</v>
      </c>
      <c r="L14" s="416"/>
      <c r="M14" s="416"/>
      <c r="N14" s="639"/>
      <c r="O14" s="415" t="s">
        <v>878</v>
      </c>
      <c r="P14" s="416"/>
      <c r="Q14" s="416"/>
      <c r="R14" s="549"/>
      <c r="S14" s="444" t="s">
        <v>132</v>
      </c>
    </row>
    <row r="15" spans="1:19" ht="230.25" thickTop="1" thickBot="1">
      <c r="A15" s="289">
        <v>4</v>
      </c>
      <c r="B15" s="150" t="s">
        <v>611</v>
      </c>
      <c r="C15" s="562" t="s">
        <v>621</v>
      </c>
      <c r="D15" s="567" t="s">
        <v>622</v>
      </c>
      <c r="E15" s="565">
        <v>3477</v>
      </c>
      <c r="F15" s="94">
        <v>844</v>
      </c>
      <c r="G15" s="94" t="s">
        <v>132</v>
      </c>
      <c r="H15" s="566" t="s">
        <v>623</v>
      </c>
      <c r="I15" s="410" t="s">
        <v>55</v>
      </c>
      <c r="J15" s="628"/>
      <c r="K15" s="415" t="s">
        <v>878</v>
      </c>
      <c r="L15" s="416"/>
      <c r="M15" s="416"/>
      <c r="N15" s="639"/>
      <c r="O15" s="415" t="s">
        <v>878</v>
      </c>
      <c r="P15" s="416"/>
      <c r="Q15" s="416"/>
      <c r="R15" s="549"/>
      <c r="S15" s="444" t="s">
        <v>132</v>
      </c>
    </row>
    <row r="16" spans="1:19" ht="387" thickTop="1" thickBot="1">
      <c r="A16" s="289">
        <v>5</v>
      </c>
      <c r="B16" s="150" t="s">
        <v>611</v>
      </c>
      <c r="C16" s="562" t="s">
        <v>624</v>
      </c>
      <c r="D16" s="567" t="s">
        <v>625</v>
      </c>
      <c r="E16" s="565">
        <v>15981</v>
      </c>
      <c r="F16" s="153">
        <v>2973</v>
      </c>
      <c r="G16" s="94" t="s">
        <v>132</v>
      </c>
      <c r="H16" s="566" t="s">
        <v>626</v>
      </c>
      <c r="I16" s="598" t="s">
        <v>929</v>
      </c>
      <c r="J16" s="779"/>
      <c r="K16" s="413" t="s">
        <v>879</v>
      </c>
      <c r="L16" s="372"/>
      <c r="M16" s="548"/>
      <c r="N16" s="628"/>
      <c r="O16" s="413" t="s">
        <v>879</v>
      </c>
      <c r="P16" s="372"/>
      <c r="Q16" s="548"/>
      <c r="R16" s="497"/>
      <c r="S16" s="284" t="s">
        <v>627</v>
      </c>
    </row>
    <row r="17" spans="1:19" ht="301.5" thickTop="1" thickBot="1">
      <c r="A17" s="289">
        <v>6</v>
      </c>
      <c r="B17" s="150" t="s">
        <v>611</v>
      </c>
      <c r="C17" s="562" t="s">
        <v>628</v>
      </c>
      <c r="D17" s="567" t="s">
        <v>629</v>
      </c>
      <c r="E17" s="565">
        <v>15981</v>
      </c>
      <c r="F17" s="785">
        <v>2973</v>
      </c>
      <c r="G17" s="149" t="s">
        <v>132</v>
      </c>
      <c r="H17" s="784" t="s">
        <v>630</v>
      </c>
      <c r="I17" s="598" t="s">
        <v>929</v>
      </c>
      <c r="J17" s="779"/>
      <c r="K17" s="413" t="s">
        <v>879</v>
      </c>
      <c r="L17" s="372"/>
      <c r="M17" s="548"/>
      <c r="N17" s="628"/>
      <c r="O17" s="413" t="s">
        <v>879</v>
      </c>
      <c r="P17" s="372"/>
      <c r="Q17" s="548"/>
      <c r="R17" s="497"/>
      <c r="S17" s="284" t="s">
        <v>631</v>
      </c>
    </row>
    <row r="18" spans="1:19" ht="301.5" thickTop="1" thickBot="1">
      <c r="A18" s="289">
        <v>7</v>
      </c>
      <c r="B18" s="150" t="s">
        <v>611</v>
      </c>
      <c r="C18" s="562" t="s">
        <v>632</v>
      </c>
      <c r="D18" s="567" t="s">
        <v>633</v>
      </c>
      <c r="E18" s="565">
        <v>15981</v>
      </c>
      <c r="F18" s="151">
        <v>2973</v>
      </c>
      <c r="G18" s="94" t="s">
        <v>132</v>
      </c>
      <c r="H18" s="784" t="s">
        <v>634</v>
      </c>
      <c r="I18" s="598" t="s">
        <v>929</v>
      </c>
      <c r="J18" s="779"/>
      <c r="K18" s="413" t="s">
        <v>879</v>
      </c>
      <c r="L18" s="372"/>
      <c r="M18" s="548"/>
      <c r="N18" s="628"/>
      <c r="O18" s="413" t="s">
        <v>879</v>
      </c>
      <c r="P18" s="372"/>
      <c r="Q18" s="548"/>
      <c r="R18" s="497"/>
      <c r="S18" s="284" t="s">
        <v>631</v>
      </c>
    </row>
    <row r="19" spans="1:19" ht="387" thickTop="1" thickBot="1">
      <c r="A19" s="289">
        <v>8</v>
      </c>
      <c r="B19" s="150" t="s">
        <v>611</v>
      </c>
      <c r="C19" s="562" t="s">
        <v>635</v>
      </c>
      <c r="D19" s="567" t="s">
        <v>636</v>
      </c>
      <c r="E19" s="153">
        <v>15981</v>
      </c>
      <c r="F19" s="151">
        <v>4460</v>
      </c>
      <c r="G19" s="94" t="s">
        <v>132</v>
      </c>
      <c r="H19" s="784" t="s">
        <v>637</v>
      </c>
      <c r="I19" s="598" t="s">
        <v>929</v>
      </c>
      <c r="J19" s="779"/>
      <c r="K19" s="413" t="s">
        <v>879</v>
      </c>
      <c r="L19" s="372"/>
      <c r="M19" s="548"/>
      <c r="N19" s="628"/>
      <c r="O19" s="413" t="s">
        <v>879</v>
      </c>
      <c r="P19" s="372"/>
      <c r="Q19" s="548"/>
      <c r="R19" s="497"/>
      <c r="S19" s="284" t="s">
        <v>631</v>
      </c>
    </row>
    <row r="20" spans="1:19" ht="387" thickTop="1" thickBot="1">
      <c r="A20" s="289">
        <v>9</v>
      </c>
      <c r="B20" s="150" t="s">
        <v>611</v>
      </c>
      <c r="C20" s="562" t="s">
        <v>638</v>
      </c>
      <c r="D20" s="567" t="s">
        <v>639</v>
      </c>
      <c r="E20" s="565">
        <v>15981</v>
      </c>
      <c r="F20" s="151">
        <v>2973</v>
      </c>
      <c r="G20" s="94" t="s">
        <v>132</v>
      </c>
      <c r="H20" s="784" t="s">
        <v>640</v>
      </c>
      <c r="I20" s="598" t="s">
        <v>929</v>
      </c>
      <c r="J20" s="779"/>
      <c r="K20" s="413" t="s">
        <v>879</v>
      </c>
      <c r="L20" s="372"/>
      <c r="M20" s="548"/>
      <c r="N20" s="628"/>
      <c r="O20" s="413" t="s">
        <v>879</v>
      </c>
      <c r="P20" s="372"/>
      <c r="Q20" s="548"/>
      <c r="R20" s="497"/>
      <c r="S20" s="284" t="s">
        <v>631</v>
      </c>
    </row>
    <row r="21" spans="1:19" ht="216" thickTop="1" thickBot="1">
      <c r="A21" s="289">
        <v>10</v>
      </c>
      <c r="B21" s="150" t="s">
        <v>611</v>
      </c>
      <c r="C21" s="562" t="s">
        <v>641</v>
      </c>
      <c r="D21" s="567" t="s">
        <v>642</v>
      </c>
      <c r="E21" s="95">
        <v>548</v>
      </c>
      <c r="F21" s="152">
        <v>203</v>
      </c>
      <c r="G21" s="94" t="s">
        <v>132</v>
      </c>
      <c r="H21" s="784" t="s">
        <v>643</v>
      </c>
      <c r="I21" s="571" t="s">
        <v>55</v>
      </c>
      <c r="J21" s="628"/>
      <c r="K21" s="774" t="s">
        <v>878</v>
      </c>
      <c r="L21" s="416"/>
      <c r="M21" s="416"/>
      <c r="N21" s="639"/>
      <c r="O21" s="774" t="s">
        <v>878</v>
      </c>
      <c r="P21" s="416"/>
      <c r="Q21" s="416"/>
      <c r="R21" s="549"/>
      <c r="S21" s="444" t="s">
        <v>132</v>
      </c>
    </row>
    <row r="22" spans="1:19" ht="230.25" thickTop="1" thickBot="1">
      <c r="A22" s="289">
        <v>11</v>
      </c>
      <c r="B22" s="150" t="s">
        <v>611</v>
      </c>
      <c r="C22" s="562" t="s">
        <v>644</v>
      </c>
      <c r="D22" s="567" t="s">
        <v>645</v>
      </c>
      <c r="E22" s="94">
        <v>548</v>
      </c>
      <c r="F22" s="152">
        <v>203</v>
      </c>
      <c r="G22" s="94" t="s">
        <v>132</v>
      </c>
      <c r="H22" s="784" t="s">
        <v>646</v>
      </c>
      <c r="I22" s="571" t="s">
        <v>55</v>
      </c>
      <c r="J22" s="628"/>
      <c r="K22" s="774" t="s">
        <v>878</v>
      </c>
      <c r="L22" s="416"/>
      <c r="M22" s="416"/>
      <c r="N22" s="639"/>
      <c r="O22" s="774" t="s">
        <v>878</v>
      </c>
      <c r="P22" s="416"/>
      <c r="Q22" s="416"/>
      <c r="R22" s="549"/>
      <c r="S22" s="444" t="s">
        <v>132</v>
      </c>
    </row>
    <row r="23" spans="1:19" ht="102.75" thickTop="1" thickBot="1">
      <c r="A23" s="289">
        <v>12</v>
      </c>
      <c r="B23" s="150" t="s">
        <v>647</v>
      </c>
      <c r="C23" s="562" t="s">
        <v>648</v>
      </c>
      <c r="D23" s="567" t="s">
        <v>649</v>
      </c>
      <c r="E23" s="95">
        <v>30</v>
      </c>
      <c r="F23" s="152">
        <v>15</v>
      </c>
      <c r="G23" s="94" t="s">
        <v>132</v>
      </c>
      <c r="H23" s="784" t="s">
        <v>650</v>
      </c>
      <c r="I23" s="571" t="s">
        <v>55</v>
      </c>
      <c r="J23" s="628"/>
      <c r="K23" s="774" t="s">
        <v>878</v>
      </c>
      <c r="L23" s="416"/>
      <c r="M23" s="416"/>
      <c r="N23" s="639"/>
      <c r="O23" s="774" t="s">
        <v>878</v>
      </c>
      <c r="P23" s="416"/>
      <c r="Q23" s="416"/>
      <c r="R23" s="549"/>
      <c r="S23" s="444" t="s">
        <v>132</v>
      </c>
    </row>
    <row r="24" spans="1:19" ht="159.75" thickTop="1" thickBot="1">
      <c r="A24" s="289">
        <v>13</v>
      </c>
      <c r="B24" s="150" t="s">
        <v>611</v>
      </c>
      <c r="C24" s="562" t="s">
        <v>651</v>
      </c>
      <c r="D24" s="567" t="s">
        <v>652</v>
      </c>
      <c r="E24" s="95">
        <v>24</v>
      </c>
      <c r="F24" s="152">
        <v>9</v>
      </c>
      <c r="G24" s="94" t="s">
        <v>132</v>
      </c>
      <c r="H24" s="784" t="s">
        <v>653</v>
      </c>
      <c r="I24" s="571" t="s">
        <v>55</v>
      </c>
      <c r="J24" s="628"/>
      <c r="K24" s="774" t="s">
        <v>878</v>
      </c>
      <c r="L24" s="416"/>
      <c r="M24" s="416"/>
      <c r="N24" s="639"/>
      <c r="O24" s="774" t="s">
        <v>878</v>
      </c>
      <c r="P24" s="416"/>
      <c r="Q24" s="416"/>
      <c r="R24" s="549"/>
      <c r="S24" s="444" t="s">
        <v>132</v>
      </c>
    </row>
    <row r="25" spans="1:19" ht="187.5" thickTop="1" thickBot="1">
      <c r="A25" s="289">
        <v>14</v>
      </c>
      <c r="B25" s="179" t="s">
        <v>611</v>
      </c>
      <c r="C25" s="562" t="s">
        <v>654</v>
      </c>
      <c r="D25" s="567" t="s">
        <v>655</v>
      </c>
      <c r="E25" s="95">
        <v>383</v>
      </c>
      <c r="F25" s="152">
        <v>85</v>
      </c>
      <c r="G25" s="94" t="s">
        <v>132</v>
      </c>
      <c r="H25" s="784" t="s">
        <v>656</v>
      </c>
      <c r="I25" s="571" t="s">
        <v>55</v>
      </c>
      <c r="J25" s="628"/>
      <c r="K25" s="774" t="s">
        <v>878</v>
      </c>
      <c r="L25" s="416"/>
      <c r="M25" s="416"/>
      <c r="N25" s="639"/>
      <c r="O25" s="774" t="s">
        <v>878</v>
      </c>
      <c r="P25" s="416"/>
      <c r="Q25" s="416"/>
      <c r="R25" s="549"/>
      <c r="S25" s="444" t="s">
        <v>132</v>
      </c>
    </row>
    <row r="26" spans="1:19" ht="115.5" thickBot="1">
      <c r="A26" s="289">
        <v>15</v>
      </c>
      <c r="B26" s="179" t="s">
        <v>611</v>
      </c>
      <c r="C26" s="562" t="s">
        <v>657</v>
      </c>
      <c r="D26" s="567" t="s">
        <v>658</v>
      </c>
      <c r="E26" s="565">
        <v>2430</v>
      </c>
      <c r="F26" s="152">
        <v>276</v>
      </c>
      <c r="G26" s="94" t="s">
        <v>132</v>
      </c>
      <c r="H26" s="601" t="s">
        <v>659</v>
      </c>
      <c r="I26" s="571" t="s">
        <v>55</v>
      </c>
      <c r="J26" s="628"/>
      <c r="K26" s="774" t="s">
        <v>878</v>
      </c>
      <c r="L26" s="416"/>
      <c r="M26" s="416"/>
      <c r="N26" s="639"/>
      <c r="O26" s="774" t="s">
        <v>878</v>
      </c>
      <c r="P26" s="416"/>
      <c r="Q26" s="416"/>
      <c r="R26" s="549"/>
      <c r="S26" s="444" t="s">
        <v>132</v>
      </c>
    </row>
    <row r="27" spans="1:19" ht="159" thickTop="1" thickBot="1">
      <c r="A27" s="289">
        <v>16</v>
      </c>
      <c r="B27" s="179" t="s">
        <v>611</v>
      </c>
      <c r="C27" s="562" t="s">
        <v>660</v>
      </c>
      <c r="D27" s="567" t="s">
        <v>661</v>
      </c>
      <c r="E27" s="95">
        <v>22</v>
      </c>
      <c r="F27" s="152">
        <v>9</v>
      </c>
      <c r="G27" s="94" t="s">
        <v>132</v>
      </c>
      <c r="H27" s="784" t="s">
        <v>662</v>
      </c>
      <c r="I27" s="571" t="s">
        <v>55</v>
      </c>
      <c r="J27" s="628"/>
      <c r="K27" s="774" t="s">
        <v>878</v>
      </c>
      <c r="L27" s="416"/>
      <c r="M27" s="416"/>
      <c r="N27" s="639"/>
      <c r="O27" s="774" t="s">
        <v>878</v>
      </c>
      <c r="P27" s="416"/>
      <c r="Q27" s="416"/>
      <c r="R27" s="549"/>
      <c r="S27" s="444" t="s">
        <v>132</v>
      </c>
    </row>
    <row r="28" spans="1:19" ht="172.5" thickBot="1">
      <c r="A28" s="289">
        <v>17</v>
      </c>
      <c r="B28" s="179" t="s">
        <v>611</v>
      </c>
      <c r="C28" s="562" t="s">
        <v>663</v>
      </c>
      <c r="D28" s="567" t="s">
        <v>664</v>
      </c>
      <c r="E28" s="95">
        <v>487</v>
      </c>
      <c r="F28" s="152" t="s">
        <v>132</v>
      </c>
      <c r="G28" s="94" t="s">
        <v>132</v>
      </c>
      <c r="H28" s="568" t="s">
        <v>665</v>
      </c>
      <c r="I28" s="571" t="s">
        <v>55</v>
      </c>
      <c r="J28" s="628"/>
      <c r="K28" s="774" t="s">
        <v>878</v>
      </c>
      <c r="L28" s="416"/>
      <c r="M28" s="416"/>
      <c r="N28" s="639"/>
      <c r="O28" s="774" t="s">
        <v>878</v>
      </c>
      <c r="P28" s="416"/>
      <c r="Q28" s="416"/>
      <c r="R28" s="549"/>
      <c r="S28" s="444" t="s">
        <v>132</v>
      </c>
    </row>
    <row r="29" spans="1:19" ht="130.5" thickTop="1" thickBot="1">
      <c r="A29" s="289">
        <v>18</v>
      </c>
      <c r="B29" s="179" t="s">
        <v>611</v>
      </c>
      <c r="C29" s="562" t="s">
        <v>666</v>
      </c>
      <c r="D29" s="567" t="s">
        <v>667</v>
      </c>
      <c r="E29" s="95">
        <v>375</v>
      </c>
      <c r="F29" s="152" t="s">
        <v>132</v>
      </c>
      <c r="G29" s="94" t="s">
        <v>132</v>
      </c>
      <c r="H29" s="784" t="s">
        <v>665</v>
      </c>
      <c r="I29" s="571" t="s">
        <v>55</v>
      </c>
      <c r="J29" s="628"/>
      <c r="K29" s="774" t="s">
        <v>878</v>
      </c>
      <c r="L29" s="416"/>
      <c r="M29" s="416"/>
      <c r="N29" s="639"/>
      <c r="O29" s="774" t="s">
        <v>878</v>
      </c>
      <c r="P29" s="416"/>
      <c r="Q29" s="416"/>
      <c r="R29" s="549"/>
      <c r="S29" s="444" t="s">
        <v>132</v>
      </c>
    </row>
    <row r="30" spans="1:19" ht="72">
      <c r="A30" s="289">
        <v>19</v>
      </c>
      <c r="B30" s="147" t="s">
        <v>668</v>
      </c>
      <c r="C30" s="569" t="s">
        <v>669</v>
      </c>
      <c r="D30" s="564" t="s">
        <v>670</v>
      </c>
      <c r="E30" s="149" t="s">
        <v>132</v>
      </c>
      <c r="F30" s="548">
        <v>416</v>
      </c>
      <c r="G30" s="149" t="s">
        <v>132</v>
      </c>
      <c r="H30" s="568" t="s">
        <v>671</v>
      </c>
      <c r="I30" s="571" t="s">
        <v>55</v>
      </c>
      <c r="J30" s="628"/>
      <c r="K30" s="774" t="s">
        <v>878</v>
      </c>
      <c r="L30" s="416"/>
      <c r="M30" s="416"/>
      <c r="N30" s="639"/>
      <c r="O30" s="774" t="s">
        <v>878</v>
      </c>
      <c r="P30" s="416"/>
      <c r="Q30" s="416"/>
      <c r="R30" s="549"/>
      <c r="S30" s="602" t="s">
        <v>672</v>
      </c>
    </row>
    <row r="31" spans="1:19" ht="114.75">
      <c r="A31" s="289">
        <v>20</v>
      </c>
      <c r="B31" s="150" t="s">
        <v>673</v>
      </c>
      <c r="C31" s="562" t="s">
        <v>669</v>
      </c>
      <c r="D31" s="567" t="s">
        <v>674</v>
      </c>
      <c r="E31" s="94" t="s">
        <v>132</v>
      </c>
      <c r="F31" s="786">
        <v>458</v>
      </c>
      <c r="G31" s="94" t="s">
        <v>132</v>
      </c>
      <c r="H31" s="570" t="s">
        <v>675</v>
      </c>
      <c r="I31" s="571" t="s">
        <v>55</v>
      </c>
      <c r="J31" s="628"/>
      <c r="K31" s="774" t="s">
        <v>878</v>
      </c>
      <c r="L31" s="416"/>
      <c r="M31" s="416"/>
      <c r="N31" s="639"/>
      <c r="O31" s="774" t="s">
        <v>878</v>
      </c>
      <c r="P31" s="416"/>
      <c r="Q31" s="416"/>
      <c r="R31" s="549"/>
      <c r="S31" s="603" t="s">
        <v>676</v>
      </c>
    </row>
    <row r="32" spans="1:19" ht="73.5" thickBot="1">
      <c r="A32" s="289">
        <v>21</v>
      </c>
      <c r="B32" s="150" t="s">
        <v>673</v>
      </c>
      <c r="C32" s="562" t="s">
        <v>677</v>
      </c>
      <c r="D32" s="567" t="s">
        <v>678</v>
      </c>
      <c r="E32" s="95" t="s">
        <v>132</v>
      </c>
      <c r="F32" s="152">
        <v>66</v>
      </c>
      <c r="G32" s="94" t="s">
        <v>132</v>
      </c>
      <c r="H32" s="570" t="s">
        <v>679</v>
      </c>
      <c r="I32" s="571" t="s">
        <v>55</v>
      </c>
      <c r="J32" s="719"/>
      <c r="K32" s="776" t="s">
        <v>878</v>
      </c>
      <c r="L32" s="498"/>
      <c r="M32" s="498"/>
      <c r="N32" s="771"/>
      <c r="O32" s="774" t="s">
        <v>878</v>
      </c>
      <c r="P32" s="416"/>
      <c r="Q32" s="416"/>
      <c r="R32" s="549"/>
      <c r="S32" s="603" t="s">
        <v>680</v>
      </c>
    </row>
    <row r="33" spans="1:19" ht="15.75" thickBot="1">
      <c r="A33" s="289">
        <v>22</v>
      </c>
      <c r="B33" s="1129" t="s">
        <v>899</v>
      </c>
      <c r="C33" s="1130"/>
      <c r="D33" s="1130"/>
      <c r="E33" s="1130"/>
      <c r="F33" s="1130"/>
      <c r="G33" s="1130"/>
      <c r="H33" s="1131"/>
      <c r="I33" s="787"/>
      <c r="J33" s="788">
        <f>SUM(J12:J32)</f>
        <v>0</v>
      </c>
      <c r="K33" s="780"/>
      <c r="L33" s="789">
        <f>SUM(L12:L32)</f>
        <v>0</v>
      </c>
      <c r="M33" s="789">
        <f>SUM(M12:M32)</f>
        <v>0</v>
      </c>
      <c r="N33" s="790">
        <f>SUM(N12:N32)</f>
        <v>0</v>
      </c>
      <c r="O33" s="510"/>
      <c r="P33" s="791">
        <f>SUM(P12:P32)</f>
        <v>0</v>
      </c>
      <c r="Q33" s="791">
        <f>SUM(Q12:Q32)</f>
        <v>0</v>
      </c>
      <c r="R33" s="792">
        <f>SUM(R12:R32)</f>
        <v>0</v>
      </c>
      <c r="S33" s="435"/>
    </row>
    <row r="34" spans="1:19" ht="21.75" thickBot="1">
      <c r="A34" s="290">
        <v>23</v>
      </c>
      <c r="B34" s="1121" t="s">
        <v>920</v>
      </c>
      <c r="C34" s="1122"/>
      <c r="D34" s="1122"/>
      <c r="E34" s="1122"/>
      <c r="F34" s="1122"/>
      <c r="G34" s="1122"/>
      <c r="H34" s="1123"/>
      <c r="I34" s="1124">
        <f>J33+L33+M33+N33+P33+Q33+R33</f>
        <v>0</v>
      </c>
      <c r="J34" s="1124"/>
      <c r="K34" s="1124"/>
      <c r="L34" s="1124"/>
      <c r="M34" s="1124"/>
      <c r="N34" s="1124"/>
      <c r="O34" s="1124"/>
      <c r="P34" s="1124"/>
      <c r="Q34" s="1124"/>
      <c r="R34" s="1124"/>
      <c r="S34" s="1125"/>
    </row>
  </sheetData>
  <mergeCells count="28">
    <mergeCell ref="A3:S4"/>
    <mergeCell ref="A1:S2"/>
    <mergeCell ref="A8:A10"/>
    <mergeCell ref="B33:H33"/>
    <mergeCell ref="I5:R5"/>
    <mergeCell ref="H8:H10"/>
    <mergeCell ref="G8:G10"/>
    <mergeCell ref="F8:F10"/>
    <mergeCell ref="E8:E10"/>
    <mergeCell ref="K6:N6"/>
    <mergeCell ref="I6:J6"/>
    <mergeCell ref="O6:R6"/>
    <mergeCell ref="I8:R8"/>
    <mergeCell ref="A5:H7"/>
    <mergeCell ref="B34:H34"/>
    <mergeCell ref="I34:S34"/>
    <mergeCell ref="I7:J7"/>
    <mergeCell ref="I9:I10"/>
    <mergeCell ref="K7:N7"/>
    <mergeCell ref="K9:K10"/>
    <mergeCell ref="O7:R7"/>
    <mergeCell ref="O9:O10"/>
    <mergeCell ref="P9:R9"/>
    <mergeCell ref="L9:N9"/>
    <mergeCell ref="D8:D10"/>
    <mergeCell ref="C8:C10"/>
    <mergeCell ref="B8:B10"/>
    <mergeCell ref="S8:S10"/>
  </mergeCells>
  <phoneticPr fontId="52" type="noConversion"/>
  <dataValidations count="1">
    <dataValidation type="list" allowBlank="1" showInputMessage="1" showErrorMessage="1" sqref="K16:K20 O16:O20" xr:uid="{E3D28748-CBC5-4FD7-A219-D1E0A8FFE077}"/>
  </dataValidations>
  <pageMargins left="0.7" right="0.7" top="0.75" bottom="0.75" header="0.3" footer="0.3"/>
  <pageSetup paperSize="9" scale="39" fitToHeight="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F7548-82AD-44E9-A20F-E4AD9AF7CCCB}">
  <sheetPr codeName="Arkusz13">
    <pageSetUpPr fitToPage="1"/>
  </sheetPr>
  <dimension ref="A1:M33"/>
  <sheetViews>
    <sheetView zoomScale="60" zoomScaleNormal="60" workbookViewId="0">
      <pane ySplit="11" topLeftCell="A24" activePane="bottomLeft" state="frozen"/>
      <selection pane="bottomLeft" activeCell="A3" sqref="A3:M4"/>
    </sheetView>
  </sheetViews>
  <sheetFormatPr defaultColWidth="8.85546875" defaultRowHeight="15"/>
  <cols>
    <col min="1" max="1" width="5.28515625" customWidth="1"/>
    <col min="2" max="2" width="18.28515625" style="178" customWidth="1"/>
    <col min="3" max="3" width="18.28515625" style="7" customWidth="1"/>
    <col min="4" max="4" width="32.5703125" customWidth="1"/>
    <col min="5" max="5" width="11" bestFit="1" customWidth="1"/>
    <col min="6" max="6" width="24.28515625" customWidth="1"/>
    <col min="7" max="7" width="21.140625" customWidth="1"/>
    <col min="8" max="9" width="35.140625" customWidth="1"/>
    <col min="10" max="11" width="15.5703125" customWidth="1"/>
    <col min="12" max="13" width="14" bestFit="1" customWidth="1"/>
  </cols>
  <sheetData>
    <row r="1" spans="1:13">
      <c r="A1" s="961" t="s">
        <v>922</v>
      </c>
      <c r="B1" s="962"/>
      <c r="C1" s="962"/>
      <c r="D1" s="962"/>
      <c r="E1" s="962"/>
      <c r="F1" s="962"/>
      <c r="G1" s="962"/>
      <c r="H1" s="962"/>
      <c r="I1" s="962"/>
      <c r="J1" s="962"/>
      <c r="K1" s="962"/>
      <c r="L1" s="962"/>
      <c r="M1" s="963"/>
    </row>
    <row r="2" spans="1:13" ht="15.75" thickBot="1">
      <c r="A2" s="964"/>
      <c r="B2" s="965"/>
      <c r="C2" s="965"/>
      <c r="D2" s="965"/>
      <c r="E2" s="965"/>
      <c r="F2" s="965"/>
      <c r="G2" s="965"/>
      <c r="H2" s="965"/>
      <c r="I2" s="965"/>
      <c r="J2" s="965"/>
      <c r="K2" s="965"/>
      <c r="L2" s="965"/>
      <c r="M2" s="966"/>
    </row>
    <row r="3" spans="1:13" ht="15" customHeight="1">
      <c r="A3" s="880" t="s">
        <v>964</v>
      </c>
      <c r="B3" s="881"/>
      <c r="C3" s="881"/>
      <c r="D3" s="881"/>
      <c r="E3" s="881"/>
      <c r="F3" s="881"/>
      <c r="G3" s="881"/>
      <c r="H3" s="881"/>
      <c r="I3" s="881"/>
      <c r="J3" s="881"/>
      <c r="K3" s="881"/>
      <c r="L3" s="881"/>
      <c r="M3" s="882"/>
    </row>
    <row r="4" spans="1:13" ht="15.75" thickBot="1">
      <c r="A4" s="883"/>
      <c r="B4" s="884"/>
      <c r="C4" s="884"/>
      <c r="D4" s="884"/>
      <c r="E4" s="884"/>
      <c r="F4" s="884"/>
      <c r="G4" s="884"/>
      <c r="H4" s="884"/>
      <c r="I4" s="884"/>
      <c r="J4" s="884"/>
      <c r="K4" s="884"/>
      <c r="L4" s="884"/>
      <c r="M4" s="885"/>
    </row>
    <row r="5" spans="1:13" ht="15" customHeight="1" thickBot="1">
      <c r="A5" s="1138" t="s">
        <v>882</v>
      </c>
      <c r="B5" s="1139"/>
      <c r="C5" s="1139"/>
      <c r="D5" s="1139"/>
      <c r="E5" s="1139"/>
      <c r="F5" s="1139"/>
      <c r="G5" s="1139"/>
      <c r="H5" s="1140"/>
      <c r="I5" s="955" t="s">
        <v>22</v>
      </c>
      <c r="J5" s="956"/>
      <c r="K5" s="956"/>
      <c r="L5" s="957"/>
      <c r="M5" s="503"/>
    </row>
    <row r="6" spans="1:13" ht="14.45" customHeight="1" thickBot="1">
      <c r="A6" s="1141"/>
      <c r="B6" s="1142"/>
      <c r="C6" s="1142"/>
      <c r="D6" s="1142"/>
      <c r="E6" s="1142"/>
      <c r="F6" s="1142"/>
      <c r="G6" s="1142"/>
      <c r="H6" s="1143"/>
      <c r="I6" s="1147">
        <v>2024</v>
      </c>
      <c r="J6" s="1148"/>
      <c r="K6" s="1149">
        <v>2025</v>
      </c>
      <c r="L6" s="1149"/>
      <c r="M6" s="278"/>
    </row>
    <row r="7" spans="1:13" ht="70.5" customHeight="1" thickBot="1">
      <c r="A7" s="1144"/>
      <c r="B7" s="1145"/>
      <c r="C7" s="1145"/>
      <c r="D7" s="1145"/>
      <c r="E7" s="1145"/>
      <c r="F7" s="1145"/>
      <c r="G7" s="1145"/>
      <c r="H7" s="1146"/>
      <c r="I7" s="967" t="s">
        <v>754</v>
      </c>
      <c r="J7" s="968"/>
      <c r="K7" s="967" t="s">
        <v>754</v>
      </c>
      <c r="L7" s="968"/>
      <c r="M7" s="278"/>
    </row>
    <row r="8" spans="1:13" s="4" customFormat="1" ht="15" customHeight="1" thickBot="1">
      <c r="A8" s="930" t="s">
        <v>24</v>
      </c>
      <c r="B8" s="872" t="s">
        <v>25</v>
      </c>
      <c r="C8" s="875" t="s">
        <v>26</v>
      </c>
      <c r="D8" s="872" t="s">
        <v>27</v>
      </c>
      <c r="E8" s="872" t="s">
        <v>28</v>
      </c>
      <c r="F8" s="872" t="s">
        <v>29</v>
      </c>
      <c r="G8" s="872" t="s">
        <v>30</v>
      </c>
      <c r="H8" s="872" t="s">
        <v>31</v>
      </c>
      <c r="I8" s="659"/>
      <c r="J8" s="1063"/>
      <c r="K8" s="902"/>
      <c r="L8" s="949"/>
      <c r="M8" s="872" t="s">
        <v>32</v>
      </c>
    </row>
    <row r="9" spans="1:13" s="4" customFormat="1" ht="44.25" customHeight="1" thickBot="1">
      <c r="A9" s="1019"/>
      <c r="B9" s="873"/>
      <c r="C9" s="877"/>
      <c r="D9" s="873"/>
      <c r="E9" s="873"/>
      <c r="F9" s="873"/>
      <c r="G9" s="873"/>
      <c r="H9" s="873"/>
      <c r="I9" s="876" t="s">
        <v>891</v>
      </c>
      <c r="J9" s="339" t="s">
        <v>871</v>
      </c>
      <c r="K9" s="872" t="s">
        <v>876</v>
      </c>
      <c r="L9" s="339" t="s">
        <v>872</v>
      </c>
      <c r="M9" s="873"/>
    </row>
    <row r="10" spans="1:13" s="4" customFormat="1" ht="44.25" customHeight="1" thickBot="1">
      <c r="A10" s="931"/>
      <c r="B10" s="874"/>
      <c r="C10" s="901"/>
      <c r="D10" s="874"/>
      <c r="E10" s="874"/>
      <c r="F10" s="874"/>
      <c r="G10" s="874"/>
      <c r="H10" s="874"/>
      <c r="I10" s="879"/>
      <c r="J10" s="339" t="s">
        <v>878</v>
      </c>
      <c r="K10" s="874"/>
      <c r="L10" s="339" t="s">
        <v>878</v>
      </c>
      <c r="M10" s="874"/>
    </row>
    <row r="11" spans="1:13" s="4" customFormat="1" ht="15.75" thickBot="1">
      <c r="A11" s="339">
        <v>1</v>
      </c>
      <c r="B11" s="339">
        <v>2</v>
      </c>
      <c r="C11" s="793">
        <v>3</v>
      </c>
      <c r="D11" s="339">
        <v>4</v>
      </c>
      <c r="E11" s="339">
        <v>5</v>
      </c>
      <c r="F11" s="339">
        <v>6</v>
      </c>
      <c r="G11" s="339">
        <v>7</v>
      </c>
      <c r="H11" s="339">
        <v>8</v>
      </c>
      <c r="I11" s="339">
        <v>9</v>
      </c>
      <c r="J11" s="339">
        <v>10</v>
      </c>
      <c r="K11" s="339">
        <v>11</v>
      </c>
      <c r="L11" s="339">
        <v>12</v>
      </c>
      <c r="M11" s="339">
        <v>13</v>
      </c>
    </row>
    <row r="12" spans="1:13" ht="221.25" customHeight="1" thickBot="1">
      <c r="A12" s="389">
        <v>1</v>
      </c>
      <c r="B12" s="575" t="s">
        <v>755</v>
      </c>
      <c r="C12" s="429" t="s">
        <v>34</v>
      </c>
      <c r="D12" s="794" t="s">
        <v>756</v>
      </c>
      <c r="E12" s="576">
        <v>21376</v>
      </c>
      <c r="F12" s="73">
        <v>1500</v>
      </c>
      <c r="G12" s="73">
        <v>1680</v>
      </c>
      <c r="H12" s="797" t="s">
        <v>757</v>
      </c>
      <c r="I12" s="803" t="s">
        <v>878</v>
      </c>
      <c r="J12" s="804"/>
      <c r="K12" s="803" t="s">
        <v>878</v>
      </c>
      <c r="L12" s="804"/>
      <c r="M12" s="807"/>
    </row>
    <row r="13" spans="1:13" ht="201" customHeight="1" thickBot="1">
      <c r="A13" s="289">
        <v>2</v>
      </c>
      <c r="B13" s="174" t="s">
        <v>755</v>
      </c>
      <c r="C13" s="156" t="s">
        <v>37</v>
      </c>
      <c r="D13" s="212" t="s">
        <v>758</v>
      </c>
      <c r="E13" s="210">
        <v>17840</v>
      </c>
      <c r="F13" s="71">
        <v>1500</v>
      </c>
      <c r="G13" s="70">
        <v>1680</v>
      </c>
      <c r="H13" s="797" t="s">
        <v>759</v>
      </c>
      <c r="I13" s="805" t="s">
        <v>878</v>
      </c>
      <c r="J13" s="250"/>
      <c r="K13" s="805" t="s">
        <v>878</v>
      </c>
      <c r="L13" s="810"/>
      <c r="M13" s="808"/>
    </row>
    <row r="14" spans="1:13" ht="186.75" customHeight="1">
      <c r="A14" s="289">
        <v>3</v>
      </c>
      <c r="B14" s="174" t="s">
        <v>755</v>
      </c>
      <c r="C14" s="156" t="s">
        <v>760</v>
      </c>
      <c r="D14" s="211" t="s">
        <v>761</v>
      </c>
      <c r="E14" s="75">
        <v>17552</v>
      </c>
      <c r="F14" s="70">
        <v>1500</v>
      </c>
      <c r="G14" s="70">
        <v>1680</v>
      </c>
      <c r="H14" s="797" t="s">
        <v>762</v>
      </c>
      <c r="I14" s="805" t="s">
        <v>878</v>
      </c>
      <c r="J14" s="250"/>
      <c r="K14" s="805" t="s">
        <v>878</v>
      </c>
      <c r="L14" s="810"/>
      <c r="M14" s="808"/>
    </row>
    <row r="15" spans="1:13" ht="179.25" customHeight="1">
      <c r="A15" s="289">
        <v>4</v>
      </c>
      <c r="B15" s="174" t="s">
        <v>755</v>
      </c>
      <c r="C15" s="650" t="s">
        <v>43</v>
      </c>
      <c r="D15" s="794" t="s">
        <v>761</v>
      </c>
      <c r="E15" s="70">
        <v>17579</v>
      </c>
      <c r="F15" s="70">
        <v>1500</v>
      </c>
      <c r="G15" s="70">
        <v>1680</v>
      </c>
      <c r="H15" s="797" t="s">
        <v>763</v>
      </c>
      <c r="I15" s="805" t="s">
        <v>878</v>
      </c>
      <c r="J15" s="250"/>
      <c r="K15" s="805" t="s">
        <v>878</v>
      </c>
      <c r="L15" s="810"/>
      <c r="M15" s="808"/>
    </row>
    <row r="16" spans="1:13" ht="175.5" customHeight="1">
      <c r="A16" s="289">
        <v>5</v>
      </c>
      <c r="B16" s="174" t="s">
        <v>755</v>
      </c>
      <c r="C16" s="156" t="s">
        <v>45</v>
      </c>
      <c r="D16" s="79" t="s">
        <v>764</v>
      </c>
      <c r="E16" s="76">
        <v>20650</v>
      </c>
      <c r="F16" s="72">
        <v>1500</v>
      </c>
      <c r="G16" s="72">
        <v>1680</v>
      </c>
      <c r="H16" s="797" t="s">
        <v>765</v>
      </c>
      <c r="I16" s="805" t="s">
        <v>878</v>
      </c>
      <c r="J16" s="250"/>
      <c r="K16" s="805" t="s">
        <v>878</v>
      </c>
      <c r="L16" s="810"/>
      <c r="M16" s="808"/>
    </row>
    <row r="17" spans="1:13" ht="179.25" customHeight="1">
      <c r="A17" s="289">
        <v>6</v>
      </c>
      <c r="B17" s="174" t="s">
        <v>755</v>
      </c>
      <c r="C17" s="175" t="s">
        <v>83</v>
      </c>
      <c r="D17" s="79" t="s">
        <v>766</v>
      </c>
      <c r="E17" s="78">
        <v>2403</v>
      </c>
      <c r="F17" s="110">
        <v>333</v>
      </c>
      <c r="G17" s="77">
        <v>440</v>
      </c>
      <c r="H17" s="797" t="s">
        <v>767</v>
      </c>
      <c r="I17" s="805" t="s">
        <v>878</v>
      </c>
      <c r="J17" s="250"/>
      <c r="K17" s="805" t="s">
        <v>878</v>
      </c>
      <c r="L17" s="810"/>
      <c r="M17" s="808"/>
    </row>
    <row r="18" spans="1:13" ht="134.25" customHeight="1">
      <c r="A18" s="289">
        <v>7</v>
      </c>
      <c r="B18" s="174" t="s">
        <v>755</v>
      </c>
      <c r="C18" s="156" t="s">
        <v>61</v>
      </c>
      <c r="D18" s="79" t="s">
        <v>768</v>
      </c>
      <c r="E18" s="75">
        <v>2111</v>
      </c>
      <c r="F18" s="73">
        <v>186</v>
      </c>
      <c r="G18" s="73">
        <v>246</v>
      </c>
      <c r="H18" s="797" t="s">
        <v>769</v>
      </c>
      <c r="I18" s="805" t="s">
        <v>878</v>
      </c>
      <c r="J18" s="250"/>
      <c r="K18" s="805" t="s">
        <v>878</v>
      </c>
      <c r="L18" s="810"/>
      <c r="M18" s="808"/>
    </row>
    <row r="19" spans="1:13" ht="105.75" customHeight="1">
      <c r="A19" s="289">
        <v>8</v>
      </c>
      <c r="B19" s="174" t="s">
        <v>755</v>
      </c>
      <c r="C19" s="175" t="s">
        <v>770</v>
      </c>
      <c r="D19" s="74" t="s">
        <v>771</v>
      </c>
      <c r="E19" s="71">
        <v>1399</v>
      </c>
      <c r="F19" s="70">
        <v>350</v>
      </c>
      <c r="G19" s="70">
        <v>357</v>
      </c>
      <c r="H19" s="797" t="s">
        <v>772</v>
      </c>
      <c r="I19" s="805" t="s">
        <v>878</v>
      </c>
      <c r="J19" s="250"/>
      <c r="K19" s="805" t="s">
        <v>878</v>
      </c>
      <c r="L19" s="810"/>
      <c r="M19" s="808"/>
    </row>
    <row r="20" spans="1:13" ht="103.5" customHeight="1">
      <c r="A20" s="289">
        <v>9</v>
      </c>
      <c r="B20" s="174" t="s">
        <v>755</v>
      </c>
      <c r="C20" s="40" t="s">
        <v>325</v>
      </c>
      <c r="D20" s="794" t="s">
        <v>773</v>
      </c>
      <c r="E20" s="70">
        <v>446</v>
      </c>
      <c r="F20" s="70">
        <v>74</v>
      </c>
      <c r="G20" s="70">
        <v>82</v>
      </c>
      <c r="H20" s="797" t="s">
        <v>774</v>
      </c>
      <c r="I20" s="805" t="s">
        <v>878</v>
      </c>
      <c r="J20" s="250"/>
      <c r="K20" s="805" t="s">
        <v>878</v>
      </c>
      <c r="L20" s="810"/>
      <c r="M20" s="808"/>
    </row>
    <row r="21" spans="1:13" ht="60" customHeight="1">
      <c r="A21" s="289">
        <v>10</v>
      </c>
      <c r="B21" s="174" t="s">
        <v>755</v>
      </c>
      <c r="C21" s="156" t="s">
        <v>775</v>
      </c>
      <c r="D21" s="107" t="s">
        <v>776</v>
      </c>
      <c r="E21" s="71">
        <v>1399</v>
      </c>
      <c r="F21" s="70">
        <v>350</v>
      </c>
      <c r="G21" s="70">
        <v>357</v>
      </c>
      <c r="H21" s="797" t="s">
        <v>774</v>
      </c>
      <c r="I21" s="805" t="s">
        <v>878</v>
      </c>
      <c r="J21" s="250"/>
      <c r="K21" s="805" t="s">
        <v>878</v>
      </c>
      <c r="L21" s="810"/>
      <c r="M21" s="808"/>
    </row>
    <row r="22" spans="1:13" ht="70.5" customHeight="1">
      <c r="A22" s="289">
        <v>11</v>
      </c>
      <c r="B22" s="174" t="s">
        <v>755</v>
      </c>
      <c r="C22" s="175" t="s">
        <v>66</v>
      </c>
      <c r="D22" s="74" t="s">
        <v>777</v>
      </c>
      <c r="E22" s="71">
        <v>291</v>
      </c>
      <c r="F22" s="70">
        <v>52</v>
      </c>
      <c r="G22" s="70">
        <v>57</v>
      </c>
      <c r="H22" s="797" t="s">
        <v>778</v>
      </c>
      <c r="I22" s="805" t="s">
        <v>878</v>
      </c>
      <c r="J22" s="250"/>
      <c r="K22" s="805" t="s">
        <v>878</v>
      </c>
      <c r="L22" s="810"/>
      <c r="M22" s="808"/>
    </row>
    <row r="23" spans="1:13" ht="59.25" customHeight="1">
      <c r="A23" s="289">
        <v>12</v>
      </c>
      <c r="B23" s="174" t="s">
        <v>755</v>
      </c>
      <c r="C23" s="40" t="s">
        <v>779</v>
      </c>
      <c r="D23" s="794" t="s">
        <v>780</v>
      </c>
      <c r="E23" s="70">
        <v>754</v>
      </c>
      <c r="F23" s="70">
        <v>224</v>
      </c>
      <c r="G23" s="70">
        <v>235</v>
      </c>
      <c r="H23" s="797" t="s">
        <v>781</v>
      </c>
      <c r="I23" s="805" t="s">
        <v>878</v>
      </c>
      <c r="J23" s="250"/>
      <c r="K23" s="805" t="s">
        <v>878</v>
      </c>
      <c r="L23" s="810"/>
      <c r="M23" s="808"/>
    </row>
    <row r="24" spans="1:13" ht="64.5">
      <c r="A24" s="289">
        <v>13</v>
      </c>
      <c r="B24" s="174" t="s">
        <v>755</v>
      </c>
      <c r="C24" s="175" t="s">
        <v>782</v>
      </c>
      <c r="D24" s="60" t="s">
        <v>783</v>
      </c>
      <c r="E24" s="71">
        <v>40</v>
      </c>
      <c r="F24" s="70">
        <v>22</v>
      </c>
      <c r="G24" s="24" t="s">
        <v>784</v>
      </c>
      <c r="H24" s="798" t="s">
        <v>400</v>
      </c>
      <c r="I24" s="805" t="s">
        <v>878</v>
      </c>
      <c r="J24" s="250"/>
      <c r="K24" s="805" t="s">
        <v>878</v>
      </c>
      <c r="L24" s="810"/>
      <c r="M24" s="808"/>
    </row>
    <row r="25" spans="1:13" ht="64.5">
      <c r="A25" s="289">
        <v>14</v>
      </c>
      <c r="B25" s="174" t="s">
        <v>755</v>
      </c>
      <c r="C25" s="40" t="s">
        <v>785</v>
      </c>
      <c r="D25" s="471" t="s">
        <v>786</v>
      </c>
      <c r="E25" s="70">
        <v>34</v>
      </c>
      <c r="F25" s="70">
        <v>13</v>
      </c>
      <c r="G25" s="70">
        <v>14</v>
      </c>
      <c r="H25" s="797" t="s">
        <v>787</v>
      </c>
      <c r="I25" s="805" t="s">
        <v>878</v>
      </c>
      <c r="J25" s="250"/>
      <c r="K25" s="805" t="s">
        <v>878</v>
      </c>
      <c r="L25" s="810"/>
      <c r="M25" s="808"/>
    </row>
    <row r="26" spans="1:13" ht="64.5">
      <c r="A26" s="289">
        <v>15</v>
      </c>
      <c r="B26" s="174" t="s">
        <v>755</v>
      </c>
      <c r="C26" s="175" t="s">
        <v>788</v>
      </c>
      <c r="D26" s="60" t="s">
        <v>789</v>
      </c>
      <c r="E26" s="71">
        <v>23</v>
      </c>
      <c r="F26" s="70">
        <v>9</v>
      </c>
      <c r="G26" s="70">
        <v>9</v>
      </c>
      <c r="H26" s="797" t="s">
        <v>787</v>
      </c>
      <c r="I26" s="805" t="s">
        <v>878</v>
      </c>
      <c r="J26" s="250"/>
      <c r="K26" s="805" t="s">
        <v>878</v>
      </c>
      <c r="L26" s="810"/>
      <c r="M26" s="808"/>
    </row>
    <row r="27" spans="1:13" ht="77.25">
      <c r="A27" s="289">
        <v>16</v>
      </c>
      <c r="B27" s="174" t="s">
        <v>755</v>
      </c>
      <c r="C27" s="40" t="s">
        <v>790</v>
      </c>
      <c r="D27" s="471" t="s">
        <v>791</v>
      </c>
      <c r="E27" s="70">
        <v>300</v>
      </c>
      <c r="F27" s="70">
        <v>119</v>
      </c>
      <c r="G27" s="70">
        <v>125</v>
      </c>
      <c r="H27" s="797" t="s">
        <v>787</v>
      </c>
      <c r="I27" s="805" t="s">
        <v>878</v>
      </c>
      <c r="J27" s="250"/>
      <c r="K27" s="805" t="s">
        <v>878</v>
      </c>
      <c r="L27" s="810"/>
      <c r="M27" s="808"/>
    </row>
    <row r="28" spans="1:13" ht="64.5" customHeight="1">
      <c r="A28" s="289">
        <v>17</v>
      </c>
      <c r="B28" s="174" t="s">
        <v>755</v>
      </c>
      <c r="C28" s="175" t="s">
        <v>792</v>
      </c>
      <c r="D28" s="120" t="s">
        <v>793</v>
      </c>
      <c r="E28" s="108"/>
      <c r="F28" s="3"/>
      <c r="G28" s="3"/>
      <c r="H28" s="799" t="s">
        <v>400</v>
      </c>
      <c r="I28" s="805" t="s">
        <v>878</v>
      </c>
      <c r="J28" s="250"/>
      <c r="K28" s="805" t="s">
        <v>878</v>
      </c>
      <c r="L28" s="810"/>
      <c r="M28" s="808"/>
    </row>
    <row r="29" spans="1:13" ht="54.75" customHeight="1">
      <c r="A29" s="289">
        <v>18</v>
      </c>
      <c r="B29" s="174" t="s">
        <v>755</v>
      </c>
      <c r="C29" s="175" t="s">
        <v>794</v>
      </c>
      <c r="D29" s="109" t="s">
        <v>795</v>
      </c>
      <c r="E29" s="108"/>
      <c r="F29" s="3"/>
      <c r="G29" s="3"/>
      <c r="H29" s="799" t="s">
        <v>400</v>
      </c>
      <c r="I29" s="805" t="s">
        <v>878</v>
      </c>
      <c r="J29" s="250"/>
      <c r="K29" s="805" t="s">
        <v>878</v>
      </c>
      <c r="L29" s="810"/>
      <c r="M29" s="808"/>
    </row>
    <row r="30" spans="1:13" ht="52.5">
      <c r="A30" s="289">
        <v>19</v>
      </c>
      <c r="B30" s="174" t="s">
        <v>755</v>
      </c>
      <c r="C30" s="40" t="s">
        <v>796</v>
      </c>
      <c r="D30" s="795" t="s">
        <v>797</v>
      </c>
      <c r="E30" s="3"/>
      <c r="F30" s="3"/>
      <c r="G30" s="3"/>
      <c r="H30" s="799" t="s">
        <v>400</v>
      </c>
      <c r="I30" s="805" t="s">
        <v>878</v>
      </c>
      <c r="J30" s="250"/>
      <c r="K30" s="805" t="s">
        <v>878</v>
      </c>
      <c r="L30" s="810"/>
      <c r="M30" s="808"/>
    </row>
    <row r="31" spans="1:13" ht="64.5" thickBot="1">
      <c r="A31" s="319">
        <v>20</v>
      </c>
      <c r="B31" s="572" t="s">
        <v>755</v>
      </c>
      <c r="C31" s="484" t="s">
        <v>798</v>
      </c>
      <c r="D31" s="79" t="s">
        <v>799</v>
      </c>
      <c r="E31" s="573"/>
      <c r="F31" s="574"/>
      <c r="G31" s="574"/>
      <c r="H31" s="800" t="s">
        <v>800</v>
      </c>
      <c r="I31" s="806" t="s">
        <v>878</v>
      </c>
      <c r="J31" s="511"/>
      <c r="K31" s="806" t="s">
        <v>878</v>
      </c>
      <c r="L31" s="811"/>
      <c r="M31" s="809"/>
    </row>
    <row r="32" spans="1:13" ht="15.75" thickBot="1">
      <c r="A32" s="289">
        <v>21</v>
      </c>
      <c r="B32" s="1135" t="s">
        <v>899</v>
      </c>
      <c r="C32" s="1136"/>
      <c r="D32" s="1136"/>
      <c r="E32" s="1136"/>
      <c r="F32" s="1136"/>
      <c r="G32" s="1136"/>
      <c r="H32" s="1137"/>
      <c r="I32" s="801"/>
      <c r="J32" s="802">
        <f>SUM(J12:J31)</f>
        <v>0</v>
      </c>
      <c r="K32" s="578"/>
      <c r="L32" s="802">
        <f>SUM(L12:L31)</f>
        <v>0</v>
      </c>
      <c r="M32" s="732"/>
    </row>
    <row r="33" spans="1:13" ht="21.75" thickBot="1">
      <c r="A33" s="290">
        <v>22</v>
      </c>
      <c r="B33" s="1071" t="s">
        <v>923</v>
      </c>
      <c r="C33" s="1072"/>
      <c r="D33" s="1072"/>
      <c r="E33" s="1072"/>
      <c r="F33" s="1072"/>
      <c r="G33" s="1072"/>
      <c r="H33" s="1072"/>
      <c r="I33" s="1150">
        <f>J32+L32</f>
        <v>0</v>
      </c>
      <c r="J33" s="1151"/>
      <c r="K33" s="1151"/>
      <c r="L33" s="1151"/>
      <c r="M33" s="1152"/>
    </row>
  </sheetData>
  <mergeCells count="23">
    <mergeCell ref="A1:M2"/>
    <mergeCell ref="C8:C10"/>
    <mergeCell ref="B8:B10"/>
    <mergeCell ref="B33:H33"/>
    <mergeCell ref="A5:H7"/>
    <mergeCell ref="A3:M4"/>
    <mergeCell ref="I6:J6"/>
    <mergeCell ref="I7:J7"/>
    <mergeCell ref="K7:L7"/>
    <mergeCell ref="K6:L6"/>
    <mergeCell ref="I5:L5"/>
    <mergeCell ref="H8:H10"/>
    <mergeCell ref="G8:G10"/>
    <mergeCell ref="F8:F10"/>
    <mergeCell ref="E8:E10"/>
    <mergeCell ref="I33:M33"/>
    <mergeCell ref="M8:M10"/>
    <mergeCell ref="B32:H32"/>
    <mergeCell ref="J8:L8"/>
    <mergeCell ref="A8:A10"/>
    <mergeCell ref="I9:I10"/>
    <mergeCell ref="K9:K10"/>
    <mergeCell ref="D8:D10"/>
  </mergeCells>
  <dataValidations count="1">
    <dataValidation type="list" allowBlank="1" showInputMessage="1" showErrorMessage="1" sqref="J12:J31 L12:L31" xr:uid="{D408ED02-8FCE-4102-99AA-9EF81B11C25F}">
      <mc:AlternateContent xmlns:x12ac="http://schemas.microsoft.com/office/spreadsheetml/2011/1/ac" xmlns:mc="http://schemas.openxmlformats.org/markup-compatibility/2006">
        <mc:Choice Requires="x12ac">
          <x12ac:list>MAJ," MAJ, LISTOPAD", LISTOPAD</x12ac:list>
        </mc:Choice>
        <mc:Fallback>
          <formula1>"MAJ, MAJ, LISTOPAD, LISTOPAD"</formula1>
        </mc:Fallback>
      </mc:AlternateContent>
    </dataValidation>
  </dataValidations>
  <pageMargins left="0.25" right="0.25" top="0.75" bottom="0.75" header="0.3" footer="0.3"/>
  <pageSetup paperSize="9" scale="54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062C6-EF85-4DBA-93C3-20AF19E611E5}">
  <sheetPr codeName="Arkusz15">
    <pageSetUpPr fitToPage="1"/>
  </sheetPr>
  <dimension ref="A1:M18"/>
  <sheetViews>
    <sheetView zoomScale="60" zoomScaleNormal="60" workbookViewId="0">
      <pane ySplit="11" topLeftCell="A13" activePane="bottomLeft" state="frozen"/>
      <selection pane="bottomLeft" activeCell="A3" sqref="A3:M4"/>
    </sheetView>
  </sheetViews>
  <sheetFormatPr defaultColWidth="8.85546875" defaultRowHeight="15"/>
  <cols>
    <col min="1" max="1" width="5.28515625" customWidth="1"/>
    <col min="2" max="3" width="18.28515625" style="7" customWidth="1"/>
    <col min="4" max="4" width="32.5703125" customWidth="1"/>
    <col min="5" max="5" width="11" bestFit="1" customWidth="1"/>
    <col min="6" max="6" width="28" customWidth="1"/>
    <col min="7" max="7" width="27.28515625" bestFit="1" customWidth="1"/>
    <col min="8" max="8" width="29" customWidth="1"/>
    <col min="9" max="9" width="16.5703125" customWidth="1"/>
    <col min="10" max="11" width="15.5703125" customWidth="1"/>
    <col min="12" max="13" width="14" bestFit="1" customWidth="1"/>
  </cols>
  <sheetData>
    <row r="1" spans="1:13">
      <c r="A1" s="961" t="s">
        <v>946</v>
      </c>
      <c r="B1" s="962"/>
      <c r="C1" s="962"/>
      <c r="D1" s="962"/>
      <c r="E1" s="962"/>
      <c r="F1" s="962"/>
      <c r="G1" s="962"/>
      <c r="H1" s="962"/>
      <c r="I1" s="962"/>
      <c r="J1" s="962"/>
      <c r="K1" s="962"/>
      <c r="L1" s="962"/>
      <c r="M1" s="963"/>
    </row>
    <row r="2" spans="1:13" ht="39.75" customHeight="1" thickBot="1">
      <c r="A2" s="964"/>
      <c r="B2" s="965"/>
      <c r="C2" s="965"/>
      <c r="D2" s="965"/>
      <c r="E2" s="965"/>
      <c r="F2" s="965"/>
      <c r="G2" s="965"/>
      <c r="H2" s="965"/>
      <c r="I2" s="965"/>
      <c r="J2" s="965"/>
      <c r="K2" s="965"/>
      <c r="L2" s="965"/>
      <c r="M2" s="966"/>
    </row>
    <row r="3" spans="1:13" ht="15" customHeight="1">
      <c r="A3" s="880" t="s">
        <v>964</v>
      </c>
      <c r="B3" s="881"/>
      <c r="C3" s="881"/>
      <c r="D3" s="881"/>
      <c r="E3" s="881"/>
      <c r="F3" s="881"/>
      <c r="G3" s="881"/>
      <c r="H3" s="881"/>
      <c r="I3" s="881"/>
      <c r="J3" s="881"/>
      <c r="K3" s="881"/>
      <c r="L3" s="881"/>
      <c r="M3" s="882"/>
    </row>
    <row r="4" spans="1:13" ht="15.75" thickBot="1">
      <c r="A4" s="883"/>
      <c r="B4" s="884"/>
      <c r="C4" s="884"/>
      <c r="D4" s="884"/>
      <c r="E4" s="884"/>
      <c r="F4" s="884"/>
      <c r="G4" s="884"/>
      <c r="H4" s="884"/>
      <c r="I4" s="884"/>
      <c r="J4" s="884"/>
      <c r="K4" s="884"/>
      <c r="L4" s="884"/>
      <c r="M4" s="885"/>
    </row>
    <row r="5" spans="1:13">
      <c r="A5" s="958" t="s">
        <v>882</v>
      </c>
      <c r="B5" s="881"/>
      <c r="C5" s="881"/>
      <c r="D5" s="881"/>
      <c r="E5" s="881"/>
      <c r="F5" s="881"/>
      <c r="G5" s="881"/>
      <c r="H5" s="1169"/>
      <c r="I5" s="1165" t="s">
        <v>22</v>
      </c>
      <c r="J5" s="1165"/>
      <c r="K5" s="1165"/>
      <c r="L5" s="1165"/>
      <c r="M5" s="1166"/>
    </row>
    <row r="6" spans="1:13" ht="14.45" customHeight="1">
      <c r="A6" s="959"/>
      <c r="B6" s="867"/>
      <c r="C6" s="867"/>
      <c r="D6" s="867"/>
      <c r="E6" s="867"/>
      <c r="F6" s="867"/>
      <c r="G6" s="867"/>
      <c r="H6" s="1147"/>
      <c r="I6" s="1155">
        <v>2024</v>
      </c>
      <c r="J6" s="1156"/>
      <c r="K6" s="1159">
        <v>2025</v>
      </c>
      <c r="L6" s="1160"/>
      <c r="M6" s="278"/>
    </row>
    <row r="7" spans="1:13" ht="78.75" customHeight="1" thickBot="1">
      <c r="A7" s="883"/>
      <c r="B7" s="884"/>
      <c r="C7" s="884"/>
      <c r="D7" s="884"/>
      <c r="E7" s="884"/>
      <c r="F7" s="884"/>
      <c r="G7" s="884"/>
      <c r="H7" s="1170"/>
      <c r="I7" s="1157" t="s">
        <v>849</v>
      </c>
      <c r="J7" s="1158"/>
      <c r="K7" s="1157" t="s">
        <v>850</v>
      </c>
      <c r="L7" s="1158"/>
      <c r="M7" s="387"/>
    </row>
    <row r="8" spans="1:13" s="4" customFormat="1" ht="15" customHeight="1" thickBot="1">
      <c r="A8" s="952" t="s">
        <v>24</v>
      </c>
      <c r="B8" s="949" t="s">
        <v>25</v>
      </c>
      <c r="C8" s="872" t="s">
        <v>26</v>
      </c>
      <c r="D8" s="872" t="s">
        <v>27</v>
      </c>
      <c r="E8" s="944" t="s">
        <v>28</v>
      </c>
      <c r="F8" s="1101" t="s">
        <v>29</v>
      </c>
      <c r="G8" s="872" t="s">
        <v>30</v>
      </c>
      <c r="H8" s="872" t="s">
        <v>31</v>
      </c>
      <c r="I8" s="1167"/>
      <c r="J8" s="892"/>
      <c r="K8" s="902"/>
      <c r="L8" s="1168"/>
      <c r="M8" s="872" t="s">
        <v>32</v>
      </c>
    </row>
    <row r="9" spans="1:13" s="4" customFormat="1" ht="48" customHeight="1" thickBot="1">
      <c r="A9" s="953"/>
      <c r="B9" s="950"/>
      <c r="C9" s="873"/>
      <c r="D9" s="873"/>
      <c r="E9" s="1059"/>
      <c r="F9" s="1163"/>
      <c r="G9" s="873"/>
      <c r="H9" s="873"/>
      <c r="I9" s="1161" t="s">
        <v>891</v>
      </c>
      <c r="J9" s="339" t="s">
        <v>871</v>
      </c>
      <c r="K9" s="1161" t="s">
        <v>876</v>
      </c>
      <c r="L9" s="339" t="s">
        <v>872</v>
      </c>
      <c r="M9" s="873"/>
    </row>
    <row r="10" spans="1:13" s="4" customFormat="1" ht="48" customHeight="1" thickBot="1">
      <c r="A10" s="954"/>
      <c r="B10" s="951"/>
      <c r="C10" s="874"/>
      <c r="D10" s="874"/>
      <c r="E10" s="945"/>
      <c r="F10" s="1164"/>
      <c r="G10" s="874"/>
      <c r="H10" s="874"/>
      <c r="I10" s="1162"/>
      <c r="J10" s="339" t="s">
        <v>878</v>
      </c>
      <c r="K10" s="1162"/>
      <c r="L10" s="339" t="s">
        <v>878</v>
      </c>
      <c r="M10" s="874"/>
    </row>
    <row r="11" spans="1:13" s="4" customFormat="1" ht="15.75" thickBot="1">
      <c r="A11" s="339">
        <v>1</v>
      </c>
      <c r="B11" s="339">
        <v>2</v>
      </c>
      <c r="C11" s="339">
        <v>3</v>
      </c>
      <c r="D11" s="339">
        <v>4</v>
      </c>
      <c r="E11" s="339">
        <v>5</v>
      </c>
      <c r="F11" s="339">
        <v>6</v>
      </c>
      <c r="G11" s="339">
        <v>7</v>
      </c>
      <c r="H11" s="339">
        <v>8</v>
      </c>
      <c r="I11" s="339">
        <v>9</v>
      </c>
      <c r="J11" s="339">
        <v>10</v>
      </c>
      <c r="K11" s="339">
        <v>11</v>
      </c>
      <c r="L11" s="339">
        <v>12</v>
      </c>
      <c r="M11" s="339">
        <v>13</v>
      </c>
    </row>
    <row r="12" spans="1:13" ht="117.75" customHeight="1">
      <c r="A12" s="389">
        <v>1</v>
      </c>
      <c r="B12" s="188" t="s">
        <v>851</v>
      </c>
      <c r="C12" s="663" t="s">
        <v>852</v>
      </c>
      <c r="D12" s="580" t="s">
        <v>853</v>
      </c>
      <c r="E12" s="429">
        <v>1985</v>
      </c>
      <c r="F12" s="431">
        <v>225</v>
      </c>
      <c r="G12" s="581"/>
      <c r="H12" s="580" t="s">
        <v>854</v>
      </c>
      <c r="I12" s="582" t="s">
        <v>878</v>
      </c>
      <c r="J12" s="508"/>
      <c r="K12" s="582" t="s">
        <v>878</v>
      </c>
      <c r="L12" s="508"/>
      <c r="M12" s="812" t="s">
        <v>855</v>
      </c>
    </row>
    <row r="13" spans="1:13" ht="151.5" customHeight="1">
      <c r="A13" s="289">
        <v>2</v>
      </c>
      <c r="B13" s="28" t="s">
        <v>851</v>
      </c>
      <c r="C13" s="40" t="s">
        <v>856</v>
      </c>
      <c r="D13" s="27" t="s">
        <v>857</v>
      </c>
      <c r="E13" s="24">
        <v>4840</v>
      </c>
      <c r="F13" s="24">
        <v>822</v>
      </c>
      <c r="G13" s="3"/>
      <c r="H13" s="25" t="s">
        <v>854</v>
      </c>
      <c r="I13" s="215" t="s">
        <v>878</v>
      </c>
      <c r="J13" s="1"/>
      <c r="K13" s="215" t="s">
        <v>878</v>
      </c>
      <c r="L13" s="1"/>
      <c r="M13" s="813" t="s">
        <v>855</v>
      </c>
    </row>
    <row r="14" spans="1:13" ht="178.5" customHeight="1">
      <c r="A14" s="289">
        <v>3</v>
      </c>
      <c r="B14" s="28" t="s">
        <v>851</v>
      </c>
      <c r="C14" s="40" t="s">
        <v>858</v>
      </c>
      <c r="D14" s="55" t="s">
        <v>859</v>
      </c>
      <c r="E14" s="24">
        <v>2745</v>
      </c>
      <c r="F14" s="24">
        <v>407</v>
      </c>
      <c r="G14" s="137"/>
      <c r="H14" s="25" t="s">
        <v>860</v>
      </c>
      <c r="I14" s="215" t="s">
        <v>878</v>
      </c>
      <c r="J14" s="1"/>
      <c r="K14" s="215" t="s">
        <v>878</v>
      </c>
      <c r="L14" s="1"/>
      <c r="M14" s="813" t="s">
        <v>855</v>
      </c>
    </row>
    <row r="15" spans="1:13" ht="120.75" customHeight="1">
      <c r="A15" s="289">
        <v>4</v>
      </c>
      <c r="B15" s="28" t="s">
        <v>851</v>
      </c>
      <c r="C15" s="650" t="s">
        <v>61</v>
      </c>
      <c r="D15" s="55" t="s">
        <v>861</v>
      </c>
      <c r="E15" s="41">
        <v>150</v>
      </c>
      <c r="F15" s="24">
        <v>67</v>
      </c>
      <c r="G15" s="3"/>
      <c r="H15" s="25" t="s">
        <v>862</v>
      </c>
      <c r="I15" s="215" t="s">
        <v>878</v>
      </c>
      <c r="J15" s="1"/>
      <c r="K15" s="215" t="s">
        <v>878</v>
      </c>
      <c r="L15" s="1"/>
      <c r="M15" s="813" t="s">
        <v>855</v>
      </c>
    </row>
    <row r="16" spans="1:13" ht="60" customHeight="1" thickBot="1">
      <c r="A16" s="289">
        <v>5</v>
      </c>
      <c r="B16" s="320" t="s">
        <v>851</v>
      </c>
      <c r="C16" s="666" t="s">
        <v>863</v>
      </c>
      <c r="D16" s="815" t="s">
        <v>864</v>
      </c>
      <c r="E16" s="437">
        <v>70</v>
      </c>
      <c r="F16" s="437">
        <v>23</v>
      </c>
      <c r="G16" s="618"/>
      <c r="H16" s="617" t="s">
        <v>865</v>
      </c>
      <c r="I16" s="215" t="s">
        <v>878</v>
      </c>
      <c r="J16" s="702"/>
      <c r="K16" s="215" t="s">
        <v>878</v>
      </c>
      <c r="L16" s="702"/>
      <c r="M16" s="813" t="s">
        <v>855</v>
      </c>
    </row>
    <row r="17" spans="1:13" ht="15.75" thickBot="1">
      <c r="A17" s="481">
        <v>6</v>
      </c>
      <c r="B17" s="1047" t="s">
        <v>899</v>
      </c>
      <c r="C17" s="1048"/>
      <c r="D17" s="1048"/>
      <c r="E17" s="1048"/>
      <c r="F17" s="1048"/>
      <c r="G17" s="1048"/>
      <c r="H17" s="1049"/>
      <c r="I17" s="796"/>
      <c r="J17" s="814">
        <f>SUM(J13:J16)</f>
        <v>0</v>
      </c>
      <c r="K17" s="796"/>
      <c r="L17" s="814">
        <f>SUM(L13:L16)</f>
        <v>0</v>
      </c>
      <c r="M17" s="732"/>
    </row>
    <row r="18" spans="1:13" ht="15.75" thickBot="1">
      <c r="A18" s="290">
        <v>7</v>
      </c>
      <c r="B18" s="1153" t="s">
        <v>925</v>
      </c>
      <c r="C18" s="1154"/>
      <c r="D18" s="1154"/>
      <c r="E18" s="1154"/>
      <c r="F18" s="1154"/>
      <c r="G18" s="1154"/>
      <c r="H18" s="1154"/>
      <c r="I18" s="1040">
        <f>J17+L17</f>
        <v>0</v>
      </c>
      <c r="J18" s="1041"/>
      <c r="K18" s="1041"/>
      <c r="L18" s="1041"/>
      <c r="M18" s="1042"/>
    </row>
  </sheetData>
  <mergeCells count="23">
    <mergeCell ref="F8:F10"/>
    <mergeCell ref="G8:G10"/>
    <mergeCell ref="I5:M5"/>
    <mergeCell ref="I8:L8"/>
    <mergeCell ref="A8:A10"/>
    <mergeCell ref="H8:H10"/>
    <mergeCell ref="A5:H7"/>
    <mergeCell ref="A3:M4"/>
    <mergeCell ref="A1:M2"/>
    <mergeCell ref="B17:H17"/>
    <mergeCell ref="B18:H18"/>
    <mergeCell ref="I18:M18"/>
    <mergeCell ref="I6:J6"/>
    <mergeCell ref="I7:J7"/>
    <mergeCell ref="K7:L7"/>
    <mergeCell ref="K6:L6"/>
    <mergeCell ref="I9:I10"/>
    <mergeCell ref="K9:K10"/>
    <mergeCell ref="M8:M10"/>
    <mergeCell ref="B8:B10"/>
    <mergeCell ref="C8:C10"/>
    <mergeCell ref="D8:D10"/>
    <mergeCell ref="E8:E10"/>
  </mergeCells>
  <phoneticPr fontId="52" type="noConversion"/>
  <pageMargins left="0.7" right="0.7" top="0.75" bottom="0.75" header="0.3" footer="0.3"/>
  <pageSetup paperSize="9" scale="53" fitToHeight="0" orientation="landscape" verticalDpi="0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5D1CA-3B84-4A2E-A8B8-7C3A2988C41E}">
  <sheetPr codeName="Arkusz14">
    <pageSetUpPr fitToPage="1"/>
  </sheetPr>
  <dimension ref="A1:M24"/>
  <sheetViews>
    <sheetView tabSelected="1" zoomScale="70" zoomScaleNormal="70" workbookViewId="0">
      <pane ySplit="11" topLeftCell="A18" activePane="bottomLeft" state="frozen"/>
      <selection pane="bottomLeft" activeCell="K7" sqref="K7:L7"/>
    </sheetView>
  </sheetViews>
  <sheetFormatPr defaultColWidth="8.85546875" defaultRowHeight="15"/>
  <cols>
    <col min="1" max="1" width="5.28515625" customWidth="1"/>
    <col min="2" max="2" width="18.28515625" style="177" customWidth="1"/>
    <col min="3" max="3" width="18.28515625" style="176" customWidth="1"/>
    <col min="4" max="4" width="32.5703125" customWidth="1"/>
    <col min="5" max="5" width="11" bestFit="1" customWidth="1"/>
    <col min="6" max="6" width="28" customWidth="1"/>
    <col min="7" max="7" width="27.28515625" bestFit="1" customWidth="1"/>
    <col min="8" max="8" width="29" customWidth="1"/>
    <col min="9" max="9" width="16.5703125" style="578" customWidth="1"/>
    <col min="10" max="11" width="15.5703125" customWidth="1"/>
    <col min="12" max="13" width="14" bestFit="1" customWidth="1"/>
  </cols>
  <sheetData>
    <row r="1" spans="1:13">
      <c r="A1" s="961" t="s">
        <v>947</v>
      </c>
      <c r="B1" s="962"/>
      <c r="C1" s="962"/>
      <c r="D1" s="962"/>
      <c r="E1" s="962"/>
      <c r="F1" s="962"/>
      <c r="G1" s="962"/>
      <c r="H1" s="962"/>
      <c r="I1" s="962"/>
      <c r="J1" s="962"/>
      <c r="K1" s="962"/>
      <c r="L1" s="962"/>
      <c r="M1" s="963"/>
    </row>
    <row r="2" spans="1:13" ht="15.75" thickBot="1">
      <c r="A2" s="964"/>
      <c r="B2" s="965"/>
      <c r="C2" s="965"/>
      <c r="D2" s="965"/>
      <c r="E2" s="965"/>
      <c r="F2" s="965"/>
      <c r="G2" s="965"/>
      <c r="H2" s="965"/>
      <c r="I2" s="965"/>
      <c r="J2" s="965"/>
      <c r="K2" s="965"/>
      <c r="L2" s="965"/>
      <c r="M2" s="966"/>
    </row>
    <row r="3" spans="1:13" ht="15" customHeight="1">
      <c r="A3" s="880" t="s">
        <v>964</v>
      </c>
      <c r="B3" s="881"/>
      <c r="C3" s="881"/>
      <c r="D3" s="881"/>
      <c r="E3" s="881"/>
      <c r="F3" s="881"/>
      <c r="G3" s="881"/>
      <c r="H3" s="881"/>
      <c r="I3" s="881"/>
      <c r="J3" s="881"/>
      <c r="K3" s="881"/>
      <c r="L3" s="881"/>
      <c r="M3" s="882"/>
    </row>
    <row r="4" spans="1:13" ht="15.75" thickBot="1">
      <c r="A4" s="883"/>
      <c r="B4" s="884"/>
      <c r="C4" s="884"/>
      <c r="D4" s="884"/>
      <c r="E4" s="884"/>
      <c r="F4" s="884"/>
      <c r="G4" s="884"/>
      <c r="H4" s="884"/>
      <c r="I4" s="884"/>
      <c r="J4" s="884"/>
      <c r="K4" s="884"/>
      <c r="L4" s="884"/>
      <c r="M4" s="885"/>
    </row>
    <row r="5" spans="1:13" ht="15" customHeight="1" thickBot="1">
      <c r="A5" s="958" t="s">
        <v>882</v>
      </c>
      <c r="B5" s="881"/>
      <c r="C5" s="881"/>
      <c r="D5" s="881"/>
      <c r="E5" s="881"/>
      <c r="F5" s="881"/>
      <c r="G5" s="881"/>
      <c r="H5" s="882"/>
      <c r="I5" s="881" t="s">
        <v>22</v>
      </c>
      <c r="J5" s="881"/>
      <c r="K5" s="881"/>
      <c r="L5" s="881"/>
      <c r="M5" s="505"/>
    </row>
    <row r="6" spans="1:13" ht="14.45" customHeight="1" thickBot="1">
      <c r="A6" s="959"/>
      <c r="B6" s="867"/>
      <c r="C6" s="867"/>
      <c r="D6" s="867"/>
      <c r="E6" s="867"/>
      <c r="F6" s="867"/>
      <c r="G6" s="867"/>
      <c r="H6" s="960"/>
      <c r="I6" s="1176">
        <v>2024</v>
      </c>
      <c r="J6" s="1177"/>
      <c r="K6" s="1178">
        <v>2025</v>
      </c>
      <c r="L6" s="1179"/>
      <c r="M6" s="213"/>
    </row>
    <row r="7" spans="1:13" ht="111.75" customHeight="1" thickBot="1">
      <c r="A7" s="883"/>
      <c r="B7" s="867"/>
      <c r="C7" s="867"/>
      <c r="D7" s="867"/>
      <c r="E7" s="867"/>
      <c r="F7" s="867"/>
      <c r="G7" s="867"/>
      <c r="H7" s="960"/>
      <c r="I7" s="1032" t="s">
        <v>965</v>
      </c>
      <c r="J7" s="1028"/>
      <c r="K7" s="1032" t="s">
        <v>966</v>
      </c>
      <c r="L7" s="1028"/>
      <c r="M7" s="213"/>
    </row>
    <row r="8" spans="1:13" s="4" customFormat="1" ht="15" customHeight="1" thickBot="1">
      <c r="A8" s="872" t="s">
        <v>24</v>
      </c>
      <c r="B8" s="898" t="s">
        <v>25</v>
      </c>
      <c r="C8" s="1126" t="s">
        <v>26</v>
      </c>
      <c r="D8" s="898" t="s">
        <v>27</v>
      </c>
      <c r="E8" s="898" t="s">
        <v>28</v>
      </c>
      <c r="F8" s="898" t="s">
        <v>29</v>
      </c>
      <c r="G8" s="898" t="s">
        <v>30</v>
      </c>
      <c r="H8" s="898" t="s">
        <v>31</v>
      </c>
      <c r="I8" s="1020"/>
      <c r="J8" s="1021"/>
      <c r="K8" s="1021"/>
      <c r="L8" s="1022"/>
      <c r="M8" s="872" t="s">
        <v>32</v>
      </c>
    </row>
    <row r="9" spans="1:13" s="4" customFormat="1" ht="48.75" customHeight="1" thickBot="1">
      <c r="A9" s="873"/>
      <c r="B9" s="899"/>
      <c r="C9" s="1127"/>
      <c r="D9" s="899"/>
      <c r="E9" s="899"/>
      <c r="F9" s="899"/>
      <c r="G9" s="899"/>
      <c r="H9" s="899"/>
      <c r="I9" s="898" t="s">
        <v>891</v>
      </c>
      <c r="J9" s="653" t="s">
        <v>871</v>
      </c>
      <c r="K9" s="898" t="s">
        <v>876</v>
      </c>
      <c r="L9" s="646" t="s">
        <v>872</v>
      </c>
      <c r="M9" s="873"/>
    </row>
    <row r="10" spans="1:13" s="4" customFormat="1" ht="48.75" customHeight="1" thickBot="1">
      <c r="A10" s="874"/>
      <c r="B10" s="900"/>
      <c r="C10" s="1128"/>
      <c r="D10" s="900"/>
      <c r="E10" s="900"/>
      <c r="F10" s="900"/>
      <c r="G10" s="900"/>
      <c r="H10" s="900"/>
      <c r="I10" s="900"/>
      <c r="J10" s="648" t="s">
        <v>878</v>
      </c>
      <c r="K10" s="900"/>
      <c r="L10" s="339" t="s">
        <v>878</v>
      </c>
      <c r="M10" s="874"/>
    </row>
    <row r="11" spans="1:13" s="4" customFormat="1" ht="15.75" thickBot="1">
      <c r="A11" s="339">
        <v>1</v>
      </c>
      <c r="B11" s="339">
        <v>2</v>
      </c>
      <c r="C11" s="339">
        <v>3</v>
      </c>
      <c r="D11" s="339">
        <v>4</v>
      </c>
      <c r="E11" s="339">
        <v>5</v>
      </c>
      <c r="F11" s="339">
        <v>6</v>
      </c>
      <c r="G11" s="339">
        <v>7</v>
      </c>
      <c r="H11" s="339">
        <v>8</v>
      </c>
      <c r="I11" s="339">
        <v>10</v>
      </c>
      <c r="J11" s="339">
        <v>11</v>
      </c>
      <c r="K11" s="339">
        <v>12</v>
      </c>
      <c r="L11" s="339">
        <v>13</v>
      </c>
      <c r="M11" s="339">
        <v>14</v>
      </c>
    </row>
    <row r="12" spans="1:13" ht="90">
      <c r="A12" s="289">
        <v>1</v>
      </c>
      <c r="B12" s="28" t="s">
        <v>801</v>
      </c>
      <c r="C12" s="40" t="s">
        <v>802</v>
      </c>
      <c r="D12" s="55" t="s">
        <v>803</v>
      </c>
      <c r="E12" s="24" t="s">
        <v>804</v>
      </c>
      <c r="F12" s="24" t="s">
        <v>805</v>
      </c>
      <c r="G12" s="24"/>
      <c r="H12" s="513" t="s">
        <v>806</v>
      </c>
      <c r="I12" s="433" t="s">
        <v>878</v>
      </c>
      <c r="J12" s="250"/>
      <c r="K12" s="820" t="s">
        <v>878</v>
      </c>
      <c r="L12" s="722"/>
      <c r="M12" s="435"/>
    </row>
    <row r="13" spans="1:13" ht="150">
      <c r="A13" s="289">
        <v>2</v>
      </c>
      <c r="B13" s="28" t="s">
        <v>801</v>
      </c>
      <c r="C13" s="650" t="s">
        <v>807</v>
      </c>
      <c r="D13" s="55" t="s">
        <v>808</v>
      </c>
      <c r="E13" s="24" t="s">
        <v>809</v>
      </c>
      <c r="F13" s="24" t="s">
        <v>810</v>
      </c>
      <c r="G13" s="24"/>
      <c r="H13" s="512" t="s">
        <v>811</v>
      </c>
      <c r="I13" s="433" t="s">
        <v>878</v>
      </c>
      <c r="J13" s="250"/>
      <c r="K13" s="820" t="s">
        <v>878</v>
      </c>
      <c r="L13" s="722"/>
      <c r="M13" s="435"/>
    </row>
    <row r="14" spans="1:13" ht="113.25" customHeight="1">
      <c r="A14" s="289">
        <v>3</v>
      </c>
      <c r="B14" s="28" t="s">
        <v>801</v>
      </c>
      <c r="C14" s="40" t="s">
        <v>812</v>
      </c>
      <c r="D14" s="55" t="s">
        <v>813</v>
      </c>
      <c r="E14" s="24" t="s">
        <v>814</v>
      </c>
      <c r="F14" s="24" t="s">
        <v>815</v>
      </c>
      <c r="G14" s="24"/>
      <c r="H14" s="175" t="s">
        <v>816</v>
      </c>
      <c r="I14" s="433" t="s">
        <v>878</v>
      </c>
      <c r="J14" s="250"/>
      <c r="K14" s="820" t="s">
        <v>878</v>
      </c>
      <c r="L14" s="722"/>
      <c r="M14" s="435"/>
    </row>
    <row r="15" spans="1:13" ht="366.75" customHeight="1">
      <c r="A15" s="289">
        <v>4</v>
      </c>
      <c r="B15" s="28" t="s">
        <v>801</v>
      </c>
      <c r="C15" s="40" t="s">
        <v>817</v>
      </c>
      <c r="D15" s="55" t="s">
        <v>818</v>
      </c>
      <c r="E15" s="24" t="s">
        <v>819</v>
      </c>
      <c r="F15" s="24" t="s">
        <v>820</v>
      </c>
      <c r="G15" s="24"/>
      <c r="H15" s="175" t="s">
        <v>821</v>
      </c>
      <c r="I15" s="433" t="s">
        <v>878</v>
      </c>
      <c r="J15" s="250"/>
      <c r="K15" s="820" t="s">
        <v>878</v>
      </c>
      <c r="L15" s="722"/>
      <c r="M15" s="817" t="s">
        <v>822</v>
      </c>
    </row>
    <row r="16" spans="1:13" ht="75">
      <c r="A16" s="289">
        <v>5</v>
      </c>
      <c r="B16" s="28" t="s">
        <v>801</v>
      </c>
      <c r="C16" s="650" t="s">
        <v>823</v>
      </c>
      <c r="D16" s="27" t="s">
        <v>824</v>
      </c>
      <c r="E16" s="24" t="s">
        <v>825</v>
      </c>
      <c r="F16" s="24" t="s">
        <v>826</v>
      </c>
      <c r="G16" s="155"/>
      <c r="H16" s="175" t="s">
        <v>827</v>
      </c>
      <c r="I16" s="433" t="s">
        <v>878</v>
      </c>
      <c r="J16" s="250"/>
      <c r="K16" s="820" t="s">
        <v>878</v>
      </c>
      <c r="L16" s="722"/>
      <c r="M16" s="818"/>
    </row>
    <row r="17" spans="1:13" ht="75">
      <c r="A17" s="289">
        <v>6</v>
      </c>
      <c r="B17" s="28" t="s">
        <v>801</v>
      </c>
      <c r="C17" s="650" t="s">
        <v>828</v>
      </c>
      <c r="D17" s="27" t="s">
        <v>829</v>
      </c>
      <c r="E17" s="24" t="s">
        <v>830</v>
      </c>
      <c r="F17" s="24" t="s">
        <v>831</v>
      </c>
      <c r="G17" s="155"/>
      <c r="H17" s="156" t="s">
        <v>832</v>
      </c>
      <c r="I17" s="433" t="s">
        <v>878</v>
      </c>
      <c r="J17" s="250"/>
      <c r="K17" s="820" t="s">
        <v>878</v>
      </c>
      <c r="L17" s="722"/>
      <c r="M17" s="818"/>
    </row>
    <row r="18" spans="1:13" ht="90">
      <c r="A18" s="289">
        <v>7</v>
      </c>
      <c r="B18" s="28" t="s">
        <v>801</v>
      </c>
      <c r="C18" s="650" t="s">
        <v>833</v>
      </c>
      <c r="D18" s="27" t="s">
        <v>834</v>
      </c>
      <c r="E18" s="24" t="s">
        <v>835</v>
      </c>
      <c r="F18" s="24" t="s">
        <v>836</v>
      </c>
      <c r="G18" s="155"/>
      <c r="H18" s="156" t="s">
        <v>837</v>
      </c>
      <c r="I18" s="433" t="s">
        <v>878</v>
      </c>
      <c r="J18" s="250"/>
      <c r="K18" s="820" t="s">
        <v>878</v>
      </c>
      <c r="L18" s="722"/>
      <c r="M18" s="435"/>
    </row>
    <row r="19" spans="1:13" ht="90">
      <c r="A19" s="289">
        <v>8</v>
      </c>
      <c r="B19" s="28" t="s">
        <v>801</v>
      </c>
      <c r="C19" s="650" t="s">
        <v>838</v>
      </c>
      <c r="D19" s="27" t="s">
        <v>839</v>
      </c>
      <c r="E19" s="24" t="s">
        <v>840</v>
      </c>
      <c r="F19" s="24" t="s">
        <v>841</v>
      </c>
      <c r="G19" s="24"/>
      <c r="H19" s="156"/>
      <c r="I19" s="433" t="s">
        <v>878</v>
      </c>
      <c r="J19" s="250"/>
      <c r="K19" s="820" t="s">
        <v>878</v>
      </c>
      <c r="L19" s="722"/>
      <c r="M19" s="818"/>
    </row>
    <row r="20" spans="1:13" ht="120">
      <c r="A20" s="289">
        <v>9</v>
      </c>
      <c r="B20" s="28" t="s">
        <v>801</v>
      </c>
      <c r="C20" s="40" t="s">
        <v>842</v>
      </c>
      <c r="D20" s="40" t="s">
        <v>843</v>
      </c>
      <c r="E20" s="41"/>
      <c r="F20" s="155"/>
      <c r="G20" s="155"/>
      <c r="H20" s="156" t="s">
        <v>844</v>
      </c>
      <c r="I20" s="433" t="s">
        <v>878</v>
      </c>
      <c r="J20" s="250"/>
      <c r="K20" s="820" t="s">
        <v>878</v>
      </c>
      <c r="L20" s="722"/>
      <c r="M20" s="819"/>
    </row>
    <row r="21" spans="1:13" ht="30">
      <c r="A21" s="289">
        <v>10</v>
      </c>
      <c r="B21" s="28" t="s">
        <v>801</v>
      </c>
      <c r="C21" s="29" t="s">
        <v>845</v>
      </c>
      <c r="D21" s="1" t="s">
        <v>846</v>
      </c>
      <c r="E21" s="155"/>
      <c r="F21" s="155"/>
      <c r="G21" s="155"/>
      <c r="H21" s="561"/>
      <c r="I21" s="433" t="s">
        <v>878</v>
      </c>
      <c r="J21" s="250"/>
      <c r="K21" s="820" t="s">
        <v>878</v>
      </c>
      <c r="L21" s="722"/>
      <c r="M21" s="818"/>
    </row>
    <row r="22" spans="1:13" ht="45.75" thickBot="1">
      <c r="A22" s="289">
        <v>11</v>
      </c>
      <c r="B22" s="28" t="s">
        <v>801</v>
      </c>
      <c r="C22" s="29" t="s">
        <v>847</v>
      </c>
      <c r="D22" s="1"/>
      <c r="E22" s="155"/>
      <c r="F22" s="155" t="s">
        <v>848</v>
      </c>
      <c r="G22" s="155"/>
      <c r="H22" s="561"/>
      <c r="I22" s="487" t="s">
        <v>878</v>
      </c>
      <c r="J22" s="511"/>
      <c r="K22" s="821" t="s">
        <v>878</v>
      </c>
      <c r="L22" s="822"/>
      <c r="M22" s="818"/>
    </row>
    <row r="23" spans="1:13" ht="15.75" thickBot="1">
      <c r="A23" s="289">
        <v>12</v>
      </c>
      <c r="B23" s="1175" t="s">
        <v>899</v>
      </c>
      <c r="C23" s="1175"/>
      <c r="D23" s="1175"/>
      <c r="E23" s="1175"/>
      <c r="F23" s="1175"/>
      <c r="G23" s="1175"/>
      <c r="H23" s="1175"/>
      <c r="I23" s="823"/>
      <c r="J23" s="824">
        <f>SUM(J12:J22)</f>
        <v>0</v>
      </c>
      <c r="K23" s="816"/>
      <c r="L23" s="824">
        <f>SUM(L12:L22)</f>
        <v>0</v>
      </c>
      <c r="M23" s="723"/>
    </row>
    <row r="24" spans="1:13">
      <c r="A24" s="289">
        <v>13</v>
      </c>
      <c r="B24" s="1174" t="s">
        <v>924</v>
      </c>
      <c r="C24" s="1174"/>
      <c r="D24" s="1174"/>
      <c r="E24" s="1174"/>
      <c r="F24" s="1174"/>
      <c r="G24" s="1174"/>
      <c r="H24" s="1174"/>
      <c r="I24" s="1171">
        <f>J23+L23</f>
        <v>0</v>
      </c>
      <c r="J24" s="1172"/>
      <c r="K24" s="1172"/>
      <c r="L24" s="1172"/>
      <c r="M24" s="1173"/>
    </row>
  </sheetData>
  <mergeCells count="23">
    <mergeCell ref="A3:M4"/>
    <mergeCell ref="A1:M2"/>
    <mergeCell ref="I24:M24"/>
    <mergeCell ref="B24:H24"/>
    <mergeCell ref="B23:H23"/>
    <mergeCell ref="I7:J7"/>
    <mergeCell ref="I6:J6"/>
    <mergeCell ref="F8:F10"/>
    <mergeCell ref="G8:G10"/>
    <mergeCell ref="H8:H10"/>
    <mergeCell ref="I8:L8"/>
    <mergeCell ref="A5:H7"/>
    <mergeCell ref="I5:L5"/>
    <mergeCell ref="I9:I10"/>
    <mergeCell ref="K7:L7"/>
    <mergeCell ref="K6:L6"/>
    <mergeCell ref="M8:M10"/>
    <mergeCell ref="K9:K10"/>
    <mergeCell ref="A8:A10"/>
    <mergeCell ref="B8:B10"/>
    <mergeCell ref="C8:C10"/>
    <mergeCell ref="D8:D10"/>
    <mergeCell ref="E8:E10"/>
  </mergeCells>
  <dataValidations count="1">
    <dataValidation type="list" allowBlank="1" showInputMessage="1" showErrorMessage="1" sqref="J12:J22 L12:L22" xr:uid="{AE54A209-07F9-4FDF-872E-CB987D51030C}">
      <mc:AlternateContent xmlns:x12ac="http://schemas.microsoft.com/office/spreadsheetml/2011/1/ac" xmlns:mc="http://schemas.openxmlformats.org/markup-compatibility/2006">
        <mc:Choice Requires="x12ac">
          <x12ac:list>MAJ," MAJ, LISTOPAD", LISTOPAD</x12ac:list>
        </mc:Choice>
        <mc:Fallback>
          <formula1>"MAJ, MAJ, LISTOPAD, LISTOPAD"</formula1>
        </mc:Fallback>
      </mc:AlternateContent>
    </dataValidation>
  </dataValidations>
  <pageMargins left="0.7" right="0.7" top="0.75" bottom="0.75" header="0.3" footer="0.3"/>
  <pageSetup paperSize="9" scale="53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83779-49BC-4612-AA7A-34C2BB67802F}">
  <sheetPr codeName="Arkusz16">
    <pageSetUpPr fitToPage="1"/>
  </sheetPr>
  <dimension ref="A1:M14"/>
  <sheetViews>
    <sheetView workbookViewId="0">
      <selection activeCell="A3" sqref="A3:M4"/>
    </sheetView>
  </sheetViews>
  <sheetFormatPr defaultColWidth="8.85546875" defaultRowHeight="15"/>
  <cols>
    <col min="1" max="1" width="5.28515625" customWidth="1"/>
    <col min="2" max="3" width="18.28515625" style="7" customWidth="1"/>
    <col min="4" max="4" width="32.5703125" customWidth="1"/>
    <col min="5" max="5" width="11" bestFit="1" customWidth="1"/>
    <col min="6" max="6" width="28" customWidth="1"/>
    <col min="7" max="7" width="27.28515625" bestFit="1" customWidth="1"/>
    <col min="8" max="8" width="29" customWidth="1"/>
    <col min="9" max="11" width="15.5703125" customWidth="1"/>
    <col min="12" max="13" width="14" bestFit="1" customWidth="1"/>
  </cols>
  <sheetData>
    <row r="1" spans="1:13">
      <c r="A1" s="961" t="s">
        <v>926</v>
      </c>
      <c r="B1" s="962"/>
      <c r="C1" s="962"/>
      <c r="D1" s="962"/>
      <c r="E1" s="962"/>
      <c r="F1" s="962"/>
      <c r="G1" s="962"/>
      <c r="H1" s="962"/>
      <c r="I1" s="962"/>
      <c r="J1" s="962"/>
      <c r="K1" s="962"/>
      <c r="L1" s="962"/>
      <c r="M1" s="963"/>
    </row>
    <row r="2" spans="1:13" ht="15.75" thickBot="1">
      <c r="A2" s="964"/>
      <c r="B2" s="965"/>
      <c r="C2" s="965"/>
      <c r="D2" s="965"/>
      <c r="E2" s="965"/>
      <c r="F2" s="965"/>
      <c r="G2" s="965"/>
      <c r="H2" s="965"/>
      <c r="I2" s="965"/>
      <c r="J2" s="965"/>
      <c r="K2" s="965"/>
      <c r="L2" s="965"/>
      <c r="M2" s="966"/>
    </row>
    <row r="3" spans="1:13" ht="15" customHeight="1">
      <c r="A3" s="880" t="s">
        <v>964</v>
      </c>
      <c r="B3" s="881"/>
      <c r="C3" s="881"/>
      <c r="D3" s="881"/>
      <c r="E3" s="881"/>
      <c r="F3" s="881"/>
      <c r="G3" s="881"/>
      <c r="H3" s="881"/>
      <c r="I3" s="881"/>
      <c r="J3" s="881"/>
      <c r="K3" s="881"/>
      <c r="L3" s="881"/>
      <c r="M3" s="882"/>
    </row>
    <row r="4" spans="1:13" ht="15.75" thickBot="1">
      <c r="A4" s="883"/>
      <c r="B4" s="884"/>
      <c r="C4" s="884"/>
      <c r="D4" s="884"/>
      <c r="E4" s="884"/>
      <c r="F4" s="884"/>
      <c r="G4" s="884"/>
      <c r="H4" s="884"/>
      <c r="I4" s="884"/>
      <c r="J4" s="884"/>
      <c r="K4" s="884"/>
      <c r="L4" s="884"/>
      <c r="M4" s="885"/>
    </row>
    <row r="5" spans="1:13" ht="15" customHeight="1">
      <c r="A5" s="958" t="s">
        <v>882</v>
      </c>
      <c r="B5" s="881"/>
      <c r="C5" s="881"/>
      <c r="D5" s="881"/>
      <c r="E5" s="881"/>
      <c r="F5" s="881"/>
      <c r="G5" s="881"/>
      <c r="H5" s="1169"/>
      <c r="I5" s="1165" t="s">
        <v>22</v>
      </c>
      <c r="J5" s="1165"/>
      <c r="K5" s="1165"/>
      <c r="L5" s="1165"/>
      <c r="M5" s="1166"/>
    </row>
    <row r="6" spans="1:13" ht="14.45" customHeight="1">
      <c r="A6" s="959"/>
      <c r="B6" s="867"/>
      <c r="C6" s="867"/>
      <c r="D6" s="867"/>
      <c r="E6" s="867"/>
      <c r="F6" s="867"/>
      <c r="G6" s="867"/>
      <c r="H6" s="1147"/>
      <c r="I6" s="1155">
        <v>2024</v>
      </c>
      <c r="J6" s="1156"/>
      <c r="K6" s="1159">
        <v>2025</v>
      </c>
      <c r="L6" s="1160"/>
      <c r="M6" s="278"/>
    </row>
    <row r="7" spans="1:13" ht="111.75" customHeight="1" thickBot="1">
      <c r="A7" s="883"/>
      <c r="B7" s="884"/>
      <c r="C7" s="884"/>
      <c r="D7" s="884"/>
      <c r="E7" s="884"/>
      <c r="F7" s="884"/>
      <c r="G7" s="884"/>
      <c r="H7" s="1170"/>
      <c r="I7" s="1157" t="s">
        <v>927</v>
      </c>
      <c r="J7" s="1158"/>
      <c r="K7" s="1157" t="s">
        <v>927</v>
      </c>
      <c r="L7" s="1158"/>
      <c r="M7" s="387"/>
    </row>
    <row r="8" spans="1:13" s="4" customFormat="1" ht="15" customHeight="1" thickBot="1">
      <c r="A8" s="953" t="s">
        <v>24</v>
      </c>
      <c r="B8" s="950" t="s">
        <v>25</v>
      </c>
      <c r="C8" s="873" t="s">
        <v>26</v>
      </c>
      <c r="D8" s="873" t="s">
        <v>27</v>
      </c>
      <c r="E8" s="1059" t="s">
        <v>28</v>
      </c>
      <c r="F8" s="1163" t="s">
        <v>29</v>
      </c>
      <c r="G8" s="872" t="s">
        <v>30</v>
      </c>
      <c r="H8" s="872" t="s">
        <v>31</v>
      </c>
      <c r="I8" s="1185"/>
      <c r="J8" s="1186"/>
      <c r="K8" s="1187"/>
      <c r="L8" s="1188"/>
      <c r="M8" s="872" t="s">
        <v>32</v>
      </c>
    </row>
    <row r="9" spans="1:13" s="4" customFormat="1" ht="49.5" customHeight="1" thickBot="1">
      <c r="A9" s="953"/>
      <c r="B9" s="950"/>
      <c r="C9" s="873"/>
      <c r="D9" s="873"/>
      <c r="E9" s="1059"/>
      <c r="F9" s="1163"/>
      <c r="G9" s="873"/>
      <c r="H9" s="873"/>
      <c r="I9" s="1161" t="s">
        <v>891</v>
      </c>
      <c r="J9" s="339" t="s">
        <v>871</v>
      </c>
      <c r="K9" s="1161" t="s">
        <v>876</v>
      </c>
      <c r="L9" s="339" t="s">
        <v>872</v>
      </c>
      <c r="M9" s="873"/>
    </row>
    <row r="10" spans="1:13" s="4" customFormat="1" ht="49.5" customHeight="1" thickBot="1">
      <c r="A10" s="954"/>
      <c r="B10" s="951"/>
      <c r="C10" s="874"/>
      <c r="D10" s="874"/>
      <c r="E10" s="945"/>
      <c r="F10" s="1164"/>
      <c r="G10" s="874"/>
      <c r="H10" s="874"/>
      <c r="I10" s="1162"/>
      <c r="J10" s="339" t="s">
        <v>878</v>
      </c>
      <c r="K10" s="1162"/>
      <c r="L10" s="339" t="s">
        <v>878</v>
      </c>
      <c r="M10" s="874"/>
    </row>
    <row r="11" spans="1:13" s="4" customFormat="1" ht="15.75" thickBot="1">
      <c r="A11" s="339">
        <v>1</v>
      </c>
      <c r="B11" s="339">
        <v>2</v>
      </c>
      <c r="C11" s="339">
        <v>3</v>
      </c>
      <c r="D11" s="339">
        <v>4</v>
      </c>
      <c r="E11" s="339">
        <v>5</v>
      </c>
      <c r="F11" s="339">
        <v>6</v>
      </c>
      <c r="G11" s="339">
        <v>7</v>
      </c>
      <c r="H11" s="339">
        <v>8</v>
      </c>
      <c r="I11" s="339">
        <v>9</v>
      </c>
      <c r="J11" s="339">
        <v>10</v>
      </c>
      <c r="K11" s="339">
        <v>11</v>
      </c>
      <c r="L11" s="339">
        <v>12</v>
      </c>
      <c r="M11" s="339">
        <v>13</v>
      </c>
    </row>
    <row r="12" spans="1:13" ht="165">
      <c r="A12" s="583">
        <v>1</v>
      </c>
      <c r="B12" s="584" t="s">
        <v>866</v>
      </c>
      <c r="C12" s="585" t="s">
        <v>867</v>
      </c>
      <c r="D12" s="586" t="s">
        <v>868</v>
      </c>
      <c r="E12" s="587">
        <v>4560</v>
      </c>
      <c r="F12" s="587">
        <v>462</v>
      </c>
      <c r="G12" s="587">
        <v>460</v>
      </c>
      <c r="H12" s="588" t="s">
        <v>869</v>
      </c>
      <c r="I12" s="589" t="s">
        <v>878</v>
      </c>
      <c r="J12" s="590"/>
      <c r="K12" s="589" t="s">
        <v>878</v>
      </c>
      <c r="L12" s="590"/>
      <c r="M12" s="591"/>
    </row>
    <row r="13" spans="1:13">
      <c r="A13" s="2">
        <v>2</v>
      </c>
      <c r="B13" s="1129" t="s">
        <v>899</v>
      </c>
      <c r="C13" s="1130"/>
      <c r="D13" s="1130"/>
      <c r="E13" s="1130"/>
      <c r="F13" s="1130"/>
      <c r="G13" s="1130"/>
      <c r="H13" s="1131"/>
      <c r="I13" s="1"/>
      <c r="J13" s="825">
        <f>J12</f>
        <v>0</v>
      </c>
      <c r="K13" s="1"/>
      <c r="L13" s="825">
        <f>L12</f>
        <v>0</v>
      </c>
      <c r="M13" s="1"/>
    </row>
    <row r="14" spans="1:13">
      <c r="A14" s="2">
        <v>3</v>
      </c>
      <c r="B14" s="1180" t="s">
        <v>928</v>
      </c>
      <c r="C14" s="1181"/>
      <c r="D14" s="1181"/>
      <c r="E14" s="1181"/>
      <c r="F14" s="1181"/>
      <c r="G14" s="1181"/>
      <c r="H14" s="1182"/>
      <c r="I14" s="1183">
        <f>J13+L13</f>
        <v>0</v>
      </c>
      <c r="J14" s="1183"/>
      <c r="K14" s="1183"/>
      <c r="L14" s="1183"/>
      <c r="M14" s="1184"/>
    </row>
  </sheetData>
  <mergeCells count="23">
    <mergeCell ref="A1:M2"/>
    <mergeCell ref="A3:M4"/>
    <mergeCell ref="A5:H7"/>
    <mergeCell ref="I5:M5"/>
    <mergeCell ref="I6:J6"/>
    <mergeCell ref="K6:L6"/>
    <mergeCell ref="I7:J7"/>
    <mergeCell ref="K7:L7"/>
    <mergeCell ref="A8:A10"/>
    <mergeCell ref="B8:B10"/>
    <mergeCell ref="C8:C10"/>
    <mergeCell ref="D8:D10"/>
    <mergeCell ref="E8:E10"/>
    <mergeCell ref="B13:H13"/>
    <mergeCell ref="B14:H14"/>
    <mergeCell ref="I14:M14"/>
    <mergeCell ref="F8:F10"/>
    <mergeCell ref="G8:G10"/>
    <mergeCell ref="H8:H10"/>
    <mergeCell ref="I8:L8"/>
    <mergeCell ref="M8:M10"/>
    <mergeCell ref="I9:I10"/>
    <mergeCell ref="K9:K10"/>
  </mergeCells>
  <pageMargins left="0.7" right="0.7" top="0.75" bottom="0.75" header="0.3" footer="0.3"/>
  <pageSetup paperSize="9" scale="53" fitToHeight="0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20E81-4FC7-4237-9164-844AAAB7D864}">
  <sheetPr codeName="Arkusz1">
    <pageSetUpPr fitToPage="1"/>
  </sheetPr>
  <dimension ref="A1:S55"/>
  <sheetViews>
    <sheetView zoomScale="80" zoomScaleNormal="80" workbookViewId="0">
      <pane ySplit="13" topLeftCell="A14" activePane="bottomLeft" state="frozen"/>
      <selection pane="bottomLeft" activeCell="A4" sqref="A4:S5"/>
    </sheetView>
  </sheetViews>
  <sheetFormatPr defaultColWidth="8.85546875" defaultRowHeight="15"/>
  <cols>
    <col min="1" max="1" width="5.28515625" customWidth="1"/>
    <col min="2" max="2" width="15.28515625" style="7" customWidth="1"/>
    <col min="3" max="3" width="14.28515625" style="7" customWidth="1"/>
    <col min="4" max="4" width="42.140625" customWidth="1"/>
    <col min="5" max="5" width="14.85546875" style="7" customWidth="1"/>
    <col min="6" max="6" width="21.28515625" style="7" customWidth="1"/>
    <col min="7" max="7" width="17.140625" style="7" customWidth="1"/>
    <col min="8" max="8" width="31" style="204" customWidth="1"/>
    <col min="9" max="9" width="19.28515625" bestFit="1" customWidth="1"/>
    <col min="10" max="10" width="19.28515625" customWidth="1"/>
    <col min="11" max="14" width="22.7109375" customWidth="1"/>
    <col min="15" max="15" width="22.42578125" style="7" customWidth="1"/>
    <col min="16" max="17" width="22.42578125" style="282" customWidth="1"/>
    <col min="18" max="18" width="21.42578125" style="218" customWidth="1"/>
    <col min="19" max="19" width="14" bestFit="1" customWidth="1"/>
  </cols>
  <sheetData>
    <row r="1" spans="1:19" s="7" customFormat="1">
      <c r="A1" s="858" t="s">
        <v>881</v>
      </c>
      <c r="B1" s="859"/>
      <c r="C1" s="859"/>
      <c r="D1" s="859"/>
      <c r="E1" s="859"/>
      <c r="F1" s="859"/>
      <c r="G1" s="859"/>
      <c r="H1" s="859"/>
      <c r="I1" s="859"/>
      <c r="J1" s="859"/>
      <c r="K1" s="859"/>
      <c r="L1" s="859"/>
      <c r="M1" s="859"/>
      <c r="N1" s="859"/>
      <c r="O1" s="859"/>
      <c r="P1" s="859"/>
      <c r="Q1" s="859"/>
      <c r="R1" s="859"/>
      <c r="S1" s="860"/>
    </row>
    <row r="2" spans="1:19" s="218" customFormat="1">
      <c r="A2" s="861"/>
      <c r="B2" s="862"/>
      <c r="C2" s="862"/>
      <c r="D2" s="862"/>
      <c r="E2" s="862"/>
      <c r="F2" s="862"/>
      <c r="G2" s="862"/>
      <c r="H2" s="862"/>
      <c r="I2" s="862"/>
      <c r="J2" s="862"/>
      <c r="K2" s="862"/>
      <c r="L2" s="862"/>
      <c r="M2" s="862"/>
      <c r="N2" s="862"/>
      <c r="O2" s="862"/>
      <c r="P2" s="862"/>
      <c r="Q2" s="862"/>
      <c r="R2" s="862"/>
      <c r="S2" s="863"/>
    </row>
    <row r="3" spans="1:19" s="7" customFormat="1" ht="15.75" thickBot="1">
      <c r="A3" s="864"/>
      <c r="B3" s="865"/>
      <c r="C3" s="865"/>
      <c r="D3" s="865"/>
      <c r="E3" s="865"/>
      <c r="F3" s="865"/>
      <c r="G3" s="865"/>
      <c r="H3" s="865"/>
      <c r="I3" s="865"/>
      <c r="J3" s="865"/>
      <c r="K3" s="865"/>
      <c r="L3" s="865"/>
      <c r="M3" s="865"/>
      <c r="N3" s="865"/>
      <c r="O3" s="865"/>
      <c r="P3" s="865"/>
      <c r="Q3" s="865"/>
      <c r="R3" s="865"/>
      <c r="S3" s="866"/>
    </row>
    <row r="4" spans="1:19" s="7" customFormat="1" ht="14.45" customHeight="1">
      <c r="A4" s="880" t="s">
        <v>964</v>
      </c>
      <c r="B4" s="881"/>
      <c r="C4" s="881"/>
      <c r="D4" s="881"/>
      <c r="E4" s="881"/>
      <c r="F4" s="881"/>
      <c r="G4" s="881"/>
      <c r="H4" s="881"/>
      <c r="I4" s="881"/>
      <c r="J4" s="881"/>
      <c r="K4" s="881"/>
      <c r="L4" s="881"/>
      <c r="M4" s="881"/>
      <c r="N4" s="881"/>
      <c r="O4" s="881"/>
      <c r="P4" s="881"/>
      <c r="Q4" s="881"/>
      <c r="R4" s="881"/>
      <c r="S4" s="882"/>
    </row>
    <row r="5" spans="1:19" s="7" customFormat="1" ht="72" customHeight="1" thickBot="1">
      <c r="A5" s="883"/>
      <c r="B5" s="884"/>
      <c r="C5" s="884"/>
      <c r="D5" s="884"/>
      <c r="E5" s="884"/>
      <c r="F5" s="884"/>
      <c r="G5" s="884"/>
      <c r="H5" s="884"/>
      <c r="I5" s="884"/>
      <c r="J5" s="884"/>
      <c r="K5" s="884"/>
      <c r="L5" s="884"/>
      <c r="M5" s="884"/>
      <c r="N5" s="884"/>
      <c r="O5" s="884"/>
      <c r="P5" s="884"/>
      <c r="Q5" s="884"/>
      <c r="R5" s="884"/>
      <c r="S5" s="885"/>
    </row>
    <row r="6" spans="1:19" s="7" customFormat="1" ht="21.75" customHeight="1" thickBot="1">
      <c r="A6" s="869" t="s">
        <v>882</v>
      </c>
      <c r="B6" s="870"/>
      <c r="C6" s="870"/>
      <c r="D6" s="870"/>
      <c r="E6" s="870"/>
      <c r="F6" s="870"/>
      <c r="G6" s="870"/>
      <c r="H6" s="871"/>
      <c r="I6" s="867" t="s">
        <v>22</v>
      </c>
      <c r="J6" s="867"/>
      <c r="K6" s="867"/>
      <c r="L6" s="867"/>
      <c r="M6" s="867"/>
      <c r="N6" s="867"/>
      <c r="O6" s="867"/>
      <c r="P6" s="867"/>
      <c r="Q6" s="867"/>
      <c r="R6" s="867"/>
      <c r="S6" s="868"/>
    </row>
    <row r="7" spans="1:19" s="7" customFormat="1" ht="18" customHeight="1" thickBot="1">
      <c r="A7" s="869"/>
      <c r="B7" s="870"/>
      <c r="C7" s="870"/>
      <c r="D7" s="870"/>
      <c r="E7" s="870"/>
      <c r="F7" s="870"/>
      <c r="G7" s="870"/>
      <c r="H7" s="871"/>
      <c r="I7" s="914">
        <v>2023</v>
      </c>
      <c r="J7" s="915"/>
      <c r="K7" s="914">
        <v>2024</v>
      </c>
      <c r="L7" s="915"/>
      <c r="M7" s="915"/>
      <c r="N7" s="918"/>
      <c r="O7" s="886">
        <v>2025</v>
      </c>
      <c r="P7" s="887"/>
      <c r="Q7" s="887"/>
      <c r="R7" s="888"/>
      <c r="S7" s="213"/>
    </row>
    <row r="8" spans="1:19" s="7" customFormat="1" ht="69.75" customHeight="1" thickBot="1">
      <c r="A8" s="869"/>
      <c r="B8" s="870"/>
      <c r="C8" s="870"/>
      <c r="D8" s="870"/>
      <c r="E8" s="870"/>
      <c r="F8" s="870"/>
      <c r="G8" s="870"/>
      <c r="H8" s="871"/>
      <c r="I8" s="916" t="s">
        <v>23</v>
      </c>
      <c r="J8" s="917"/>
      <c r="K8" s="916" t="s">
        <v>944</v>
      </c>
      <c r="L8" s="917"/>
      <c r="M8" s="917"/>
      <c r="N8" s="919"/>
      <c r="O8" s="889" t="s">
        <v>944</v>
      </c>
      <c r="P8" s="890"/>
      <c r="Q8" s="890"/>
      <c r="R8" s="891"/>
      <c r="S8" s="213"/>
    </row>
    <row r="9" spans="1:19" s="64" customFormat="1" ht="21.75" customHeight="1">
      <c r="A9" s="895" t="s">
        <v>24</v>
      </c>
      <c r="B9" s="892" t="s">
        <v>25</v>
      </c>
      <c r="C9" s="892" t="s">
        <v>26</v>
      </c>
      <c r="D9" s="892" t="s">
        <v>27</v>
      </c>
      <c r="E9" s="892" t="s">
        <v>28</v>
      </c>
      <c r="F9" s="892" t="s">
        <v>29</v>
      </c>
      <c r="G9" s="902" t="s">
        <v>30</v>
      </c>
      <c r="H9" s="872" t="s">
        <v>31</v>
      </c>
      <c r="I9" s="898" t="s">
        <v>875</v>
      </c>
      <c r="J9" s="872" t="s">
        <v>870</v>
      </c>
      <c r="K9" s="898" t="s">
        <v>874</v>
      </c>
      <c r="L9" s="875" t="s">
        <v>871</v>
      </c>
      <c r="M9" s="875"/>
      <c r="N9" s="876"/>
      <c r="O9" s="872" t="s">
        <v>876</v>
      </c>
      <c r="P9" s="875" t="s">
        <v>872</v>
      </c>
      <c r="Q9" s="875"/>
      <c r="R9" s="876"/>
      <c r="S9" s="876" t="s">
        <v>32</v>
      </c>
    </row>
    <row r="10" spans="1:19" s="64" customFormat="1" ht="21.75" customHeight="1">
      <c r="A10" s="896"/>
      <c r="B10" s="893"/>
      <c r="C10" s="893"/>
      <c r="D10" s="893"/>
      <c r="E10" s="893"/>
      <c r="F10" s="893"/>
      <c r="G10" s="903"/>
      <c r="H10" s="873"/>
      <c r="I10" s="899"/>
      <c r="J10" s="873"/>
      <c r="K10" s="899"/>
      <c r="L10" s="877"/>
      <c r="M10" s="877"/>
      <c r="N10" s="878"/>
      <c r="O10" s="873"/>
      <c r="P10" s="877"/>
      <c r="Q10" s="877"/>
      <c r="R10" s="878"/>
      <c r="S10" s="878"/>
    </row>
    <row r="11" spans="1:19" s="64" customFormat="1" ht="54" customHeight="1" thickBot="1">
      <c r="A11" s="896"/>
      <c r="B11" s="893"/>
      <c r="C11" s="893"/>
      <c r="D11" s="893"/>
      <c r="E11" s="893"/>
      <c r="F11" s="893"/>
      <c r="G11" s="903"/>
      <c r="H11" s="873"/>
      <c r="I11" s="899"/>
      <c r="J11" s="874"/>
      <c r="K11" s="899"/>
      <c r="L11" s="901"/>
      <c r="M11" s="901"/>
      <c r="N11" s="879"/>
      <c r="O11" s="873"/>
      <c r="P11" s="877"/>
      <c r="Q11" s="877"/>
      <c r="R11" s="878"/>
      <c r="S11" s="878"/>
    </row>
    <row r="12" spans="1:19" s="64" customFormat="1" ht="54" customHeight="1" thickBot="1">
      <c r="A12" s="897"/>
      <c r="B12" s="894"/>
      <c r="C12" s="894"/>
      <c r="D12" s="894"/>
      <c r="E12" s="894"/>
      <c r="F12" s="894"/>
      <c r="G12" s="904"/>
      <c r="H12" s="874"/>
      <c r="I12" s="900"/>
      <c r="J12" s="339" t="s">
        <v>886</v>
      </c>
      <c r="K12" s="900"/>
      <c r="L12" s="364" t="s">
        <v>887</v>
      </c>
      <c r="M12" s="280" t="s">
        <v>888</v>
      </c>
      <c r="N12" s="339" t="s">
        <v>878</v>
      </c>
      <c r="O12" s="874"/>
      <c r="P12" s="339" t="s">
        <v>887</v>
      </c>
      <c r="Q12" s="283" t="s">
        <v>888</v>
      </c>
      <c r="R12" s="339" t="s">
        <v>878</v>
      </c>
      <c r="S12" s="879"/>
    </row>
    <row r="13" spans="1:19" s="64" customFormat="1" ht="17.25" customHeight="1" thickBot="1">
      <c r="A13" s="347">
        <v>1</v>
      </c>
      <c r="B13" s="348">
        <v>2</v>
      </c>
      <c r="C13" s="347">
        <v>3</v>
      </c>
      <c r="D13" s="348">
        <v>4</v>
      </c>
      <c r="E13" s="347">
        <v>5</v>
      </c>
      <c r="F13" s="348">
        <v>6</v>
      </c>
      <c r="G13" s="347">
        <v>7</v>
      </c>
      <c r="H13" s="348">
        <v>8</v>
      </c>
      <c r="I13" s="347">
        <v>9</v>
      </c>
      <c r="J13" s="348">
        <v>10</v>
      </c>
      <c r="K13" s="347">
        <v>11</v>
      </c>
      <c r="L13" s="348">
        <v>12</v>
      </c>
      <c r="M13" s="347">
        <v>13</v>
      </c>
      <c r="N13" s="348">
        <v>14</v>
      </c>
      <c r="O13" s="347">
        <v>15</v>
      </c>
      <c r="P13" s="348">
        <v>16</v>
      </c>
      <c r="Q13" s="347">
        <v>17</v>
      </c>
      <c r="R13" s="348">
        <v>18</v>
      </c>
      <c r="S13" s="347">
        <v>19</v>
      </c>
    </row>
    <row r="14" spans="1:19" s="8" customFormat="1" ht="112.5">
      <c r="A14" s="340">
        <v>1</v>
      </c>
      <c r="B14" s="341" t="s">
        <v>33</v>
      </c>
      <c r="C14" s="342" t="s">
        <v>34</v>
      </c>
      <c r="D14" s="343" t="s">
        <v>35</v>
      </c>
      <c r="E14" s="336">
        <v>9640</v>
      </c>
      <c r="F14" s="336">
        <v>2433</v>
      </c>
      <c r="G14" s="336">
        <v>2430</v>
      </c>
      <c r="H14" s="344" t="s">
        <v>36</v>
      </c>
      <c r="I14" s="345" t="s">
        <v>877</v>
      </c>
      <c r="J14" s="367"/>
      <c r="K14" s="296" t="s">
        <v>879</v>
      </c>
      <c r="L14" s="351"/>
      <c r="M14" s="346"/>
      <c r="N14" s="369"/>
      <c r="O14" s="296" t="s">
        <v>879</v>
      </c>
      <c r="P14" s="346"/>
      <c r="Q14" s="346"/>
      <c r="R14" s="369"/>
      <c r="S14" s="338"/>
    </row>
    <row r="15" spans="1:19" s="8" customFormat="1" ht="78.75">
      <c r="A15" s="332">
        <v>2</v>
      </c>
      <c r="B15" s="332" t="s">
        <v>33</v>
      </c>
      <c r="C15" s="19" t="s">
        <v>37</v>
      </c>
      <c r="D15" s="19" t="s">
        <v>38</v>
      </c>
      <c r="E15" s="333">
        <v>9640</v>
      </c>
      <c r="F15" s="333">
        <v>2433</v>
      </c>
      <c r="G15" s="335">
        <v>2430</v>
      </c>
      <c r="H15" s="301" t="s">
        <v>39</v>
      </c>
      <c r="I15" s="334" t="s">
        <v>877</v>
      </c>
      <c r="J15" s="368"/>
      <c r="K15" s="300" t="s">
        <v>879</v>
      </c>
      <c r="L15" s="350"/>
      <c r="M15" s="331"/>
      <c r="N15" s="369"/>
      <c r="O15" s="300" t="s">
        <v>879</v>
      </c>
      <c r="P15" s="331"/>
      <c r="Q15" s="331"/>
      <c r="R15" s="369"/>
      <c r="S15" s="337"/>
    </row>
    <row r="16" spans="1:19" s="8" customFormat="1" ht="90">
      <c r="A16" s="354">
        <v>3</v>
      </c>
      <c r="B16" s="355" t="s">
        <v>33</v>
      </c>
      <c r="C16" s="352" t="s">
        <v>40</v>
      </c>
      <c r="D16" s="352" t="s">
        <v>41</v>
      </c>
      <c r="E16" s="335">
        <v>9640</v>
      </c>
      <c r="F16" s="335">
        <v>2433</v>
      </c>
      <c r="G16" s="335">
        <v>2430</v>
      </c>
      <c r="H16" s="353" t="s">
        <v>42</v>
      </c>
      <c r="I16" s="334" t="s">
        <v>877</v>
      </c>
      <c r="J16" s="368"/>
      <c r="K16" s="300" t="s">
        <v>879</v>
      </c>
      <c r="L16" s="350"/>
      <c r="M16" s="331"/>
      <c r="N16" s="369"/>
      <c r="O16" s="300" t="s">
        <v>879</v>
      </c>
      <c r="P16" s="331"/>
      <c r="Q16" s="331"/>
      <c r="R16" s="369"/>
      <c r="S16" s="337"/>
    </row>
    <row r="17" spans="1:19" s="9" customFormat="1" ht="101.25">
      <c r="A17" s="356">
        <v>4</v>
      </c>
      <c r="B17" s="355" t="s">
        <v>33</v>
      </c>
      <c r="C17" s="352" t="s">
        <v>43</v>
      </c>
      <c r="D17" s="357" t="s">
        <v>41</v>
      </c>
      <c r="E17" s="335">
        <v>9640</v>
      </c>
      <c r="F17" s="335">
        <v>2433</v>
      </c>
      <c r="G17" s="335">
        <v>2430</v>
      </c>
      <c r="H17" s="353" t="s">
        <v>44</v>
      </c>
      <c r="I17" s="334" t="s">
        <v>877</v>
      </c>
      <c r="J17" s="368"/>
      <c r="K17" s="300" t="s">
        <v>879</v>
      </c>
      <c r="L17" s="350"/>
      <c r="M17" s="331"/>
      <c r="N17" s="369"/>
      <c r="O17" s="300" t="s">
        <v>879</v>
      </c>
      <c r="P17" s="331"/>
      <c r="Q17" s="331"/>
      <c r="R17" s="369"/>
      <c r="S17" s="337"/>
    </row>
    <row r="18" spans="1:19" s="9" customFormat="1" ht="78.75">
      <c r="A18" s="356">
        <v>5</v>
      </c>
      <c r="B18" s="355" t="s">
        <v>33</v>
      </c>
      <c r="C18" s="352" t="s">
        <v>45</v>
      </c>
      <c r="D18" s="352" t="s">
        <v>41</v>
      </c>
      <c r="E18" s="335">
        <v>9640</v>
      </c>
      <c r="F18" s="335">
        <v>2433</v>
      </c>
      <c r="G18" s="335">
        <v>2430</v>
      </c>
      <c r="H18" s="358" t="s">
        <v>39</v>
      </c>
      <c r="I18" s="334" t="s">
        <v>877</v>
      </c>
      <c r="J18" s="368"/>
      <c r="K18" s="300" t="s">
        <v>879</v>
      </c>
      <c r="L18" s="350"/>
      <c r="M18" s="331"/>
      <c r="N18" s="369"/>
      <c r="O18" s="300" t="s">
        <v>879</v>
      </c>
      <c r="P18" s="331"/>
      <c r="Q18" s="331"/>
      <c r="R18" s="369"/>
      <c r="S18" s="337"/>
    </row>
    <row r="19" spans="1:19" s="9" customFormat="1" ht="65.25" customHeight="1">
      <c r="A19" s="356">
        <v>6</v>
      </c>
      <c r="B19" s="298" t="s">
        <v>33</v>
      </c>
      <c r="C19" s="352" t="s">
        <v>46</v>
      </c>
      <c r="D19" s="352" t="s">
        <v>47</v>
      </c>
      <c r="E19" s="335">
        <v>9640</v>
      </c>
      <c r="F19" s="335">
        <v>2433</v>
      </c>
      <c r="G19" s="335">
        <v>2430</v>
      </c>
      <c r="H19" s="358" t="s">
        <v>39</v>
      </c>
      <c r="I19" s="334" t="s">
        <v>877</v>
      </c>
      <c r="J19" s="368"/>
      <c r="K19" s="300" t="s">
        <v>879</v>
      </c>
      <c r="L19" s="350"/>
      <c r="M19" s="331"/>
      <c r="N19" s="369"/>
      <c r="O19" s="300" t="s">
        <v>879</v>
      </c>
      <c r="P19" s="331"/>
      <c r="Q19" s="331"/>
      <c r="R19" s="369"/>
      <c r="S19" s="337"/>
    </row>
    <row r="20" spans="1:19" s="9" customFormat="1" ht="51" customHeight="1">
      <c r="A20" s="356">
        <v>7</v>
      </c>
      <c r="B20" s="355" t="s">
        <v>33</v>
      </c>
      <c r="C20" s="359" t="s">
        <v>48</v>
      </c>
      <c r="D20" s="360" t="s">
        <v>49</v>
      </c>
      <c r="E20" s="361">
        <v>38626</v>
      </c>
      <c r="F20" s="335">
        <v>4292</v>
      </c>
      <c r="G20" s="335">
        <v>4743</v>
      </c>
      <c r="H20" s="353" t="s">
        <v>50</v>
      </c>
      <c r="I20" s="334" t="s">
        <v>877</v>
      </c>
      <c r="J20" s="368"/>
      <c r="K20" s="300" t="s">
        <v>879</v>
      </c>
      <c r="L20" s="350"/>
      <c r="M20" s="331"/>
      <c r="N20" s="369"/>
      <c r="O20" s="300" t="s">
        <v>879</v>
      </c>
      <c r="P20" s="331"/>
      <c r="Q20" s="331"/>
      <c r="R20" s="369"/>
      <c r="S20" s="337"/>
    </row>
    <row r="21" spans="1:19" s="9" customFormat="1" ht="59.25" customHeight="1">
      <c r="A21" s="356">
        <v>8</v>
      </c>
      <c r="B21" s="355" t="s">
        <v>33</v>
      </c>
      <c r="C21" s="359" t="s">
        <v>51</v>
      </c>
      <c r="D21" s="362" t="s">
        <v>49</v>
      </c>
      <c r="E21" s="363">
        <v>38626</v>
      </c>
      <c r="F21" s="335">
        <v>4292</v>
      </c>
      <c r="G21" s="335">
        <v>4743</v>
      </c>
      <c r="H21" s="353" t="s">
        <v>50</v>
      </c>
      <c r="I21" s="334" t="s">
        <v>877</v>
      </c>
      <c r="J21" s="368"/>
      <c r="K21" s="300" t="s">
        <v>879</v>
      </c>
      <c r="L21" s="350"/>
      <c r="M21" s="331"/>
      <c r="N21" s="369"/>
      <c r="O21" s="300" t="s">
        <v>879</v>
      </c>
      <c r="P21" s="331"/>
      <c r="Q21" s="331"/>
      <c r="R21" s="369"/>
      <c r="S21" s="337"/>
    </row>
    <row r="22" spans="1:19" s="9" customFormat="1" ht="90">
      <c r="A22" s="253">
        <v>9</v>
      </c>
      <c r="B22" s="147" t="s">
        <v>33</v>
      </c>
      <c r="C22" s="248" t="s">
        <v>52</v>
      </c>
      <c r="D22" s="19" t="s">
        <v>53</v>
      </c>
      <c r="E22" s="18">
        <v>576</v>
      </c>
      <c r="F22" s="18">
        <v>160</v>
      </c>
      <c r="G22" s="18">
        <v>177</v>
      </c>
      <c r="H22" s="301" t="s">
        <v>54</v>
      </c>
      <c r="I22" s="300" t="s">
        <v>55</v>
      </c>
      <c r="J22" s="369"/>
      <c r="K22" s="300" t="s">
        <v>878</v>
      </c>
      <c r="L22" s="365"/>
      <c r="M22" s="365"/>
      <c r="N22" s="249"/>
      <c r="O22" s="300" t="s">
        <v>878</v>
      </c>
      <c r="P22" s="365"/>
      <c r="Q22" s="365"/>
      <c r="R22" s="249"/>
      <c r="S22" s="268"/>
    </row>
    <row r="23" spans="1:19" s="9" customFormat="1" ht="51">
      <c r="A23" s="253">
        <v>10</v>
      </c>
      <c r="B23" s="165" t="s">
        <v>33</v>
      </c>
      <c r="C23" s="16" t="s">
        <v>56</v>
      </c>
      <c r="D23" s="21" t="s">
        <v>57</v>
      </c>
      <c r="E23" s="18">
        <v>773.9</v>
      </c>
      <c r="F23" s="18">
        <v>224.32</v>
      </c>
      <c r="G23" s="18">
        <v>269</v>
      </c>
      <c r="H23" s="301" t="s">
        <v>58</v>
      </c>
      <c r="I23" s="300" t="s">
        <v>55</v>
      </c>
      <c r="J23" s="369"/>
      <c r="K23" s="300" t="s">
        <v>878</v>
      </c>
      <c r="L23" s="365"/>
      <c r="M23" s="365"/>
      <c r="N23" s="249"/>
      <c r="O23" s="300" t="s">
        <v>878</v>
      </c>
      <c r="P23" s="365"/>
      <c r="Q23" s="365"/>
      <c r="R23" s="249"/>
      <c r="S23" s="268"/>
    </row>
    <row r="24" spans="1:19" s="9" customFormat="1" ht="63.75">
      <c r="A24" s="253">
        <v>11</v>
      </c>
      <c r="B24" s="147" t="s">
        <v>33</v>
      </c>
      <c r="C24" s="22" t="s">
        <v>59</v>
      </c>
      <c r="D24" s="19" t="s">
        <v>60</v>
      </c>
      <c r="E24" s="18">
        <v>1570</v>
      </c>
      <c r="F24" s="18">
        <v>357.88</v>
      </c>
      <c r="G24" s="18">
        <v>380.7</v>
      </c>
      <c r="H24" s="301" t="s">
        <v>58</v>
      </c>
      <c r="I24" s="300" t="s">
        <v>55</v>
      </c>
      <c r="J24" s="369"/>
      <c r="K24" s="300" t="s">
        <v>878</v>
      </c>
      <c r="L24" s="365"/>
      <c r="M24" s="365"/>
      <c r="N24" s="249"/>
      <c r="O24" s="300" t="s">
        <v>878</v>
      </c>
      <c r="P24" s="365"/>
      <c r="Q24" s="365"/>
      <c r="R24" s="249"/>
      <c r="S24" s="268"/>
    </row>
    <row r="25" spans="1:19" s="9" customFormat="1" ht="67.5">
      <c r="A25" s="253">
        <v>12</v>
      </c>
      <c r="B25" s="147" t="s">
        <v>33</v>
      </c>
      <c r="C25" s="248" t="s">
        <v>61</v>
      </c>
      <c r="D25" s="19" t="s">
        <v>62</v>
      </c>
      <c r="E25" s="18">
        <v>2240</v>
      </c>
      <c r="F25" s="18">
        <v>192.28</v>
      </c>
      <c r="G25" s="18">
        <v>270</v>
      </c>
      <c r="H25" s="301" t="s">
        <v>63</v>
      </c>
      <c r="I25" s="300" t="s">
        <v>55</v>
      </c>
      <c r="J25" s="369"/>
      <c r="K25" s="300" t="s">
        <v>878</v>
      </c>
      <c r="L25" s="365"/>
      <c r="M25" s="365"/>
      <c r="N25" s="249"/>
      <c r="O25" s="300" t="s">
        <v>878</v>
      </c>
      <c r="P25" s="365"/>
      <c r="Q25" s="365"/>
      <c r="R25" s="249"/>
      <c r="S25" s="268"/>
    </row>
    <row r="26" spans="1:19" s="9" customFormat="1" ht="76.5">
      <c r="A26" s="253">
        <v>13</v>
      </c>
      <c r="B26" s="147" t="s">
        <v>33</v>
      </c>
      <c r="C26" s="16" t="s">
        <v>64</v>
      </c>
      <c r="D26" s="19" t="s">
        <v>65</v>
      </c>
      <c r="E26" s="18"/>
      <c r="F26" s="18"/>
      <c r="G26" s="17"/>
      <c r="H26" s="302"/>
      <c r="I26" s="300" t="s">
        <v>55</v>
      </c>
      <c r="J26" s="369"/>
      <c r="K26" s="300" t="s">
        <v>878</v>
      </c>
      <c r="L26" s="365"/>
      <c r="M26" s="365"/>
      <c r="N26" s="249"/>
      <c r="O26" s="300" t="s">
        <v>878</v>
      </c>
      <c r="P26" s="365"/>
      <c r="Q26" s="365"/>
      <c r="R26" s="249"/>
      <c r="S26" s="268"/>
    </row>
    <row r="27" spans="1:19" s="9" customFormat="1" ht="107.25" customHeight="1">
      <c r="A27" s="253">
        <v>14</v>
      </c>
      <c r="B27" s="147" t="s">
        <v>33</v>
      </c>
      <c r="C27" s="16" t="s">
        <v>66</v>
      </c>
      <c r="D27" s="19" t="s">
        <v>67</v>
      </c>
      <c r="E27" s="18">
        <v>232.75</v>
      </c>
      <c r="F27" s="18">
        <v>52.92</v>
      </c>
      <c r="G27" s="18">
        <v>54.8</v>
      </c>
      <c r="H27" s="303" t="s">
        <v>68</v>
      </c>
      <c r="I27" s="300" t="s">
        <v>55</v>
      </c>
      <c r="J27" s="369"/>
      <c r="K27" s="300" t="s">
        <v>878</v>
      </c>
      <c r="L27" s="365"/>
      <c r="M27" s="365"/>
      <c r="N27" s="249"/>
      <c r="O27" s="300" t="s">
        <v>878</v>
      </c>
      <c r="P27" s="365"/>
      <c r="Q27" s="365"/>
      <c r="R27" s="249"/>
      <c r="S27" s="268"/>
    </row>
    <row r="28" spans="1:19" s="9" customFormat="1" ht="229.5">
      <c r="A28" s="253">
        <v>15</v>
      </c>
      <c r="B28" s="147" t="s">
        <v>33</v>
      </c>
      <c r="C28" s="248" t="s">
        <v>69</v>
      </c>
      <c r="D28" s="19" t="s">
        <v>70</v>
      </c>
      <c r="E28" s="18"/>
      <c r="F28" s="18"/>
      <c r="G28" s="18"/>
      <c r="H28" s="304"/>
      <c r="I28" s="300" t="s">
        <v>55</v>
      </c>
      <c r="J28" s="369"/>
      <c r="K28" s="300" t="s">
        <v>878</v>
      </c>
      <c r="L28" s="365"/>
      <c r="M28" s="365"/>
      <c r="N28" s="249"/>
      <c r="O28" s="300" t="s">
        <v>878</v>
      </c>
      <c r="P28" s="365"/>
      <c r="Q28" s="365"/>
      <c r="R28" s="249"/>
      <c r="S28" s="268"/>
    </row>
    <row r="29" spans="1:19" s="9" customFormat="1" ht="76.5">
      <c r="A29" s="253">
        <v>16</v>
      </c>
      <c r="B29" s="165" t="s">
        <v>33</v>
      </c>
      <c r="C29" s="33" t="s">
        <v>71</v>
      </c>
      <c r="D29" s="255" t="s">
        <v>72</v>
      </c>
      <c r="E29" s="18"/>
      <c r="F29" s="18">
        <v>75.400000000000006</v>
      </c>
      <c r="G29" s="18">
        <v>76.3</v>
      </c>
      <c r="H29" s="305" t="s">
        <v>73</v>
      </c>
      <c r="I29" s="300" t="s">
        <v>55</v>
      </c>
      <c r="J29" s="369"/>
      <c r="K29" s="300" t="s">
        <v>878</v>
      </c>
      <c r="L29" s="365"/>
      <c r="M29" s="365"/>
      <c r="N29" s="249"/>
      <c r="O29" s="300" t="s">
        <v>878</v>
      </c>
      <c r="P29" s="365"/>
      <c r="Q29" s="365"/>
      <c r="R29" s="249"/>
      <c r="S29" s="268"/>
    </row>
    <row r="30" spans="1:19" s="9" customFormat="1" ht="90">
      <c r="A30" s="253">
        <v>17</v>
      </c>
      <c r="B30" s="159" t="s">
        <v>33</v>
      </c>
      <c r="C30" s="63" t="s">
        <v>74</v>
      </c>
      <c r="D30" s="19" t="s">
        <v>75</v>
      </c>
      <c r="E30" s="18">
        <v>1591</v>
      </c>
      <c r="F30" s="18">
        <v>430</v>
      </c>
      <c r="G30" s="59">
        <v>462.5</v>
      </c>
      <c r="H30" s="301" t="s">
        <v>54</v>
      </c>
      <c r="I30" s="300" t="s">
        <v>55</v>
      </c>
      <c r="J30" s="369"/>
      <c r="K30" s="300" t="s">
        <v>878</v>
      </c>
      <c r="L30" s="365"/>
      <c r="M30" s="365"/>
      <c r="N30" s="249"/>
      <c r="O30" s="300" t="s">
        <v>878</v>
      </c>
      <c r="P30" s="365"/>
      <c r="Q30" s="365"/>
      <c r="R30" s="249"/>
      <c r="S30" s="268"/>
    </row>
    <row r="31" spans="1:19" s="9" customFormat="1" ht="72.75" customHeight="1">
      <c r="A31" s="253">
        <v>18</v>
      </c>
      <c r="B31" s="159" t="s">
        <v>33</v>
      </c>
      <c r="C31" s="16" t="s">
        <v>76</v>
      </c>
      <c r="D31" s="19" t="s">
        <v>77</v>
      </c>
      <c r="E31" s="18">
        <v>60.48</v>
      </c>
      <c r="F31" s="18">
        <v>25.2</v>
      </c>
      <c r="G31" s="17"/>
      <c r="H31" s="303" t="s">
        <v>68</v>
      </c>
      <c r="I31" s="300" t="s">
        <v>55</v>
      </c>
      <c r="J31" s="369"/>
      <c r="K31" s="300" t="s">
        <v>878</v>
      </c>
      <c r="L31" s="365"/>
      <c r="M31" s="365"/>
      <c r="N31" s="249"/>
      <c r="O31" s="300" t="s">
        <v>878</v>
      </c>
      <c r="P31" s="365"/>
      <c r="Q31" s="365"/>
      <c r="R31" s="249"/>
      <c r="S31" s="268"/>
    </row>
    <row r="32" spans="1:19" s="9" customFormat="1" ht="72.75" customHeight="1">
      <c r="A32" s="253">
        <v>19</v>
      </c>
      <c r="B32" s="159" t="s">
        <v>33</v>
      </c>
      <c r="C32" s="16" t="s">
        <v>78</v>
      </c>
      <c r="D32" s="19" t="s">
        <v>79</v>
      </c>
      <c r="E32" s="18">
        <v>1160</v>
      </c>
      <c r="F32" s="18">
        <v>426.56</v>
      </c>
      <c r="G32" s="18">
        <v>467.6</v>
      </c>
      <c r="H32" s="301" t="s">
        <v>80</v>
      </c>
      <c r="I32" s="300" t="s">
        <v>55</v>
      </c>
      <c r="J32" s="369"/>
      <c r="K32" s="300" t="s">
        <v>878</v>
      </c>
      <c r="L32" s="365"/>
      <c r="M32" s="365"/>
      <c r="N32" s="249"/>
      <c r="O32" s="300" t="s">
        <v>878</v>
      </c>
      <c r="P32" s="365"/>
      <c r="Q32" s="365"/>
      <c r="R32" s="249"/>
      <c r="S32" s="268"/>
    </row>
    <row r="33" spans="1:19" s="9" customFormat="1" ht="80.25" customHeight="1">
      <c r="A33" s="253">
        <v>20</v>
      </c>
      <c r="B33" s="159" t="s">
        <v>33</v>
      </c>
      <c r="C33" s="34" t="s">
        <v>81</v>
      </c>
      <c r="D33" s="52" t="s">
        <v>82</v>
      </c>
      <c r="E33" s="18">
        <v>1449.07</v>
      </c>
      <c r="F33" s="18">
        <v>402.52</v>
      </c>
      <c r="G33" s="18">
        <v>396.8</v>
      </c>
      <c r="H33" s="301" t="s">
        <v>54</v>
      </c>
      <c r="I33" s="300" t="s">
        <v>55</v>
      </c>
      <c r="J33" s="369"/>
      <c r="K33" s="300" t="s">
        <v>878</v>
      </c>
      <c r="L33" s="365"/>
      <c r="M33" s="365"/>
      <c r="N33" s="249"/>
      <c r="O33" s="300" t="s">
        <v>878</v>
      </c>
      <c r="P33" s="365"/>
      <c r="Q33" s="365"/>
      <c r="R33" s="249"/>
      <c r="S33" s="268"/>
    </row>
    <row r="34" spans="1:19" s="9" customFormat="1" ht="92.25" customHeight="1">
      <c r="A34" s="253">
        <v>21</v>
      </c>
      <c r="B34" s="166" t="s">
        <v>33</v>
      </c>
      <c r="C34" s="51" t="s">
        <v>83</v>
      </c>
      <c r="D34" s="256" t="s">
        <v>84</v>
      </c>
      <c r="E34" s="18">
        <v>993.17</v>
      </c>
      <c r="F34" s="18">
        <v>275.88</v>
      </c>
      <c r="G34" s="18">
        <v>294.39999999999998</v>
      </c>
      <c r="H34" s="301" t="s">
        <v>85</v>
      </c>
      <c r="I34" s="300" t="s">
        <v>55</v>
      </c>
      <c r="J34" s="369"/>
      <c r="K34" s="300" t="s">
        <v>878</v>
      </c>
      <c r="L34" s="365"/>
      <c r="M34" s="365"/>
      <c r="N34" s="249"/>
      <c r="O34" s="300" t="s">
        <v>878</v>
      </c>
      <c r="P34" s="365"/>
      <c r="Q34" s="365"/>
      <c r="R34" s="249"/>
      <c r="S34" s="268"/>
    </row>
    <row r="35" spans="1:19" s="9" customFormat="1" ht="96.75" customHeight="1">
      <c r="A35" s="253">
        <v>22</v>
      </c>
      <c r="B35" s="159" t="s">
        <v>33</v>
      </c>
      <c r="C35" s="167" t="s">
        <v>86</v>
      </c>
      <c r="D35" s="19" t="s">
        <v>87</v>
      </c>
      <c r="E35" s="18">
        <v>2852.18</v>
      </c>
      <c r="F35" s="18">
        <v>475.36</v>
      </c>
      <c r="G35" s="18">
        <v>539.76</v>
      </c>
      <c r="H35" s="303" t="s">
        <v>68</v>
      </c>
      <c r="I35" s="300" t="s">
        <v>55</v>
      </c>
      <c r="J35" s="369"/>
      <c r="K35" s="300" t="s">
        <v>878</v>
      </c>
      <c r="L35" s="365"/>
      <c r="M35" s="365"/>
      <c r="N35" s="249"/>
      <c r="O35" s="300" t="s">
        <v>878</v>
      </c>
      <c r="P35" s="365"/>
      <c r="Q35" s="365"/>
      <c r="R35" s="249"/>
      <c r="S35" s="268"/>
    </row>
    <row r="36" spans="1:19" s="11" customFormat="1" ht="93" customHeight="1">
      <c r="A36" s="253">
        <v>23</v>
      </c>
      <c r="B36" s="159" t="s">
        <v>33</v>
      </c>
      <c r="C36" s="16" t="s">
        <v>88</v>
      </c>
      <c r="D36" s="52" t="s">
        <v>89</v>
      </c>
      <c r="E36" s="18">
        <v>1017.07</v>
      </c>
      <c r="F36" s="18">
        <v>174.84</v>
      </c>
      <c r="G36" s="18">
        <v>180</v>
      </c>
      <c r="H36" s="301" t="s">
        <v>90</v>
      </c>
      <c r="I36" s="300" t="s">
        <v>55</v>
      </c>
      <c r="J36" s="369"/>
      <c r="K36" s="300" t="s">
        <v>878</v>
      </c>
      <c r="L36" s="365"/>
      <c r="M36" s="365"/>
      <c r="N36" s="249"/>
      <c r="O36" s="300" t="s">
        <v>878</v>
      </c>
      <c r="P36" s="365"/>
      <c r="Q36" s="365"/>
      <c r="R36" s="249"/>
      <c r="S36" s="269"/>
    </row>
    <row r="37" spans="1:19" s="11" customFormat="1" ht="102">
      <c r="A37" s="253">
        <v>24</v>
      </c>
      <c r="B37" s="159" t="s">
        <v>33</v>
      </c>
      <c r="C37" s="16" t="s">
        <v>91</v>
      </c>
      <c r="D37" s="52" t="s">
        <v>92</v>
      </c>
      <c r="E37" s="18">
        <v>255</v>
      </c>
      <c r="F37" s="18">
        <v>51</v>
      </c>
      <c r="G37" s="18">
        <v>58</v>
      </c>
      <c r="H37" s="301" t="s">
        <v>63</v>
      </c>
      <c r="I37" s="300" t="s">
        <v>55</v>
      </c>
      <c r="J37" s="369"/>
      <c r="K37" s="300" t="s">
        <v>878</v>
      </c>
      <c r="L37" s="365"/>
      <c r="M37" s="365"/>
      <c r="N37" s="249"/>
      <c r="O37" s="300" t="s">
        <v>878</v>
      </c>
      <c r="P37" s="365"/>
      <c r="Q37" s="365"/>
      <c r="R37" s="249"/>
      <c r="S37" s="269"/>
    </row>
    <row r="38" spans="1:19" s="10" customFormat="1" ht="56.25">
      <c r="A38" s="253">
        <v>25</v>
      </c>
      <c r="B38" s="159" t="s">
        <v>33</v>
      </c>
      <c r="C38" s="16" t="s">
        <v>93</v>
      </c>
      <c r="D38" s="256" t="s">
        <v>94</v>
      </c>
      <c r="E38" s="18">
        <v>46.74</v>
      </c>
      <c r="F38" s="18">
        <v>16.399999999999999</v>
      </c>
      <c r="G38" s="18">
        <v>11.5</v>
      </c>
      <c r="H38" s="301" t="s">
        <v>95</v>
      </c>
      <c r="I38" s="300" t="s">
        <v>55</v>
      </c>
      <c r="J38" s="369"/>
      <c r="K38" s="300" t="s">
        <v>878</v>
      </c>
      <c r="L38" s="365"/>
      <c r="M38" s="365"/>
      <c r="N38" s="249"/>
      <c r="O38" s="300" t="s">
        <v>878</v>
      </c>
      <c r="P38" s="365"/>
      <c r="Q38" s="365"/>
      <c r="R38" s="249"/>
      <c r="S38" s="270"/>
    </row>
    <row r="39" spans="1:19" s="10" customFormat="1" ht="38.25">
      <c r="A39" s="253">
        <v>26</v>
      </c>
      <c r="B39" s="159" t="s">
        <v>33</v>
      </c>
      <c r="C39" s="20" t="s">
        <v>96</v>
      </c>
      <c r="D39" s="53" t="s">
        <v>97</v>
      </c>
      <c r="E39" s="30"/>
      <c r="F39" s="18">
        <v>383.54</v>
      </c>
      <c r="G39" s="17"/>
      <c r="H39" s="305"/>
      <c r="I39" s="300" t="s">
        <v>55</v>
      </c>
      <c r="J39" s="369"/>
      <c r="K39" s="300" t="s">
        <v>878</v>
      </c>
      <c r="L39" s="365"/>
      <c r="M39" s="365"/>
      <c r="N39" s="249"/>
      <c r="O39" s="300" t="s">
        <v>878</v>
      </c>
      <c r="P39" s="365"/>
      <c r="Q39" s="365"/>
      <c r="R39" s="249"/>
      <c r="S39" s="270"/>
    </row>
    <row r="40" spans="1:19" s="10" customFormat="1" ht="38.25">
      <c r="A40" s="253">
        <v>27</v>
      </c>
      <c r="B40" s="160" t="s">
        <v>33</v>
      </c>
      <c r="C40" s="34" t="s">
        <v>98</v>
      </c>
      <c r="D40" s="54" t="s">
        <v>97</v>
      </c>
      <c r="E40" s="35"/>
      <c r="F40" s="36">
        <v>383.54</v>
      </c>
      <c r="G40" s="35"/>
      <c r="H40" s="306"/>
      <c r="I40" s="300" t="s">
        <v>55</v>
      </c>
      <c r="J40" s="369"/>
      <c r="K40" s="300" t="s">
        <v>878</v>
      </c>
      <c r="L40" s="365"/>
      <c r="M40" s="365"/>
      <c r="N40" s="249"/>
      <c r="O40" s="300" t="s">
        <v>878</v>
      </c>
      <c r="P40" s="365"/>
      <c r="Q40" s="365"/>
      <c r="R40" s="249"/>
      <c r="S40" s="271"/>
    </row>
    <row r="41" spans="1:19" s="10" customFormat="1" ht="63.75">
      <c r="A41" s="257">
        <v>28</v>
      </c>
      <c r="B41" s="161" t="s">
        <v>33</v>
      </c>
      <c r="C41" s="61" t="s">
        <v>99</v>
      </c>
      <c r="D41" s="69" t="s">
        <v>100</v>
      </c>
      <c r="E41" s="62"/>
      <c r="F41" s="62"/>
      <c r="G41" s="62"/>
      <c r="H41" s="307"/>
      <c r="I41" s="300" t="s">
        <v>55</v>
      </c>
      <c r="J41" s="369"/>
      <c r="K41" s="300" t="s">
        <v>878</v>
      </c>
      <c r="L41" s="365"/>
      <c r="M41" s="365"/>
      <c r="N41" s="249"/>
      <c r="O41" s="300" t="s">
        <v>878</v>
      </c>
      <c r="P41" s="365"/>
      <c r="Q41" s="365"/>
      <c r="R41" s="249"/>
      <c r="S41" s="272"/>
    </row>
    <row r="42" spans="1:19" s="10" customFormat="1" ht="76.5">
      <c r="A42" s="252">
        <v>29</v>
      </c>
      <c r="B42" s="158" t="s">
        <v>33</v>
      </c>
      <c r="C42" s="33" t="s">
        <v>101</v>
      </c>
      <c r="D42" s="23" t="s">
        <v>102</v>
      </c>
      <c r="E42" s="32"/>
      <c r="F42" s="32"/>
      <c r="G42" s="32"/>
      <c r="H42" s="308"/>
      <c r="I42" s="300" t="s">
        <v>55</v>
      </c>
      <c r="J42" s="369"/>
      <c r="K42" s="300" t="s">
        <v>878</v>
      </c>
      <c r="L42" s="365"/>
      <c r="M42" s="365"/>
      <c r="N42" s="250"/>
      <c r="O42" s="300" t="s">
        <v>878</v>
      </c>
      <c r="P42" s="365"/>
      <c r="Q42" s="365"/>
      <c r="R42" s="250"/>
      <c r="S42" s="273"/>
    </row>
    <row r="43" spans="1:19" s="10" customFormat="1" ht="31.5">
      <c r="A43" s="258">
        <v>30</v>
      </c>
      <c r="B43" s="162" t="s">
        <v>33</v>
      </c>
      <c r="C43" s="38" t="s">
        <v>103</v>
      </c>
      <c r="D43" s="259" t="s">
        <v>104</v>
      </c>
      <c r="E43" s="65">
        <v>27.2</v>
      </c>
      <c r="F43" s="65">
        <v>6.5</v>
      </c>
      <c r="G43" s="65">
        <v>12.32</v>
      </c>
      <c r="H43" s="309" t="s">
        <v>68</v>
      </c>
      <c r="I43" s="300" t="s">
        <v>55</v>
      </c>
      <c r="J43" s="369"/>
      <c r="K43" s="300" t="s">
        <v>878</v>
      </c>
      <c r="L43" s="365"/>
      <c r="M43" s="365"/>
      <c r="N43" s="250"/>
      <c r="O43" s="300" t="s">
        <v>878</v>
      </c>
      <c r="P43" s="365"/>
      <c r="Q43" s="365"/>
      <c r="R43" s="250"/>
      <c r="S43" s="274"/>
    </row>
    <row r="44" spans="1:19" s="10" customFormat="1" ht="89.25">
      <c r="A44" s="260">
        <v>31</v>
      </c>
      <c r="B44" s="163" t="s">
        <v>33</v>
      </c>
      <c r="C44" s="39" t="s">
        <v>105</v>
      </c>
      <c r="D44" s="37" t="s">
        <v>106</v>
      </c>
      <c r="E44" s="39"/>
      <c r="F44" s="39"/>
      <c r="G44" s="39"/>
      <c r="H44" s="307"/>
      <c r="I44" s="300" t="s">
        <v>55</v>
      </c>
      <c r="J44" s="369"/>
      <c r="K44" s="300" t="s">
        <v>878</v>
      </c>
      <c r="L44" s="365"/>
      <c r="M44" s="365"/>
      <c r="N44" s="250"/>
      <c r="O44" s="300" t="s">
        <v>878</v>
      </c>
      <c r="P44" s="365"/>
      <c r="Q44" s="365"/>
      <c r="R44" s="250"/>
      <c r="S44" s="274"/>
    </row>
    <row r="45" spans="1:19" s="10" customFormat="1" ht="89.25">
      <c r="A45" s="261">
        <v>32</v>
      </c>
      <c r="B45" s="158" t="s">
        <v>33</v>
      </c>
      <c r="C45" s="33" t="s">
        <v>107</v>
      </c>
      <c r="D45" s="31" t="s">
        <v>108</v>
      </c>
      <c r="E45" s="33"/>
      <c r="F45" s="33"/>
      <c r="G45" s="33"/>
      <c r="H45" s="308"/>
      <c r="I45" s="300" t="s">
        <v>55</v>
      </c>
      <c r="J45" s="369"/>
      <c r="K45" s="300" t="s">
        <v>878</v>
      </c>
      <c r="L45" s="365"/>
      <c r="M45" s="365"/>
      <c r="N45" s="250"/>
      <c r="O45" s="300" t="s">
        <v>878</v>
      </c>
      <c r="P45" s="365"/>
      <c r="Q45" s="365"/>
      <c r="R45" s="250"/>
      <c r="S45" s="274"/>
    </row>
    <row r="46" spans="1:19" s="10" customFormat="1" ht="51">
      <c r="A46" s="260">
        <v>33</v>
      </c>
      <c r="B46" s="163" t="s">
        <v>33</v>
      </c>
      <c r="C46" s="262" t="s">
        <v>109</v>
      </c>
      <c r="D46" s="145" t="s">
        <v>110</v>
      </c>
      <c r="E46" s="39"/>
      <c r="F46" s="39"/>
      <c r="G46" s="39"/>
      <c r="H46" s="307"/>
      <c r="I46" s="300" t="s">
        <v>55</v>
      </c>
      <c r="J46" s="369"/>
      <c r="K46" s="300" t="s">
        <v>878</v>
      </c>
      <c r="L46" s="365"/>
      <c r="M46" s="365"/>
      <c r="N46" s="250"/>
      <c r="O46" s="300" t="s">
        <v>878</v>
      </c>
      <c r="P46" s="365"/>
      <c r="Q46" s="365"/>
      <c r="R46" s="250"/>
      <c r="S46" s="274"/>
    </row>
    <row r="47" spans="1:19" s="12" customFormat="1" ht="38.25">
      <c r="A47" s="261">
        <v>34</v>
      </c>
      <c r="B47" s="158" t="s">
        <v>33</v>
      </c>
      <c r="C47" s="106" t="s">
        <v>111</v>
      </c>
      <c r="D47" s="15" t="s">
        <v>112</v>
      </c>
      <c r="E47" s="98"/>
      <c r="F47" s="98">
        <v>10.08</v>
      </c>
      <c r="G47" s="98"/>
      <c r="H47" s="310"/>
      <c r="I47" s="300" t="s">
        <v>55</v>
      </c>
      <c r="J47" s="369"/>
      <c r="K47" s="300" t="s">
        <v>878</v>
      </c>
      <c r="L47" s="365"/>
      <c r="M47" s="365"/>
      <c r="N47" s="250"/>
      <c r="O47" s="300" t="s">
        <v>878</v>
      </c>
      <c r="P47" s="365"/>
      <c r="Q47" s="365"/>
      <c r="R47" s="250"/>
      <c r="S47" s="275"/>
    </row>
    <row r="48" spans="1:19" s="12" customFormat="1" ht="102">
      <c r="A48" s="260">
        <v>35</v>
      </c>
      <c r="B48" s="163" t="s">
        <v>33</v>
      </c>
      <c r="C48" s="39" t="s">
        <v>113</v>
      </c>
      <c r="D48" s="128" t="s">
        <v>114</v>
      </c>
      <c r="E48" s="129"/>
      <c r="F48" s="129"/>
      <c r="G48" s="129"/>
      <c r="H48" s="311"/>
      <c r="I48" s="300" t="s">
        <v>55</v>
      </c>
      <c r="J48" s="369"/>
      <c r="K48" s="300" t="s">
        <v>878</v>
      </c>
      <c r="L48" s="365"/>
      <c r="M48" s="365"/>
      <c r="N48" s="250"/>
      <c r="O48" s="300" t="s">
        <v>878</v>
      </c>
      <c r="P48" s="365"/>
      <c r="Q48" s="365"/>
      <c r="R48" s="250"/>
      <c r="S48" s="275"/>
    </row>
    <row r="49" spans="1:19" s="132" customFormat="1" ht="65.25" customHeight="1">
      <c r="A49" s="263">
        <v>36</v>
      </c>
      <c r="B49" s="164" t="s">
        <v>33</v>
      </c>
      <c r="C49" s="133" t="s">
        <v>115</v>
      </c>
      <c r="D49" s="130" t="s">
        <v>116</v>
      </c>
      <c r="E49" s="131">
        <v>276.32</v>
      </c>
      <c r="F49" s="131">
        <v>64.260000000000005</v>
      </c>
      <c r="G49" s="144">
        <v>64</v>
      </c>
      <c r="H49" s="312" t="s">
        <v>68</v>
      </c>
      <c r="I49" s="300" t="s">
        <v>55</v>
      </c>
      <c r="J49" s="369"/>
      <c r="K49" s="300" t="s">
        <v>878</v>
      </c>
      <c r="L49" s="365"/>
      <c r="M49" s="365"/>
      <c r="N49" s="251"/>
      <c r="O49" s="300" t="s">
        <v>878</v>
      </c>
      <c r="P49" s="365"/>
      <c r="Q49" s="365"/>
      <c r="R49" s="251"/>
      <c r="S49" s="276" t="s">
        <v>117</v>
      </c>
    </row>
    <row r="50" spans="1:19" s="58" customFormat="1" ht="89.25">
      <c r="A50" s="263">
        <v>37</v>
      </c>
      <c r="B50" s="164" t="s">
        <v>33</v>
      </c>
      <c r="C50" s="131" t="s">
        <v>118</v>
      </c>
      <c r="D50" s="130" t="s">
        <v>119</v>
      </c>
      <c r="E50" s="131">
        <v>30.62</v>
      </c>
      <c r="F50" s="131">
        <v>11.34</v>
      </c>
      <c r="G50" s="33">
        <v>11.5</v>
      </c>
      <c r="H50" s="313" t="s">
        <v>1</v>
      </c>
      <c r="I50" s="300" t="s">
        <v>55</v>
      </c>
      <c r="J50" s="369"/>
      <c r="K50" s="300" t="s">
        <v>878</v>
      </c>
      <c r="L50" s="365"/>
      <c r="M50" s="365"/>
      <c r="N50" s="251"/>
      <c r="O50" s="300" t="s">
        <v>878</v>
      </c>
      <c r="P50" s="365"/>
      <c r="Q50" s="365"/>
      <c r="R50" s="251"/>
      <c r="S50" s="276" t="s">
        <v>117</v>
      </c>
    </row>
    <row r="51" spans="1:19" s="134" customFormat="1" ht="71.25" customHeight="1">
      <c r="A51" s="263">
        <v>38</v>
      </c>
      <c r="B51" s="164" t="s">
        <v>33</v>
      </c>
      <c r="C51" s="133" t="s">
        <v>120</v>
      </c>
      <c r="D51" s="130" t="s">
        <v>121</v>
      </c>
      <c r="E51" s="131">
        <v>121.27</v>
      </c>
      <c r="F51" s="131">
        <v>43.31</v>
      </c>
      <c r="G51" s="131">
        <v>46.5</v>
      </c>
      <c r="H51" s="312" t="s">
        <v>68</v>
      </c>
      <c r="I51" s="300" t="s">
        <v>55</v>
      </c>
      <c r="J51" s="369"/>
      <c r="K51" s="300" t="s">
        <v>878</v>
      </c>
      <c r="L51" s="365"/>
      <c r="M51" s="365"/>
      <c r="N51" s="251"/>
      <c r="O51" s="300" t="s">
        <v>878</v>
      </c>
      <c r="P51" s="365"/>
      <c r="Q51" s="365"/>
      <c r="R51" s="251"/>
      <c r="S51" s="276" t="s">
        <v>117</v>
      </c>
    </row>
    <row r="52" spans="1:19" s="134" customFormat="1" ht="63.75">
      <c r="A52" s="263">
        <v>39</v>
      </c>
      <c r="B52" s="164" t="s">
        <v>33</v>
      </c>
      <c r="C52" s="135" t="s">
        <v>122</v>
      </c>
      <c r="D52" s="254" t="s">
        <v>123</v>
      </c>
      <c r="E52" s="144">
        <v>34</v>
      </c>
      <c r="F52" s="131">
        <v>11.34</v>
      </c>
      <c r="G52" s="131">
        <v>11.5</v>
      </c>
      <c r="H52" s="313" t="s">
        <v>1</v>
      </c>
      <c r="I52" s="300" t="s">
        <v>55</v>
      </c>
      <c r="J52" s="369"/>
      <c r="K52" s="300" t="s">
        <v>878</v>
      </c>
      <c r="L52" s="365"/>
      <c r="M52" s="365"/>
      <c r="N52" s="251"/>
      <c r="O52" s="300" t="s">
        <v>878</v>
      </c>
      <c r="P52" s="365"/>
      <c r="Q52" s="365"/>
      <c r="R52" s="251"/>
      <c r="S52" s="276" t="s">
        <v>117</v>
      </c>
    </row>
    <row r="53" spans="1:19" s="136" customFormat="1" ht="69" customHeight="1" thickBot="1">
      <c r="A53" s="855">
        <v>40</v>
      </c>
      <c r="B53" s="264" t="s">
        <v>33</v>
      </c>
      <c r="C53" s="265" t="s">
        <v>124</v>
      </c>
      <c r="D53" s="266" t="s">
        <v>125</v>
      </c>
      <c r="E53" s="267"/>
      <c r="F53" s="267"/>
      <c r="G53" s="267"/>
      <c r="H53" s="314"/>
      <c r="I53" s="315" t="s">
        <v>55</v>
      </c>
      <c r="J53" s="370"/>
      <c r="K53" s="315" t="s">
        <v>878</v>
      </c>
      <c r="L53" s="365"/>
      <c r="M53" s="365"/>
      <c r="N53" s="316"/>
      <c r="O53" s="315" t="s">
        <v>878</v>
      </c>
      <c r="P53" s="365"/>
      <c r="Q53" s="365"/>
      <c r="R53" s="316"/>
      <c r="S53" s="317" t="s">
        <v>126</v>
      </c>
    </row>
    <row r="54" spans="1:19" s="127" customFormat="1" ht="15.75" customHeight="1" thickBot="1">
      <c r="A54" s="194">
        <v>41</v>
      </c>
      <c r="B54" s="908" t="s">
        <v>873</v>
      </c>
      <c r="C54" s="909"/>
      <c r="D54" s="909"/>
      <c r="E54" s="909"/>
      <c r="F54" s="909"/>
      <c r="G54" s="909"/>
      <c r="H54" s="910"/>
      <c r="I54" s="318"/>
      <c r="J54" s="826">
        <f>SUM(J14:J53)</f>
        <v>0</v>
      </c>
      <c r="K54" s="366"/>
      <c r="L54" s="826">
        <f>SUM(L14:L53)</f>
        <v>0</v>
      </c>
      <c r="M54" s="826">
        <f>SUM(M14:M53)</f>
        <v>0</v>
      </c>
      <c r="N54" s="827">
        <f>SUM(N14:N53)</f>
        <v>0</v>
      </c>
      <c r="O54" s="371"/>
      <c r="P54" s="828">
        <f>SUM(P14:P53)</f>
        <v>0</v>
      </c>
      <c r="Q54" s="829">
        <f>SUM(Q14:Q53)</f>
        <v>0</v>
      </c>
      <c r="R54" s="828">
        <f>SUM(R14:R53)</f>
        <v>0</v>
      </c>
      <c r="S54" s="299"/>
    </row>
    <row r="55" spans="1:19" s="127" customFormat="1" ht="43.5" customHeight="1" thickBot="1">
      <c r="A55" s="194">
        <v>42</v>
      </c>
      <c r="B55" s="905" t="s">
        <v>880</v>
      </c>
      <c r="C55" s="906"/>
      <c r="D55" s="906"/>
      <c r="E55" s="906"/>
      <c r="F55" s="906"/>
      <c r="G55" s="906"/>
      <c r="H55" s="907"/>
      <c r="I55" s="911">
        <f>J54+L54+M54+N54+P54+Q54+R54</f>
        <v>0</v>
      </c>
      <c r="J55" s="912"/>
      <c r="K55" s="912"/>
      <c r="L55" s="912"/>
      <c r="M55" s="912"/>
      <c r="N55" s="912"/>
      <c r="O55" s="912"/>
      <c r="P55" s="912"/>
      <c r="Q55" s="912"/>
      <c r="R55" s="912"/>
      <c r="S55" s="913"/>
    </row>
  </sheetData>
  <mergeCells count="28">
    <mergeCell ref="I7:J7"/>
    <mergeCell ref="I8:J8"/>
    <mergeCell ref="K7:N7"/>
    <mergeCell ref="K8:N8"/>
    <mergeCell ref="J9:J11"/>
    <mergeCell ref="I9:I12"/>
    <mergeCell ref="L9:N11"/>
    <mergeCell ref="G9:G12"/>
    <mergeCell ref="B55:H55"/>
    <mergeCell ref="B54:H54"/>
    <mergeCell ref="I55:S55"/>
    <mergeCell ref="H9:H12"/>
    <mergeCell ref="A1:S3"/>
    <mergeCell ref="I6:S6"/>
    <mergeCell ref="A6:H8"/>
    <mergeCell ref="O9:O12"/>
    <mergeCell ref="P9:R11"/>
    <mergeCell ref="S9:S12"/>
    <mergeCell ref="A4:S5"/>
    <mergeCell ref="O7:R7"/>
    <mergeCell ref="O8:R8"/>
    <mergeCell ref="F9:F12"/>
    <mergeCell ref="E9:E12"/>
    <mergeCell ref="D9:D12"/>
    <mergeCell ref="A9:A12"/>
    <mergeCell ref="B9:B12"/>
    <mergeCell ref="C9:C12"/>
    <mergeCell ref="K9:K12"/>
  </mergeCells>
  <phoneticPr fontId="52" type="noConversion"/>
  <dataValidations count="1">
    <dataValidation type="list" allowBlank="1" showInputMessage="1" showErrorMessage="1" sqref="I14:M53 R14:R41 O14:Q53 N14:N41" xr:uid="{F69623AC-F5DC-4834-B5B7-E9F578A8F956}"/>
  </dataValidations>
  <pageMargins left="0.7" right="0.7" top="0.75" bottom="0.75" header="0.3" footer="0.3"/>
  <pageSetup paperSize="9" scale="3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A1259-6669-4B9D-8F14-EA68A697A1B4}">
  <sheetPr codeName="Arkusz2">
    <pageSetUpPr fitToPage="1"/>
  </sheetPr>
  <dimension ref="A1:U31"/>
  <sheetViews>
    <sheetView zoomScale="50" zoomScaleNormal="50" workbookViewId="0">
      <pane ySplit="11" topLeftCell="A18" activePane="bottomLeft" state="frozen"/>
      <selection pane="bottomLeft" activeCell="A3" sqref="A3:U4"/>
    </sheetView>
  </sheetViews>
  <sheetFormatPr defaultColWidth="8.85546875" defaultRowHeight="15"/>
  <cols>
    <col min="1" max="1" width="5.28515625" customWidth="1"/>
    <col min="2" max="3" width="18.28515625" style="7" customWidth="1"/>
    <col min="4" max="4" width="38.140625" customWidth="1"/>
    <col min="5" max="5" width="11" style="7" bestFit="1" customWidth="1"/>
    <col min="6" max="6" width="28" style="7" customWidth="1"/>
    <col min="7" max="7" width="27.28515625" style="7" bestFit="1" customWidth="1"/>
    <col min="8" max="8" width="29" style="7" customWidth="1"/>
    <col min="9" max="9" width="14" style="7" bestFit="1" customWidth="1"/>
    <col min="10" max="10" width="14" style="282" customWidth="1"/>
    <col min="11" max="11" width="14" style="218" customWidth="1"/>
    <col min="12" max="12" width="18.42578125" style="7" customWidth="1"/>
    <col min="13" max="15" width="18.42578125" style="282" customWidth="1"/>
    <col min="16" max="16" width="15.5703125" style="218" customWidth="1"/>
    <col min="17" max="17" width="17.28515625" style="7" customWidth="1"/>
    <col min="18" max="19" width="17.28515625" style="282" customWidth="1"/>
    <col min="20" max="20" width="14" style="218" customWidth="1"/>
    <col min="21" max="21" width="14" style="7" bestFit="1" customWidth="1"/>
  </cols>
  <sheetData>
    <row r="1" spans="1:21" s="7" customFormat="1">
      <c r="A1" s="858" t="s">
        <v>894</v>
      </c>
      <c r="B1" s="859"/>
      <c r="C1" s="859"/>
      <c r="D1" s="859"/>
      <c r="E1" s="859"/>
      <c r="F1" s="859"/>
      <c r="G1" s="859"/>
      <c r="H1" s="859"/>
      <c r="I1" s="859"/>
      <c r="J1" s="859"/>
      <c r="K1" s="859"/>
      <c r="L1" s="859"/>
      <c r="M1" s="859"/>
      <c r="N1" s="859"/>
      <c r="O1" s="859"/>
      <c r="P1" s="859"/>
      <c r="Q1" s="859"/>
      <c r="R1" s="859"/>
      <c r="S1" s="859"/>
      <c r="T1" s="859"/>
      <c r="U1" s="860"/>
    </row>
    <row r="2" spans="1:21" s="7" customFormat="1" ht="15.75" thickBot="1">
      <c r="A2" s="861"/>
      <c r="B2" s="862"/>
      <c r="C2" s="862"/>
      <c r="D2" s="862"/>
      <c r="E2" s="862"/>
      <c r="F2" s="862"/>
      <c r="G2" s="862"/>
      <c r="H2" s="862"/>
      <c r="I2" s="862"/>
      <c r="J2" s="862"/>
      <c r="K2" s="862"/>
      <c r="L2" s="862"/>
      <c r="M2" s="862"/>
      <c r="N2" s="862"/>
      <c r="O2" s="862"/>
      <c r="P2" s="862"/>
      <c r="Q2" s="862"/>
      <c r="R2" s="862"/>
      <c r="S2" s="862"/>
      <c r="T2" s="862"/>
      <c r="U2" s="863"/>
    </row>
    <row r="3" spans="1:21" s="7" customFormat="1" ht="14.45" customHeight="1">
      <c r="A3" s="880" t="s">
        <v>964</v>
      </c>
      <c r="B3" s="881"/>
      <c r="C3" s="881"/>
      <c r="D3" s="881"/>
      <c r="E3" s="881"/>
      <c r="F3" s="881"/>
      <c r="G3" s="881"/>
      <c r="H3" s="881"/>
      <c r="I3" s="881"/>
      <c r="J3" s="881"/>
      <c r="K3" s="881"/>
      <c r="L3" s="881"/>
      <c r="M3" s="881"/>
      <c r="N3" s="881"/>
      <c r="O3" s="881"/>
      <c r="P3" s="881"/>
      <c r="Q3" s="881"/>
      <c r="R3" s="881"/>
      <c r="S3" s="881"/>
      <c r="T3" s="881"/>
      <c r="U3" s="882"/>
    </row>
    <row r="4" spans="1:21" s="7" customFormat="1" ht="15.75" thickBot="1">
      <c r="A4" s="883"/>
      <c r="B4" s="884"/>
      <c r="C4" s="884"/>
      <c r="D4" s="884"/>
      <c r="E4" s="884"/>
      <c r="F4" s="884"/>
      <c r="G4" s="884"/>
      <c r="H4" s="884"/>
      <c r="I4" s="884"/>
      <c r="J4" s="884"/>
      <c r="K4" s="884"/>
      <c r="L4" s="884"/>
      <c r="M4" s="884"/>
      <c r="N4" s="884"/>
      <c r="O4" s="884"/>
      <c r="P4" s="884"/>
      <c r="Q4" s="884"/>
      <c r="R4" s="884"/>
      <c r="S4" s="884"/>
      <c r="T4" s="884"/>
      <c r="U4" s="885"/>
    </row>
    <row r="5" spans="1:21" s="7" customFormat="1">
      <c r="A5" s="869" t="s">
        <v>882</v>
      </c>
      <c r="B5" s="922"/>
      <c r="C5" s="922"/>
      <c r="D5" s="922"/>
      <c r="E5" s="922"/>
      <c r="F5" s="922"/>
      <c r="G5" s="922"/>
      <c r="H5" s="923"/>
      <c r="I5" s="881" t="s">
        <v>22</v>
      </c>
      <c r="J5" s="881"/>
      <c r="K5" s="881"/>
      <c r="L5" s="881"/>
      <c r="M5" s="881"/>
      <c r="N5" s="881"/>
      <c r="O5" s="881"/>
      <c r="P5" s="881"/>
      <c r="Q5" s="881"/>
      <c r="R5" s="881"/>
      <c r="S5" s="881"/>
      <c r="T5" s="881"/>
      <c r="U5" s="882"/>
    </row>
    <row r="6" spans="1:21" s="7" customFormat="1">
      <c r="A6" s="924"/>
      <c r="B6" s="922"/>
      <c r="C6" s="922"/>
      <c r="D6" s="922"/>
      <c r="E6" s="922"/>
      <c r="F6" s="922"/>
      <c r="G6" s="922"/>
      <c r="H6" s="923"/>
      <c r="I6" s="937">
        <v>2023</v>
      </c>
      <c r="J6" s="938"/>
      <c r="K6" s="939"/>
      <c r="L6" s="937">
        <v>2024</v>
      </c>
      <c r="M6" s="938"/>
      <c r="N6" s="938"/>
      <c r="O6" s="938"/>
      <c r="P6" s="938"/>
      <c r="Q6" s="928">
        <v>2025</v>
      </c>
      <c r="R6" s="928"/>
      <c r="S6" s="928"/>
      <c r="T6" s="928"/>
      <c r="U6" s="278"/>
    </row>
    <row r="7" spans="1:21" s="7" customFormat="1" ht="105.75" customHeight="1" thickBot="1">
      <c r="A7" s="925"/>
      <c r="B7" s="926"/>
      <c r="C7" s="926"/>
      <c r="D7" s="926"/>
      <c r="E7" s="926"/>
      <c r="F7" s="926"/>
      <c r="G7" s="926"/>
      <c r="H7" s="927"/>
      <c r="I7" s="940" t="s">
        <v>884</v>
      </c>
      <c r="J7" s="941"/>
      <c r="K7" s="942"/>
      <c r="L7" s="935" t="s">
        <v>942</v>
      </c>
      <c r="M7" s="936"/>
      <c r="N7" s="936"/>
      <c r="O7" s="936"/>
      <c r="P7" s="936"/>
      <c r="Q7" s="929" t="s">
        <v>943</v>
      </c>
      <c r="R7" s="929"/>
      <c r="S7" s="929"/>
      <c r="T7" s="929"/>
      <c r="U7" s="279"/>
    </row>
    <row r="8" spans="1:21" s="4" customFormat="1" ht="15" customHeight="1" thickBot="1">
      <c r="A8" s="952" t="s">
        <v>24</v>
      </c>
      <c r="B8" s="949" t="s">
        <v>25</v>
      </c>
      <c r="C8" s="872" t="s">
        <v>26</v>
      </c>
      <c r="D8" s="872" t="s">
        <v>27</v>
      </c>
      <c r="E8" s="872" t="s">
        <v>28</v>
      </c>
      <c r="F8" s="872" t="s">
        <v>29</v>
      </c>
      <c r="G8" s="872" t="s">
        <v>30</v>
      </c>
      <c r="H8" s="876" t="s">
        <v>31</v>
      </c>
      <c r="I8" s="875"/>
      <c r="J8" s="875"/>
      <c r="K8" s="875"/>
      <c r="L8" s="875"/>
      <c r="M8" s="875"/>
      <c r="N8" s="875"/>
      <c r="O8" s="875"/>
      <c r="P8" s="875"/>
      <c r="Q8" s="875"/>
      <c r="R8" s="875"/>
      <c r="S8" s="875"/>
      <c r="T8" s="876"/>
      <c r="U8" s="872" t="s">
        <v>32</v>
      </c>
    </row>
    <row r="9" spans="1:21" s="4" customFormat="1" ht="61.5" customHeight="1" thickBot="1">
      <c r="A9" s="953"/>
      <c r="B9" s="950"/>
      <c r="C9" s="873"/>
      <c r="D9" s="873"/>
      <c r="E9" s="873"/>
      <c r="F9" s="873"/>
      <c r="G9" s="873"/>
      <c r="H9" s="878"/>
      <c r="I9" s="944" t="s">
        <v>875</v>
      </c>
      <c r="J9" s="943" t="s">
        <v>870</v>
      </c>
      <c r="K9" s="876"/>
      <c r="L9" s="930" t="s">
        <v>874</v>
      </c>
      <c r="M9" s="943" t="s">
        <v>871</v>
      </c>
      <c r="N9" s="933"/>
      <c r="O9" s="933"/>
      <c r="P9" s="934"/>
      <c r="Q9" s="930" t="s">
        <v>876</v>
      </c>
      <c r="R9" s="932" t="s">
        <v>872</v>
      </c>
      <c r="S9" s="933"/>
      <c r="T9" s="934"/>
      <c r="U9" s="874"/>
    </row>
    <row r="10" spans="1:21" s="4" customFormat="1" ht="61.5" customHeight="1" thickBot="1">
      <c r="A10" s="954"/>
      <c r="B10" s="951"/>
      <c r="C10" s="874"/>
      <c r="D10" s="874"/>
      <c r="E10" s="874"/>
      <c r="F10" s="874"/>
      <c r="G10" s="874"/>
      <c r="H10" s="879"/>
      <c r="I10" s="945"/>
      <c r="J10" s="349" t="s">
        <v>889</v>
      </c>
      <c r="K10" s="339" t="s">
        <v>878</v>
      </c>
      <c r="L10" s="931"/>
      <c r="M10" s="339" t="s">
        <v>890</v>
      </c>
      <c r="N10" s="349" t="s">
        <v>889</v>
      </c>
      <c r="O10" s="339" t="s">
        <v>878</v>
      </c>
      <c r="P10" s="286" t="s">
        <v>883</v>
      </c>
      <c r="Q10" s="931"/>
      <c r="R10" s="339" t="s">
        <v>890</v>
      </c>
      <c r="S10" s="349" t="s">
        <v>889</v>
      </c>
      <c r="T10" s="339" t="s">
        <v>878</v>
      </c>
      <c r="U10" s="339"/>
    </row>
    <row r="11" spans="1:21" s="4" customFormat="1" ht="17.25" customHeight="1" thickBot="1">
      <c r="A11" s="595">
        <v>1</v>
      </c>
      <c r="B11" s="596">
        <v>2</v>
      </c>
      <c r="C11" s="595">
        <v>3</v>
      </c>
      <c r="D11" s="596">
        <v>4</v>
      </c>
      <c r="E11" s="595">
        <v>5</v>
      </c>
      <c r="F11" s="596">
        <v>6</v>
      </c>
      <c r="G11" s="595">
        <v>7</v>
      </c>
      <c r="H11" s="596">
        <v>8</v>
      </c>
      <c r="I11" s="595">
        <v>9</v>
      </c>
      <c r="J11" s="596">
        <v>10</v>
      </c>
      <c r="K11" s="595">
        <v>11</v>
      </c>
      <c r="L11" s="596">
        <v>12</v>
      </c>
      <c r="M11" s="595">
        <v>13</v>
      </c>
      <c r="N11" s="596">
        <v>14</v>
      </c>
      <c r="O11" s="595">
        <v>15</v>
      </c>
      <c r="P11" s="596">
        <v>16</v>
      </c>
      <c r="Q11" s="595">
        <v>17</v>
      </c>
      <c r="R11" s="596">
        <v>18</v>
      </c>
      <c r="S11" s="595">
        <v>19</v>
      </c>
      <c r="T11" s="596">
        <v>20</v>
      </c>
      <c r="U11" s="339">
        <v>21</v>
      </c>
    </row>
    <row r="12" spans="1:21" ht="120.75" thickBot="1">
      <c r="A12" s="417">
        <v>1</v>
      </c>
      <c r="B12" s="604" t="s">
        <v>127</v>
      </c>
      <c r="C12" s="605" t="s">
        <v>128</v>
      </c>
      <c r="D12" s="606" t="s">
        <v>129</v>
      </c>
      <c r="E12" s="607">
        <v>45222</v>
      </c>
      <c r="F12" s="607">
        <v>4911</v>
      </c>
      <c r="G12" s="608" t="s">
        <v>130</v>
      </c>
      <c r="H12" s="609" t="s">
        <v>131</v>
      </c>
      <c r="I12" s="610" t="s">
        <v>877</v>
      </c>
      <c r="J12" s="351"/>
      <c r="K12" s="462"/>
      <c r="L12" s="610" t="s">
        <v>879</v>
      </c>
      <c r="M12" s="351"/>
      <c r="N12" s="351"/>
      <c r="O12" s="462"/>
      <c r="P12" s="462"/>
      <c r="Q12" s="610" t="s">
        <v>879</v>
      </c>
      <c r="R12" s="351"/>
      <c r="S12" s="351"/>
      <c r="T12" s="462"/>
      <c r="U12" s="380" t="s">
        <v>132</v>
      </c>
    </row>
    <row r="13" spans="1:21" ht="83.25" customHeight="1" thickBot="1">
      <c r="A13" s="319">
        <v>2</v>
      </c>
      <c r="B13" s="320" t="s">
        <v>127</v>
      </c>
      <c r="C13" s="321" t="s">
        <v>133</v>
      </c>
      <c r="D13" s="324" t="s">
        <v>134</v>
      </c>
      <c r="E13" s="327">
        <v>45222</v>
      </c>
      <c r="F13" s="327">
        <v>4911</v>
      </c>
      <c r="G13" s="321" t="s">
        <v>130</v>
      </c>
      <c r="H13" s="326" t="s">
        <v>131</v>
      </c>
      <c r="I13" s="315" t="s">
        <v>877</v>
      </c>
      <c r="J13" s="350"/>
      <c r="K13" s="416"/>
      <c r="L13" s="315" t="s">
        <v>879</v>
      </c>
      <c r="M13" s="350"/>
      <c r="N13" s="350"/>
      <c r="O13" s="416"/>
      <c r="P13" s="416"/>
      <c r="Q13" s="297" t="s">
        <v>879</v>
      </c>
      <c r="R13" s="350"/>
      <c r="S13" s="350"/>
      <c r="T13" s="416"/>
      <c r="U13" s="329" t="s">
        <v>132</v>
      </c>
    </row>
    <row r="14" spans="1:21" ht="61.5" customHeight="1" thickBot="1">
      <c r="A14" s="319">
        <v>3</v>
      </c>
      <c r="B14" s="320" t="s">
        <v>127</v>
      </c>
      <c r="C14" s="321" t="s">
        <v>135</v>
      </c>
      <c r="D14" s="324" t="s">
        <v>136</v>
      </c>
      <c r="E14" s="323">
        <v>55216</v>
      </c>
      <c r="F14" s="323">
        <v>6620</v>
      </c>
      <c r="G14" s="325" t="s">
        <v>137</v>
      </c>
      <c r="H14" s="326" t="s">
        <v>138</v>
      </c>
      <c r="I14" s="315" t="s">
        <v>877</v>
      </c>
      <c r="J14" s="350"/>
      <c r="K14" s="416"/>
      <c r="L14" s="315" t="s">
        <v>879</v>
      </c>
      <c r="M14" s="350"/>
      <c r="N14" s="350"/>
      <c r="O14" s="416"/>
      <c r="P14" s="416"/>
      <c r="Q14" s="297" t="s">
        <v>879</v>
      </c>
      <c r="R14" s="350"/>
      <c r="S14" s="350"/>
      <c r="T14" s="416"/>
      <c r="U14" s="328" t="s">
        <v>132</v>
      </c>
    </row>
    <row r="15" spans="1:21" ht="71.25" customHeight="1">
      <c r="A15" s="319">
        <v>4</v>
      </c>
      <c r="B15" s="320" t="s">
        <v>127</v>
      </c>
      <c r="C15" s="321" t="s">
        <v>139</v>
      </c>
      <c r="D15" s="324" t="s">
        <v>140</v>
      </c>
      <c r="E15" s="323">
        <v>55216</v>
      </c>
      <c r="F15" s="323">
        <v>6620</v>
      </c>
      <c r="G15" s="325">
        <v>6697.57</v>
      </c>
      <c r="H15" s="326" t="s">
        <v>131</v>
      </c>
      <c r="I15" s="315" t="s">
        <v>877</v>
      </c>
      <c r="J15" s="350"/>
      <c r="K15" s="416"/>
      <c r="L15" s="315" t="s">
        <v>879</v>
      </c>
      <c r="M15" s="350"/>
      <c r="N15" s="350"/>
      <c r="O15" s="416"/>
      <c r="P15" s="416"/>
      <c r="Q15" s="297" t="s">
        <v>879</v>
      </c>
      <c r="R15" s="350"/>
      <c r="S15" s="350"/>
      <c r="T15" s="416"/>
      <c r="U15" s="380"/>
    </row>
    <row r="16" spans="1:21" ht="47.25">
      <c r="A16" s="2">
        <v>5</v>
      </c>
      <c r="B16" s="28" t="s">
        <v>127</v>
      </c>
      <c r="C16" s="372" t="s">
        <v>141</v>
      </c>
      <c r="D16" s="374" t="s">
        <v>142</v>
      </c>
      <c r="E16" s="148" t="s">
        <v>132</v>
      </c>
      <c r="F16" s="148" t="s">
        <v>132</v>
      </c>
      <c r="G16" s="148" t="s">
        <v>132</v>
      </c>
      <c r="H16" s="148" t="s">
        <v>132</v>
      </c>
      <c r="I16" s="300" t="s">
        <v>878</v>
      </c>
      <c r="J16" s="416"/>
      <c r="K16" s="350"/>
      <c r="L16" s="300" t="s">
        <v>878</v>
      </c>
      <c r="M16" s="416"/>
      <c r="N16" s="416"/>
      <c r="O16" s="350"/>
      <c r="P16" s="416"/>
      <c r="Q16" s="300" t="s">
        <v>878</v>
      </c>
      <c r="R16" s="416"/>
      <c r="S16" s="416"/>
      <c r="T16" s="373"/>
      <c r="U16" s="381" t="s">
        <v>132</v>
      </c>
    </row>
    <row r="17" spans="1:21" ht="75">
      <c r="A17" s="289">
        <v>6</v>
      </c>
      <c r="B17" s="28" t="s">
        <v>127</v>
      </c>
      <c r="C17" s="322" t="s">
        <v>83</v>
      </c>
      <c r="D17" s="375" t="s">
        <v>143</v>
      </c>
      <c r="E17" s="203">
        <v>2048</v>
      </c>
      <c r="F17" s="95">
        <v>328</v>
      </c>
      <c r="G17" s="95">
        <v>256.10000000000002</v>
      </c>
      <c r="H17" s="95" t="s">
        <v>144</v>
      </c>
      <c r="I17" s="294" t="s">
        <v>55</v>
      </c>
      <c r="J17" s="416"/>
      <c r="K17" s="416"/>
      <c r="L17" s="300" t="s">
        <v>878</v>
      </c>
      <c r="M17" s="416"/>
      <c r="N17" s="416"/>
      <c r="O17" s="350"/>
      <c r="P17" s="416"/>
      <c r="Q17" s="296" t="s">
        <v>878</v>
      </c>
      <c r="R17" s="416"/>
      <c r="S17" s="416"/>
      <c r="T17" s="284"/>
      <c r="U17" s="330" t="s">
        <v>132</v>
      </c>
    </row>
    <row r="18" spans="1:21" ht="75">
      <c r="A18" s="289">
        <v>7</v>
      </c>
      <c r="B18" s="28" t="s">
        <v>127</v>
      </c>
      <c r="C18" s="322" t="s">
        <v>145</v>
      </c>
      <c r="D18" s="375" t="s">
        <v>146</v>
      </c>
      <c r="E18" s="95">
        <v>592</v>
      </c>
      <c r="F18" s="95">
        <v>175</v>
      </c>
      <c r="G18" s="95" t="s">
        <v>147</v>
      </c>
      <c r="H18" s="95" t="s">
        <v>148</v>
      </c>
      <c r="I18" s="294" t="s">
        <v>55</v>
      </c>
      <c r="J18" s="416"/>
      <c r="K18" s="416"/>
      <c r="L18" s="300" t="s">
        <v>878</v>
      </c>
      <c r="M18" s="416"/>
      <c r="N18" s="416"/>
      <c r="O18" s="350"/>
      <c r="P18" s="416"/>
      <c r="Q18" s="296" t="s">
        <v>878</v>
      </c>
      <c r="R18" s="416"/>
      <c r="S18" s="416"/>
      <c r="T18" s="284"/>
      <c r="U18" s="330" t="s">
        <v>132</v>
      </c>
    </row>
    <row r="19" spans="1:21" ht="75">
      <c r="A19" s="289">
        <v>8</v>
      </c>
      <c r="B19" s="28" t="s">
        <v>127</v>
      </c>
      <c r="C19" s="322" t="s">
        <v>149</v>
      </c>
      <c r="D19" s="375" t="s">
        <v>150</v>
      </c>
      <c r="E19" s="203">
        <v>1165</v>
      </c>
      <c r="F19" s="95">
        <v>233</v>
      </c>
      <c r="G19" s="95" t="s">
        <v>151</v>
      </c>
      <c r="H19" s="95" t="s">
        <v>148</v>
      </c>
      <c r="I19" s="294" t="s">
        <v>55</v>
      </c>
      <c r="J19" s="416"/>
      <c r="K19" s="416"/>
      <c r="L19" s="300" t="s">
        <v>878</v>
      </c>
      <c r="M19" s="416"/>
      <c r="N19" s="416"/>
      <c r="O19" s="350"/>
      <c r="P19" s="416"/>
      <c r="Q19" s="296" t="s">
        <v>878</v>
      </c>
      <c r="R19" s="416"/>
      <c r="S19" s="416"/>
      <c r="T19" s="284"/>
      <c r="U19" s="330" t="s">
        <v>132</v>
      </c>
    </row>
    <row r="20" spans="1:21" ht="60">
      <c r="A20" s="289">
        <v>9</v>
      </c>
      <c r="B20" s="28" t="s">
        <v>127</v>
      </c>
      <c r="C20" s="322" t="s">
        <v>152</v>
      </c>
      <c r="D20" s="375" t="s">
        <v>153</v>
      </c>
      <c r="E20" s="203">
        <v>2332</v>
      </c>
      <c r="F20" s="95">
        <v>213</v>
      </c>
      <c r="G20" s="95" t="s">
        <v>154</v>
      </c>
      <c r="H20" s="95" t="s">
        <v>155</v>
      </c>
      <c r="I20" s="294" t="s">
        <v>55</v>
      </c>
      <c r="J20" s="416"/>
      <c r="K20" s="416"/>
      <c r="L20" s="300" t="s">
        <v>878</v>
      </c>
      <c r="M20" s="416"/>
      <c r="N20" s="416"/>
      <c r="O20" s="350"/>
      <c r="P20" s="416"/>
      <c r="Q20" s="296" t="s">
        <v>878</v>
      </c>
      <c r="R20" s="416"/>
      <c r="S20" s="416"/>
      <c r="T20" s="284"/>
      <c r="U20" s="330" t="s">
        <v>132</v>
      </c>
    </row>
    <row r="21" spans="1:21" ht="47.25">
      <c r="A21" s="289">
        <v>10</v>
      </c>
      <c r="B21" s="28" t="s">
        <v>127</v>
      </c>
      <c r="C21" s="322" t="s">
        <v>156</v>
      </c>
      <c r="D21" s="375" t="s">
        <v>150</v>
      </c>
      <c r="E21" s="95">
        <v>241.33</v>
      </c>
      <c r="F21" s="95">
        <v>73.8</v>
      </c>
      <c r="G21" s="95">
        <v>74</v>
      </c>
      <c r="H21" s="95" t="s">
        <v>157</v>
      </c>
      <c r="I21" s="294" t="s">
        <v>55</v>
      </c>
      <c r="J21" s="416"/>
      <c r="K21" s="416"/>
      <c r="L21" s="300" t="s">
        <v>878</v>
      </c>
      <c r="M21" s="416"/>
      <c r="N21" s="416"/>
      <c r="O21" s="350"/>
      <c r="P21" s="416"/>
      <c r="Q21" s="296" t="s">
        <v>878</v>
      </c>
      <c r="R21" s="416"/>
      <c r="S21" s="416"/>
      <c r="T21" s="284"/>
      <c r="U21" s="330" t="s">
        <v>132</v>
      </c>
    </row>
    <row r="22" spans="1:21" ht="47.25">
      <c r="A22" s="289">
        <v>11</v>
      </c>
      <c r="B22" s="28" t="s">
        <v>127</v>
      </c>
      <c r="C22" s="322" t="s">
        <v>158</v>
      </c>
      <c r="D22" s="375" t="s">
        <v>159</v>
      </c>
      <c r="E22" s="95">
        <v>26.8</v>
      </c>
      <c r="F22" s="95">
        <v>6.3</v>
      </c>
      <c r="G22" s="95">
        <v>8</v>
      </c>
      <c r="H22" s="95" t="s">
        <v>157</v>
      </c>
      <c r="I22" s="294" t="s">
        <v>55</v>
      </c>
      <c r="J22" s="416"/>
      <c r="K22" s="416"/>
      <c r="L22" s="300" t="s">
        <v>878</v>
      </c>
      <c r="M22" s="416"/>
      <c r="N22" s="416"/>
      <c r="O22" s="350"/>
      <c r="P22" s="416"/>
      <c r="Q22" s="296" t="s">
        <v>878</v>
      </c>
      <c r="R22" s="416"/>
      <c r="S22" s="416"/>
      <c r="T22" s="284"/>
      <c r="U22" s="330" t="s">
        <v>132</v>
      </c>
    </row>
    <row r="23" spans="1:21" ht="75">
      <c r="A23" s="289">
        <v>12</v>
      </c>
      <c r="B23" s="28" t="s">
        <v>127</v>
      </c>
      <c r="C23" s="322" t="s">
        <v>160</v>
      </c>
      <c r="D23" s="375" t="s">
        <v>161</v>
      </c>
      <c r="E23" s="203">
        <v>4536</v>
      </c>
      <c r="F23" s="95">
        <v>784</v>
      </c>
      <c r="G23" s="95">
        <v>790</v>
      </c>
      <c r="H23" s="95" t="s">
        <v>148</v>
      </c>
      <c r="I23" s="294" t="s">
        <v>55</v>
      </c>
      <c r="J23" s="416"/>
      <c r="K23" s="416"/>
      <c r="L23" s="300" t="s">
        <v>878</v>
      </c>
      <c r="M23" s="416"/>
      <c r="N23" s="416"/>
      <c r="O23" s="350"/>
      <c r="P23" s="416"/>
      <c r="Q23" s="296" t="s">
        <v>878</v>
      </c>
      <c r="R23" s="416"/>
      <c r="S23" s="416"/>
      <c r="T23" s="284"/>
      <c r="U23" s="330" t="s">
        <v>132</v>
      </c>
    </row>
    <row r="24" spans="1:21" ht="47.25">
      <c r="A24" s="289">
        <v>13</v>
      </c>
      <c r="B24" s="28" t="s">
        <v>127</v>
      </c>
      <c r="C24" s="322" t="s">
        <v>162</v>
      </c>
      <c r="D24" s="375" t="s">
        <v>163</v>
      </c>
      <c r="E24" s="95">
        <v>337</v>
      </c>
      <c r="F24" s="95">
        <v>65</v>
      </c>
      <c r="G24" s="95">
        <v>65</v>
      </c>
      <c r="H24" s="95" t="s">
        <v>164</v>
      </c>
      <c r="I24" s="294" t="s">
        <v>55</v>
      </c>
      <c r="J24" s="416"/>
      <c r="K24" s="416"/>
      <c r="L24" s="300" t="s">
        <v>878</v>
      </c>
      <c r="M24" s="416"/>
      <c r="N24" s="416"/>
      <c r="O24" s="350"/>
      <c r="P24" s="416"/>
      <c r="Q24" s="296" t="s">
        <v>878</v>
      </c>
      <c r="R24" s="416"/>
      <c r="S24" s="416"/>
      <c r="T24" s="284"/>
      <c r="U24" s="330" t="s">
        <v>132</v>
      </c>
    </row>
    <row r="25" spans="1:21" ht="47.25">
      <c r="A25" s="289">
        <v>14</v>
      </c>
      <c r="B25" s="28" t="s">
        <v>127</v>
      </c>
      <c r="C25" s="322" t="s">
        <v>165</v>
      </c>
      <c r="D25" s="375" t="s">
        <v>150</v>
      </c>
      <c r="E25" s="95">
        <v>66.599999999999994</v>
      </c>
      <c r="F25" s="95">
        <v>22</v>
      </c>
      <c r="G25" s="95">
        <v>22</v>
      </c>
      <c r="H25" s="95" t="s">
        <v>164</v>
      </c>
      <c r="I25" s="294" t="s">
        <v>55</v>
      </c>
      <c r="J25" s="416"/>
      <c r="K25" s="416"/>
      <c r="L25" s="300" t="s">
        <v>878</v>
      </c>
      <c r="M25" s="416"/>
      <c r="N25" s="416"/>
      <c r="O25" s="350"/>
      <c r="P25" s="416"/>
      <c r="Q25" s="296" t="s">
        <v>878</v>
      </c>
      <c r="R25" s="416"/>
      <c r="S25" s="416"/>
      <c r="T25" s="284"/>
      <c r="U25" s="330" t="s">
        <v>132</v>
      </c>
    </row>
    <row r="26" spans="1:21" ht="47.25">
      <c r="A26" s="289">
        <v>15</v>
      </c>
      <c r="B26" s="28" t="s">
        <v>127</v>
      </c>
      <c r="C26" s="322" t="s">
        <v>166</v>
      </c>
      <c r="D26" s="375" t="s">
        <v>150</v>
      </c>
      <c r="E26" s="95">
        <v>34.1</v>
      </c>
      <c r="F26" s="95">
        <v>12</v>
      </c>
      <c r="G26" s="95">
        <v>12</v>
      </c>
      <c r="H26" s="95" t="s">
        <v>167</v>
      </c>
      <c r="I26" s="294" t="s">
        <v>55</v>
      </c>
      <c r="J26" s="416"/>
      <c r="K26" s="416"/>
      <c r="L26" s="300" t="s">
        <v>878</v>
      </c>
      <c r="M26" s="416"/>
      <c r="N26" s="416"/>
      <c r="O26" s="350"/>
      <c r="P26" s="416"/>
      <c r="Q26" s="296" t="s">
        <v>878</v>
      </c>
      <c r="R26" s="416"/>
      <c r="S26" s="416"/>
      <c r="T26" s="284"/>
      <c r="U26" s="330" t="s">
        <v>132</v>
      </c>
    </row>
    <row r="27" spans="1:21" ht="47.25">
      <c r="A27" s="289">
        <v>16</v>
      </c>
      <c r="B27" s="28" t="s">
        <v>127</v>
      </c>
      <c r="C27" s="322" t="s">
        <v>66</v>
      </c>
      <c r="D27" s="375" t="s">
        <v>168</v>
      </c>
      <c r="E27" s="95">
        <v>291</v>
      </c>
      <c r="F27" s="95">
        <v>53.5</v>
      </c>
      <c r="G27" s="95">
        <v>53.5</v>
      </c>
      <c r="H27" s="95" t="s">
        <v>164</v>
      </c>
      <c r="I27" s="294" t="s">
        <v>55</v>
      </c>
      <c r="J27" s="416"/>
      <c r="K27" s="416"/>
      <c r="L27" s="300" t="s">
        <v>878</v>
      </c>
      <c r="M27" s="416"/>
      <c r="N27" s="416"/>
      <c r="O27" s="350"/>
      <c r="P27" s="416"/>
      <c r="Q27" s="296" t="s">
        <v>878</v>
      </c>
      <c r="R27" s="416"/>
      <c r="S27" s="416"/>
      <c r="T27" s="284"/>
      <c r="U27" s="330" t="s">
        <v>132</v>
      </c>
    </row>
    <row r="28" spans="1:21" ht="47.25">
      <c r="A28" s="289">
        <v>17</v>
      </c>
      <c r="B28" s="28" t="s">
        <v>127</v>
      </c>
      <c r="C28" s="322" t="s">
        <v>169</v>
      </c>
      <c r="D28" s="375" t="s">
        <v>168</v>
      </c>
      <c r="E28" s="95">
        <v>120</v>
      </c>
      <c r="F28" s="95">
        <v>42</v>
      </c>
      <c r="G28" s="95">
        <v>42</v>
      </c>
      <c r="H28" s="95" t="s">
        <v>157</v>
      </c>
      <c r="I28" s="294" t="s">
        <v>55</v>
      </c>
      <c r="J28" s="416"/>
      <c r="K28" s="416"/>
      <c r="L28" s="300" t="s">
        <v>878</v>
      </c>
      <c r="M28" s="416"/>
      <c r="N28" s="416"/>
      <c r="O28" s="350"/>
      <c r="P28" s="416"/>
      <c r="Q28" s="296" t="s">
        <v>878</v>
      </c>
      <c r="R28" s="416"/>
      <c r="S28" s="416"/>
      <c r="T28" s="284"/>
      <c r="U28" s="330" t="s">
        <v>132</v>
      </c>
    </row>
    <row r="29" spans="1:21" ht="48" thickBot="1">
      <c r="A29" s="290">
        <v>18</v>
      </c>
      <c r="B29" s="291" t="s">
        <v>127</v>
      </c>
      <c r="C29" s="292" t="s">
        <v>170</v>
      </c>
      <c r="D29" s="376" t="s">
        <v>171</v>
      </c>
      <c r="E29" s="293" t="s">
        <v>132</v>
      </c>
      <c r="F29" s="293" t="s">
        <v>172</v>
      </c>
      <c r="G29" s="293" t="s">
        <v>132</v>
      </c>
      <c r="H29" s="293" t="s">
        <v>173</v>
      </c>
      <c r="I29" s="295" t="s">
        <v>55</v>
      </c>
      <c r="J29" s="425"/>
      <c r="K29" s="416"/>
      <c r="L29" s="287" t="s">
        <v>883</v>
      </c>
      <c r="M29" s="425"/>
      <c r="N29" s="416"/>
      <c r="O29" s="425"/>
      <c r="P29" s="288"/>
      <c r="Q29" s="277" t="s">
        <v>878</v>
      </c>
      <c r="R29" s="425"/>
      <c r="S29" s="425"/>
      <c r="T29" s="285"/>
      <c r="U29" s="382" t="s">
        <v>132</v>
      </c>
    </row>
    <row r="30" spans="1:21" ht="15.75" customHeight="1" thickBot="1">
      <c r="A30" s="289">
        <v>19</v>
      </c>
      <c r="B30" s="946" t="s">
        <v>873</v>
      </c>
      <c r="C30" s="909"/>
      <c r="D30" s="909"/>
      <c r="E30" s="909"/>
      <c r="F30" s="909"/>
      <c r="G30" s="909"/>
      <c r="H30" s="909"/>
      <c r="I30" s="910"/>
      <c r="J30" s="830">
        <f>SUM(J12:J29)</f>
        <v>0</v>
      </c>
      <c r="K30" s="831">
        <f>SUM(K12:K29)</f>
        <v>0</v>
      </c>
      <c r="L30" s="377"/>
      <c r="M30" s="830">
        <f>SUM(M12:M29)</f>
        <v>0</v>
      </c>
      <c r="N30" s="832">
        <f>SUM(N12:N29)</f>
        <v>0</v>
      </c>
      <c r="O30" s="830">
        <f>SUM(O12:O29)</f>
        <v>0</v>
      </c>
      <c r="P30" s="833">
        <f>SUM(P12:P29)</f>
        <v>0</v>
      </c>
      <c r="Q30" s="378"/>
      <c r="R30" s="834">
        <f>SUM(R12:R29)</f>
        <v>0</v>
      </c>
      <c r="S30" s="834">
        <f>SUM(S12:S29)</f>
        <v>0</v>
      </c>
      <c r="T30" s="834">
        <f>SUM(T12:T29)</f>
        <v>0</v>
      </c>
      <c r="U30" s="379"/>
    </row>
    <row r="31" spans="1:21" ht="21" customHeight="1" thickBot="1">
      <c r="A31" s="290">
        <v>20</v>
      </c>
      <c r="B31" s="947" t="s">
        <v>885</v>
      </c>
      <c r="C31" s="906"/>
      <c r="D31" s="906"/>
      <c r="E31" s="906"/>
      <c r="F31" s="906"/>
      <c r="G31" s="906"/>
      <c r="H31" s="906"/>
      <c r="I31" s="948"/>
      <c r="J31" s="281"/>
      <c r="K31" s="920">
        <f>J30+K30+M30+N30+O30+P30+R30+S30+T30</f>
        <v>0</v>
      </c>
      <c r="L31" s="920"/>
      <c r="M31" s="920"/>
      <c r="N31" s="920"/>
      <c r="O31" s="920"/>
      <c r="P31" s="920"/>
      <c r="Q31" s="920"/>
      <c r="R31" s="920"/>
      <c r="S31" s="920"/>
      <c r="T31" s="920"/>
      <c r="U31" s="921"/>
    </row>
  </sheetData>
  <mergeCells count="29">
    <mergeCell ref="B30:I30"/>
    <mergeCell ref="B31:I31"/>
    <mergeCell ref="C8:C10"/>
    <mergeCell ref="B8:B10"/>
    <mergeCell ref="A8:A10"/>
    <mergeCell ref="E8:E10"/>
    <mergeCell ref="F8:F10"/>
    <mergeCell ref="I6:K6"/>
    <mergeCell ref="I7:K7"/>
    <mergeCell ref="M9:P9"/>
    <mergeCell ref="J9:K9"/>
    <mergeCell ref="I9:I10"/>
    <mergeCell ref="L9:L10"/>
    <mergeCell ref="K31:U31"/>
    <mergeCell ref="A1:U2"/>
    <mergeCell ref="A3:U4"/>
    <mergeCell ref="I5:U5"/>
    <mergeCell ref="U8:U9"/>
    <mergeCell ref="A5:H7"/>
    <mergeCell ref="G8:G10"/>
    <mergeCell ref="H8:H10"/>
    <mergeCell ref="D8:D10"/>
    <mergeCell ref="I8:T8"/>
    <mergeCell ref="Q6:T6"/>
    <mergeCell ref="Q7:T7"/>
    <mergeCell ref="Q9:Q10"/>
    <mergeCell ref="R9:T9"/>
    <mergeCell ref="L7:P7"/>
    <mergeCell ref="L6:P6"/>
  </mergeCells>
  <phoneticPr fontId="52" type="noConversion"/>
  <dataValidations count="1">
    <dataValidation type="list" allowBlank="1" showInputMessage="1" showErrorMessage="1" sqref="M12:N15 J12:J15 I12:I16 O16:O28 L12:L28 Q12:Q29 R12:S15 K16" xr:uid="{22A8031D-FE80-48F2-9FF0-A35D26E693E9}"/>
  </dataValidations>
  <pageMargins left="0.7" right="0.7" top="0.75" bottom="0.75" header="0.3" footer="0.3"/>
  <pageSetup paperSize="9" scale="33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91F79-AC54-4692-A974-6E8909C4B9BD}">
  <sheetPr codeName="Arkusz3">
    <pageSetUpPr fitToPage="1"/>
  </sheetPr>
  <dimension ref="A1:T41"/>
  <sheetViews>
    <sheetView zoomScale="70" zoomScaleNormal="70" workbookViewId="0">
      <pane ySplit="11" topLeftCell="A35" activePane="bottomLeft" state="frozen"/>
      <selection activeCell="E1" sqref="E1"/>
      <selection pane="bottomLeft" activeCell="A3" sqref="A3:S4"/>
    </sheetView>
  </sheetViews>
  <sheetFormatPr defaultColWidth="8.85546875" defaultRowHeight="15.75"/>
  <cols>
    <col min="1" max="1" width="5.28515625" style="217" customWidth="1"/>
    <col min="2" max="2" width="18.28515625" style="170" customWidth="1"/>
    <col min="3" max="3" width="18.28515625" style="168" customWidth="1"/>
    <col min="4" max="4" width="32.5703125" style="217" customWidth="1"/>
    <col min="5" max="5" width="11" style="217" bestFit="1" customWidth="1"/>
    <col min="6" max="6" width="28" style="217" customWidth="1"/>
    <col min="7" max="7" width="27.28515625" style="217" bestFit="1" customWidth="1"/>
    <col min="8" max="8" width="29" style="217" customWidth="1"/>
    <col min="9" max="9" width="14" style="217" bestFit="1" customWidth="1"/>
    <col min="10" max="13" width="14" style="385" customWidth="1"/>
    <col min="14" max="14" width="15.5703125" style="217" customWidth="1"/>
    <col min="15" max="17" width="15.5703125" style="385" customWidth="1"/>
    <col min="18" max="19" width="14" style="217" bestFit="1" customWidth="1"/>
    <col min="20" max="16384" width="8.85546875" style="217"/>
  </cols>
  <sheetData>
    <row r="1" spans="1:20" ht="15">
      <c r="A1" s="961" t="s">
        <v>901</v>
      </c>
      <c r="B1" s="962"/>
      <c r="C1" s="962"/>
      <c r="D1" s="962"/>
      <c r="E1" s="962"/>
      <c r="F1" s="962"/>
      <c r="G1" s="962"/>
      <c r="H1" s="962"/>
      <c r="I1" s="962"/>
      <c r="J1" s="962"/>
      <c r="K1" s="962"/>
      <c r="L1" s="962"/>
      <c r="M1" s="962"/>
      <c r="N1" s="962"/>
      <c r="O1" s="962"/>
      <c r="P1" s="962"/>
      <c r="Q1" s="962"/>
      <c r="R1" s="962"/>
      <c r="S1" s="963"/>
    </row>
    <row r="2" spans="1:20" thickBot="1">
      <c r="A2" s="964"/>
      <c r="B2" s="965"/>
      <c r="C2" s="965"/>
      <c r="D2" s="965"/>
      <c r="E2" s="965"/>
      <c r="F2" s="965"/>
      <c r="G2" s="965"/>
      <c r="H2" s="965"/>
      <c r="I2" s="965"/>
      <c r="J2" s="965"/>
      <c r="K2" s="965"/>
      <c r="L2" s="965"/>
      <c r="M2" s="965"/>
      <c r="N2" s="965"/>
      <c r="O2" s="965"/>
      <c r="P2" s="965"/>
      <c r="Q2" s="965"/>
      <c r="R2" s="965"/>
      <c r="S2" s="966"/>
    </row>
    <row r="3" spans="1:20" ht="15" customHeight="1">
      <c r="A3" s="880" t="s">
        <v>964</v>
      </c>
      <c r="B3" s="881"/>
      <c r="C3" s="881"/>
      <c r="D3" s="881"/>
      <c r="E3" s="881"/>
      <c r="F3" s="881"/>
      <c r="G3" s="881"/>
      <c r="H3" s="881"/>
      <c r="I3" s="881"/>
      <c r="J3" s="881"/>
      <c r="K3" s="881"/>
      <c r="L3" s="881"/>
      <c r="M3" s="881"/>
      <c r="N3" s="881"/>
      <c r="O3" s="881"/>
      <c r="P3" s="881"/>
      <c r="Q3" s="881"/>
      <c r="R3" s="881"/>
      <c r="S3" s="882"/>
      <c r="T3" s="219"/>
    </row>
    <row r="4" spans="1:20" thickBot="1">
      <c r="A4" s="883"/>
      <c r="B4" s="884"/>
      <c r="C4" s="884"/>
      <c r="D4" s="884"/>
      <c r="E4" s="884"/>
      <c r="F4" s="884"/>
      <c r="G4" s="884"/>
      <c r="H4" s="884"/>
      <c r="I4" s="884"/>
      <c r="J4" s="884"/>
      <c r="K4" s="884"/>
      <c r="L4" s="884"/>
      <c r="M4" s="884"/>
      <c r="N4" s="884"/>
      <c r="O4" s="884"/>
      <c r="P4" s="884"/>
      <c r="Q4" s="884"/>
      <c r="R4" s="884"/>
      <c r="S4" s="885"/>
      <c r="T4" s="219"/>
    </row>
    <row r="5" spans="1:20" thickBot="1">
      <c r="A5" s="958" t="s">
        <v>882</v>
      </c>
      <c r="B5" s="881"/>
      <c r="C5" s="881"/>
      <c r="D5" s="881"/>
      <c r="E5" s="881"/>
      <c r="F5" s="881"/>
      <c r="G5" s="881"/>
      <c r="H5" s="882"/>
      <c r="I5" s="955" t="s">
        <v>22</v>
      </c>
      <c r="J5" s="956"/>
      <c r="K5" s="956"/>
      <c r="L5" s="956"/>
      <c r="M5" s="956"/>
      <c r="N5" s="956"/>
      <c r="O5" s="956"/>
      <c r="P5" s="956"/>
      <c r="Q5" s="956"/>
      <c r="R5" s="956"/>
      <c r="S5" s="957"/>
      <c r="T5" s="219"/>
    </row>
    <row r="6" spans="1:20" thickBot="1">
      <c r="A6" s="959"/>
      <c r="B6" s="867"/>
      <c r="C6" s="867"/>
      <c r="D6" s="867"/>
      <c r="E6" s="867"/>
      <c r="F6" s="867"/>
      <c r="G6" s="867"/>
      <c r="H6" s="960"/>
      <c r="I6" s="883">
        <v>2023</v>
      </c>
      <c r="J6" s="885"/>
      <c r="K6" s="883">
        <v>2024</v>
      </c>
      <c r="L6" s="884"/>
      <c r="M6" s="884"/>
      <c r="N6" s="885"/>
      <c r="O6" s="964">
        <v>2025</v>
      </c>
      <c r="P6" s="965"/>
      <c r="Q6" s="965"/>
      <c r="R6" s="966"/>
      <c r="S6" s="278"/>
      <c r="T6" s="219"/>
    </row>
    <row r="7" spans="1:20" ht="94.5" customHeight="1" thickBot="1">
      <c r="A7" s="883"/>
      <c r="B7" s="884"/>
      <c r="C7" s="884"/>
      <c r="D7" s="884"/>
      <c r="E7" s="884"/>
      <c r="F7" s="884"/>
      <c r="G7" s="884"/>
      <c r="H7" s="885"/>
      <c r="I7" s="967" t="s">
        <v>174</v>
      </c>
      <c r="J7" s="968"/>
      <c r="K7" s="969" t="s">
        <v>941</v>
      </c>
      <c r="L7" s="970"/>
      <c r="M7" s="970"/>
      <c r="N7" s="971"/>
      <c r="O7" s="972" t="s">
        <v>941</v>
      </c>
      <c r="P7" s="972"/>
      <c r="Q7" s="972"/>
      <c r="R7" s="973"/>
      <c r="S7" s="279"/>
      <c r="T7" s="219"/>
    </row>
    <row r="8" spans="1:20" ht="15.75" customHeight="1" thickBot="1">
      <c r="A8" s="974" t="s">
        <v>24</v>
      </c>
      <c r="B8" s="977" t="s">
        <v>25</v>
      </c>
      <c r="C8" s="1002" t="s">
        <v>26</v>
      </c>
      <c r="D8" s="974" t="s">
        <v>27</v>
      </c>
      <c r="E8" s="974" t="s">
        <v>28</v>
      </c>
      <c r="F8" s="999" t="s">
        <v>29</v>
      </c>
      <c r="G8" s="974" t="s">
        <v>30</v>
      </c>
      <c r="H8" s="974" t="s">
        <v>31</v>
      </c>
      <c r="I8" s="408"/>
      <c r="J8" s="409"/>
      <c r="K8" s="395"/>
      <c r="L8" s="395"/>
      <c r="M8" s="395"/>
      <c r="N8" s="395"/>
      <c r="O8" s="395"/>
      <c r="P8" s="395"/>
      <c r="Q8" s="395"/>
      <c r="R8" s="398"/>
      <c r="S8" s="974" t="s">
        <v>32</v>
      </c>
      <c r="T8" s="220"/>
    </row>
    <row r="9" spans="1:20" ht="52.5" customHeight="1" thickBot="1">
      <c r="A9" s="975"/>
      <c r="B9" s="978"/>
      <c r="C9" s="1003"/>
      <c r="D9" s="975"/>
      <c r="E9" s="975"/>
      <c r="F9" s="1000"/>
      <c r="G9" s="975"/>
      <c r="H9" s="975"/>
      <c r="I9" s="980" t="s">
        <v>875</v>
      </c>
      <c r="J9" s="399" t="s">
        <v>870</v>
      </c>
      <c r="K9" s="982" t="s">
        <v>891</v>
      </c>
      <c r="L9" s="985" t="s">
        <v>871</v>
      </c>
      <c r="M9" s="986"/>
      <c r="N9" s="987"/>
      <c r="O9" s="898" t="s">
        <v>876</v>
      </c>
      <c r="P9" s="988" t="s">
        <v>872</v>
      </c>
      <c r="Q9" s="989"/>
      <c r="R9" s="990"/>
      <c r="S9" s="984"/>
      <c r="T9" s="220"/>
    </row>
    <row r="10" spans="1:20" s="385" customFormat="1" ht="42" customHeight="1" thickBot="1">
      <c r="A10" s="976"/>
      <c r="B10" s="979"/>
      <c r="C10" s="1004"/>
      <c r="D10" s="976"/>
      <c r="E10" s="976"/>
      <c r="F10" s="1001"/>
      <c r="G10" s="976"/>
      <c r="H10" s="976"/>
      <c r="I10" s="981"/>
      <c r="J10" s="400" t="s">
        <v>888</v>
      </c>
      <c r="K10" s="983"/>
      <c r="L10" s="396" t="s">
        <v>906</v>
      </c>
      <c r="M10" s="696" t="s">
        <v>888</v>
      </c>
      <c r="N10" s="401" t="s">
        <v>878</v>
      </c>
      <c r="O10" s="900"/>
      <c r="P10" s="396" t="s">
        <v>906</v>
      </c>
      <c r="Q10" s="396" t="s">
        <v>888</v>
      </c>
      <c r="R10" s="401" t="s">
        <v>878</v>
      </c>
      <c r="S10" s="401"/>
      <c r="T10" s="220"/>
    </row>
    <row r="11" spans="1:20" s="385" customFormat="1" ht="16.5" thickBot="1">
      <c r="A11" s="392">
        <v>1</v>
      </c>
      <c r="B11" s="393">
        <v>2</v>
      </c>
      <c r="C11" s="392">
        <v>3</v>
      </c>
      <c r="D11" s="393">
        <v>4</v>
      </c>
      <c r="E11" s="392">
        <v>5</v>
      </c>
      <c r="F11" s="393">
        <v>6</v>
      </c>
      <c r="G11" s="392">
        <v>7</v>
      </c>
      <c r="H11" s="393">
        <v>8</v>
      </c>
      <c r="I11" s="392">
        <v>9</v>
      </c>
      <c r="J11" s="393">
        <v>10</v>
      </c>
      <c r="K11" s="392">
        <v>11</v>
      </c>
      <c r="L11" s="393">
        <v>12</v>
      </c>
      <c r="M11" s="392">
        <v>13</v>
      </c>
      <c r="N11" s="393">
        <v>14</v>
      </c>
      <c r="O11" s="392">
        <v>15</v>
      </c>
      <c r="P11" s="393">
        <v>16</v>
      </c>
      <c r="Q11" s="392">
        <v>17</v>
      </c>
      <c r="R11" s="393">
        <v>18</v>
      </c>
      <c r="S11" s="392">
        <v>19</v>
      </c>
      <c r="T11" s="220"/>
    </row>
    <row r="12" spans="1:20" ht="150">
      <c r="A12" s="389">
        <v>1</v>
      </c>
      <c r="B12" s="221" t="s">
        <v>175</v>
      </c>
      <c r="C12" s="95" t="s">
        <v>176</v>
      </c>
      <c r="D12" s="222" t="s">
        <v>177</v>
      </c>
      <c r="E12" s="223">
        <v>14621</v>
      </c>
      <c r="F12" s="223">
        <v>2453.14</v>
      </c>
      <c r="G12" s="224">
        <v>2453.14</v>
      </c>
      <c r="H12" s="402" t="s">
        <v>953</v>
      </c>
      <c r="I12" s="410" t="s">
        <v>877</v>
      </c>
      <c r="J12" s="397"/>
      <c r="K12" s="413" t="s">
        <v>879</v>
      </c>
      <c r="L12" s="411"/>
      <c r="M12" s="411"/>
      <c r="N12" s="416"/>
      <c r="O12" s="414" t="s">
        <v>879</v>
      </c>
      <c r="P12" s="411"/>
      <c r="Q12" s="411"/>
      <c r="R12" s="416"/>
      <c r="S12" s="390" t="s">
        <v>132</v>
      </c>
      <c r="T12" s="219"/>
    </row>
    <row r="13" spans="1:20" ht="150">
      <c r="A13" s="389">
        <v>2</v>
      </c>
      <c r="B13" s="221" t="s">
        <v>175</v>
      </c>
      <c r="C13" s="95" t="s">
        <v>178</v>
      </c>
      <c r="D13" s="222" t="s">
        <v>177</v>
      </c>
      <c r="E13" s="223">
        <v>14621</v>
      </c>
      <c r="F13" s="223">
        <v>2453.14</v>
      </c>
      <c r="G13" s="224">
        <v>2453.14</v>
      </c>
      <c r="H13" s="402" t="s">
        <v>953</v>
      </c>
      <c r="I13" s="410" t="s">
        <v>877</v>
      </c>
      <c r="J13" s="397"/>
      <c r="K13" s="413" t="s">
        <v>879</v>
      </c>
      <c r="L13" s="411"/>
      <c r="M13" s="411"/>
      <c r="N13" s="416"/>
      <c r="O13" s="414" t="s">
        <v>879</v>
      </c>
      <c r="P13" s="411"/>
      <c r="Q13" s="411"/>
      <c r="R13" s="416"/>
      <c r="S13" s="390" t="s">
        <v>132</v>
      </c>
      <c r="T13" s="219"/>
    </row>
    <row r="14" spans="1:20" ht="135" customHeight="1">
      <c r="A14" s="389">
        <v>3</v>
      </c>
      <c r="B14" s="221" t="s">
        <v>175</v>
      </c>
      <c r="C14" s="95" t="s">
        <v>179</v>
      </c>
      <c r="D14" s="95" t="s">
        <v>180</v>
      </c>
      <c r="E14" s="223">
        <v>17460.86</v>
      </c>
      <c r="F14" s="223">
        <v>2614</v>
      </c>
      <c r="G14" s="224">
        <v>3614</v>
      </c>
      <c r="H14" s="402" t="s">
        <v>953</v>
      </c>
      <c r="I14" s="410" t="s">
        <v>877</v>
      </c>
      <c r="J14" s="397"/>
      <c r="K14" s="413" t="s">
        <v>879</v>
      </c>
      <c r="L14" s="411"/>
      <c r="M14" s="411"/>
      <c r="N14" s="416"/>
      <c r="O14" s="414" t="s">
        <v>879</v>
      </c>
      <c r="P14" s="411"/>
      <c r="Q14" s="411"/>
      <c r="R14" s="416"/>
      <c r="S14" s="390" t="s">
        <v>132</v>
      </c>
      <c r="T14" s="219"/>
    </row>
    <row r="15" spans="1:20" ht="180">
      <c r="A15" s="389">
        <v>4</v>
      </c>
      <c r="B15" s="221" t="s">
        <v>175</v>
      </c>
      <c r="C15" s="95" t="s">
        <v>181</v>
      </c>
      <c r="D15" s="222" t="s">
        <v>182</v>
      </c>
      <c r="E15" s="223">
        <v>14621</v>
      </c>
      <c r="F15" s="223">
        <v>2453.14</v>
      </c>
      <c r="G15" s="224">
        <v>2453.14</v>
      </c>
      <c r="H15" s="402" t="s">
        <v>954</v>
      </c>
      <c r="I15" s="410" t="s">
        <v>877</v>
      </c>
      <c r="J15" s="397"/>
      <c r="K15" s="413" t="s">
        <v>879</v>
      </c>
      <c r="L15" s="411"/>
      <c r="M15" s="411"/>
      <c r="N15" s="416"/>
      <c r="O15" s="414" t="s">
        <v>879</v>
      </c>
      <c r="P15" s="411"/>
      <c r="Q15" s="411"/>
      <c r="R15" s="416"/>
      <c r="S15" s="390" t="s">
        <v>132</v>
      </c>
      <c r="T15" s="219"/>
    </row>
    <row r="16" spans="1:20" ht="165" customHeight="1">
      <c r="A16" s="389">
        <v>5</v>
      </c>
      <c r="B16" s="221" t="s">
        <v>175</v>
      </c>
      <c r="C16" s="95" t="s">
        <v>183</v>
      </c>
      <c r="D16" s="222" t="s">
        <v>182</v>
      </c>
      <c r="E16" s="223">
        <v>14621</v>
      </c>
      <c r="F16" s="223">
        <v>2453.14</v>
      </c>
      <c r="G16" s="223">
        <v>2453.14</v>
      </c>
      <c r="H16" s="403" t="s">
        <v>955</v>
      </c>
      <c r="I16" s="410" t="s">
        <v>877</v>
      </c>
      <c r="J16" s="397"/>
      <c r="K16" s="413" t="s">
        <v>879</v>
      </c>
      <c r="L16" s="411"/>
      <c r="M16" s="411"/>
      <c r="N16" s="416"/>
      <c r="O16" s="414" t="s">
        <v>879</v>
      </c>
      <c r="P16" s="411"/>
      <c r="Q16" s="411"/>
      <c r="R16" s="416"/>
      <c r="S16" s="390" t="s">
        <v>132</v>
      </c>
      <c r="T16" s="219"/>
    </row>
    <row r="17" spans="1:20" ht="105" customHeight="1">
      <c r="A17" s="389">
        <v>6</v>
      </c>
      <c r="B17" s="221" t="s">
        <v>175</v>
      </c>
      <c r="C17" s="95" t="s">
        <v>184</v>
      </c>
      <c r="D17" s="222" t="s">
        <v>177</v>
      </c>
      <c r="E17" s="223">
        <v>14621</v>
      </c>
      <c r="F17" s="223">
        <v>2453.14</v>
      </c>
      <c r="G17" s="223">
        <v>2453.14</v>
      </c>
      <c r="H17" s="403" t="s">
        <v>955</v>
      </c>
      <c r="I17" s="410" t="s">
        <v>877</v>
      </c>
      <c r="J17" s="397"/>
      <c r="K17" s="413" t="s">
        <v>879</v>
      </c>
      <c r="L17" s="411"/>
      <c r="M17" s="411"/>
      <c r="N17" s="416"/>
      <c r="O17" s="414" t="s">
        <v>879</v>
      </c>
      <c r="P17" s="411"/>
      <c r="Q17" s="411"/>
      <c r="R17" s="416"/>
      <c r="S17" s="390" t="s">
        <v>132</v>
      </c>
      <c r="T17" s="219"/>
    </row>
    <row r="18" spans="1:20" ht="105" customHeight="1">
      <c r="A18" s="389">
        <v>7</v>
      </c>
      <c r="B18" s="221" t="s">
        <v>175</v>
      </c>
      <c r="C18" s="95" t="s">
        <v>185</v>
      </c>
      <c r="D18" s="222" t="s">
        <v>177</v>
      </c>
      <c r="E18" s="223">
        <v>14621</v>
      </c>
      <c r="F18" s="223">
        <v>2453.14</v>
      </c>
      <c r="G18" s="223">
        <v>2453.14</v>
      </c>
      <c r="H18" s="403" t="s">
        <v>955</v>
      </c>
      <c r="I18" s="410" t="s">
        <v>877</v>
      </c>
      <c r="J18" s="397"/>
      <c r="K18" s="413" t="s">
        <v>879</v>
      </c>
      <c r="L18" s="411"/>
      <c r="M18" s="411"/>
      <c r="N18" s="416"/>
      <c r="O18" s="414" t="s">
        <v>879</v>
      </c>
      <c r="P18" s="411"/>
      <c r="Q18" s="411"/>
      <c r="R18" s="416"/>
      <c r="S18" s="390" t="s">
        <v>132</v>
      </c>
      <c r="T18" s="219"/>
    </row>
    <row r="19" spans="1:20" ht="105" customHeight="1">
      <c r="A19" s="389">
        <v>8</v>
      </c>
      <c r="B19" s="221" t="s">
        <v>175</v>
      </c>
      <c r="C19" s="95" t="s">
        <v>186</v>
      </c>
      <c r="D19" s="222" t="s">
        <v>177</v>
      </c>
      <c r="E19" s="223">
        <v>14621</v>
      </c>
      <c r="F19" s="223">
        <v>2453.14</v>
      </c>
      <c r="G19" s="223">
        <v>2453.14</v>
      </c>
      <c r="H19" s="403" t="s">
        <v>955</v>
      </c>
      <c r="I19" s="410" t="s">
        <v>877</v>
      </c>
      <c r="J19" s="397"/>
      <c r="K19" s="413" t="s">
        <v>879</v>
      </c>
      <c r="L19" s="411"/>
      <c r="M19" s="411"/>
      <c r="N19" s="416"/>
      <c r="O19" s="414" t="s">
        <v>879</v>
      </c>
      <c r="P19" s="411"/>
      <c r="Q19" s="411"/>
      <c r="R19" s="416"/>
      <c r="S19" s="390" t="s">
        <v>132</v>
      </c>
      <c r="T19" s="219"/>
    </row>
    <row r="20" spans="1:20" ht="105" customHeight="1">
      <c r="A20" s="389">
        <v>9</v>
      </c>
      <c r="B20" s="221" t="s">
        <v>175</v>
      </c>
      <c r="C20" s="95" t="s">
        <v>187</v>
      </c>
      <c r="D20" s="222" t="s">
        <v>177</v>
      </c>
      <c r="E20" s="223">
        <v>14621</v>
      </c>
      <c r="F20" s="223">
        <v>2453.14</v>
      </c>
      <c r="G20" s="223">
        <v>2453.14</v>
      </c>
      <c r="H20" s="403" t="s">
        <v>955</v>
      </c>
      <c r="I20" s="410" t="s">
        <v>877</v>
      </c>
      <c r="J20" s="397"/>
      <c r="K20" s="413" t="s">
        <v>879</v>
      </c>
      <c r="L20" s="411"/>
      <c r="M20" s="411"/>
      <c r="N20" s="416"/>
      <c r="O20" s="414" t="s">
        <v>879</v>
      </c>
      <c r="P20" s="411"/>
      <c r="Q20" s="411"/>
      <c r="R20" s="416"/>
      <c r="S20" s="390" t="s">
        <v>132</v>
      </c>
      <c r="T20" s="219"/>
    </row>
    <row r="21" spans="1:20" ht="105" customHeight="1">
      <c r="A21" s="389">
        <v>10</v>
      </c>
      <c r="B21" s="221" t="s">
        <v>175</v>
      </c>
      <c r="C21" s="95" t="s">
        <v>188</v>
      </c>
      <c r="D21" s="222" t="s">
        <v>189</v>
      </c>
      <c r="E21" s="223">
        <v>38626</v>
      </c>
      <c r="F21" s="223">
        <v>4289.87</v>
      </c>
      <c r="G21" s="223">
        <v>4289.87</v>
      </c>
      <c r="H21" s="403" t="s">
        <v>955</v>
      </c>
      <c r="I21" s="410" t="s">
        <v>877</v>
      </c>
      <c r="J21" s="397"/>
      <c r="K21" s="413" t="s">
        <v>879</v>
      </c>
      <c r="L21" s="411"/>
      <c r="M21" s="411"/>
      <c r="N21" s="416"/>
      <c r="O21" s="414" t="s">
        <v>879</v>
      </c>
      <c r="P21" s="411"/>
      <c r="Q21" s="411"/>
      <c r="R21" s="416"/>
      <c r="S21" s="390" t="s">
        <v>132</v>
      </c>
      <c r="T21" s="219"/>
    </row>
    <row r="22" spans="1:20" ht="120" customHeight="1">
      <c r="A22" s="389">
        <v>11</v>
      </c>
      <c r="B22" s="221" t="s">
        <v>175</v>
      </c>
      <c r="C22" s="95" t="s">
        <v>190</v>
      </c>
      <c r="D22" s="222" t="s">
        <v>191</v>
      </c>
      <c r="E22" s="223">
        <v>1378</v>
      </c>
      <c r="F22" s="216">
        <v>346.5</v>
      </c>
      <c r="G22" s="216">
        <v>346.5</v>
      </c>
      <c r="H22" s="404" t="s">
        <v>192</v>
      </c>
      <c r="I22" s="410" t="s">
        <v>55</v>
      </c>
      <c r="J22" s="416"/>
      <c r="K22" s="415" t="s">
        <v>878</v>
      </c>
      <c r="L22" s="416"/>
      <c r="M22" s="416"/>
      <c r="N22" s="412"/>
      <c r="O22" s="50" t="s">
        <v>878</v>
      </c>
      <c r="P22" s="416"/>
      <c r="Q22" s="416"/>
      <c r="R22" s="412"/>
      <c r="S22" s="390" t="s">
        <v>132</v>
      </c>
      <c r="T22" s="219"/>
    </row>
    <row r="23" spans="1:20" ht="75" customHeight="1">
      <c r="A23" s="389">
        <v>12</v>
      </c>
      <c r="B23" s="221" t="s">
        <v>175</v>
      </c>
      <c r="C23" s="95" t="s">
        <v>193</v>
      </c>
      <c r="D23" s="222" t="s">
        <v>191</v>
      </c>
      <c r="E23" s="223">
        <v>1378</v>
      </c>
      <c r="F23" s="216">
        <v>346.5</v>
      </c>
      <c r="G23" s="216">
        <v>346.5</v>
      </c>
      <c r="H23" s="404" t="s">
        <v>192</v>
      </c>
      <c r="I23" s="410" t="s">
        <v>55</v>
      </c>
      <c r="J23" s="416"/>
      <c r="K23" s="415" t="s">
        <v>878</v>
      </c>
      <c r="L23" s="416"/>
      <c r="M23" s="416"/>
      <c r="N23" s="412"/>
      <c r="O23" s="50" t="s">
        <v>878</v>
      </c>
      <c r="P23" s="416"/>
      <c r="Q23" s="416"/>
      <c r="R23" s="412"/>
      <c r="S23" s="390" t="s">
        <v>132</v>
      </c>
      <c r="T23" s="219"/>
    </row>
    <row r="24" spans="1:20" ht="75" customHeight="1">
      <c r="A24" s="389">
        <v>13</v>
      </c>
      <c r="B24" s="221" t="s">
        <v>175</v>
      </c>
      <c r="C24" s="95" t="s">
        <v>83</v>
      </c>
      <c r="D24" s="222" t="s">
        <v>194</v>
      </c>
      <c r="E24" s="223">
        <v>1647</v>
      </c>
      <c r="F24" s="216">
        <v>385</v>
      </c>
      <c r="G24" s="216">
        <v>385</v>
      </c>
      <c r="H24" s="404" t="s">
        <v>195</v>
      </c>
      <c r="I24" s="410" t="s">
        <v>55</v>
      </c>
      <c r="J24" s="416"/>
      <c r="K24" s="415" t="s">
        <v>878</v>
      </c>
      <c r="L24" s="416"/>
      <c r="M24" s="416"/>
      <c r="N24" s="412"/>
      <c r="O24" s="50" t="s">
        <v>878</v>
      </c>
      <c r="P24" s="416"/>
      <c r="Q24" s="416"/>
      <c r="R24" s="412"/>
      <c r="S24" s="390" t="s">
        <v>132</v>
      </c>
      <c r="T24" s="219"/>
    </row>
    <row r="25" spans="1:20" ht="150" customHeight="1">
      <c r="A25" s="389">
        <v>14</v>
      </c>
      <c r="B25" s="221" t="s">
        <v>175</v>
      </c>
      <c r="C25" s="95" t="s">
        <v>196</v>
      </c>
      <c r="D25" s="222" t="s">
        <v>197</v>
      </c>
      <c r="E25" s="223">
        <v>4472</v>
      </c>
      <c r="F25" s="216">
        <v>520</v>
      </c>
      <c r="G25" s="216">
        <v>520</v>
      </c>
      <c r="H25" s="404" t="s">
        <v>195</v>
      </c>
      <c r="I25" s="410" t="s">
        <v>55</v>
      </c>
      <c r="J25" s="416"/>
      <c r="K25" s="415" t="s">
        <v>878</v>
      </c>
      <c r="L25" s="416"/>
      <c r="M25" s="416"/>
      <c r="N25" s="412"/>
      <c r="O25" s="50" t="s">
        <v>878</v>
      </c>
      <c r="P25" s="416"/>
      <c r="Q25" s="416"/>
      <c r="R25" s="412"/>
      <c r="S25" s="390" t="s">
        <v>132</v>
      </c>
      <c r="T25" s="219"/>
    </row>
    <row r="26" spans="1:20" ht="150" customHeight="1">
      <c r="A26" s="389">
        <v>15</v>
      </c>
      <c r="B26" s="221" t="s">
        <v>175</v>
      </c>
      <c r="C26" s="95" t="s">
        <v>61</v>
      </c>
      <c r="D26" s="222" t="s">
        <v>198</v>
      </c>
      <c r="E26" s="223">
        <v>2111.3000000000002</v>
      </c>
      <c r="F26" s="216">
        <v>121.72</v>
      </c>
      <c r="G26" s="216">
        <v>202.5</v>
      </c>
      <c r="H26" s="404" t="s">
        <v>956</v>
      </c>
      <c r="I26" s="410" t="s">
        <v>55</v>
      </c>
      <c r="J26" s="416"/>
      <c r="K26" s="415" t="s">
        <v>878</v>
      </c>
      <c r="L26" s="416"/>
      <c r="M26" s="416"/>
      <c r="N26" s="412"/>
      <c r="O26" s="50" t="s">
        <v>878</v>
      </c>
      <c r="P26" s="416"/>
      <c r="Q26" s="416"/>
      <c r="R26" s="412"/>
      <c r="S26" s="390" t="s">
        <v>132</v>
      </c>
      <c r="T26" s="219"/>
    </row>
    <row r="27" spans="1:20" ht="120" customHeight="1">
      <c r="A27" s="389">
        <v>16</v>
      </c>
      <c r="B27" s="221" t="s">
        <v>175</v>
      </c>
      <c r="C27" s="95" t="s">
        <v>199</v>
      </c>
      <c r="D27" s="222" t="s">
        <v>200</v>
      </c>
      <c r="E27" s="216">
        <v>973</v>
      </c>
      <c r="F27" s="216">
        <v>278</v>
      </c>
      <c r="G27" s="216">
        <v>278</v>
      </c>
      <c r="H27" s="404" t="s">
        <v>132</v>
      </c>
      <c r="I27" s="410" t="s">
        <v>55</v>
      </c>
      <c r="J27" s="416"/>
      <c r="K27" s="415" t="s">
        <v>878</v>
      </c>
      <c r="L27" s="416"/>
      <c r="M27" s="416"/>
      <c r="N27" s="412"/>
      <c r="O27" s="50" t="s">
        <v>878</v>
      </c>
      <c r="P27" s="416"/>
      <c r="Q27" s="416"/>
      <c r="R27" s="412"/>
      <c r="S27" s="390" t="s">
        <v>132</v>
      </c>
      <c r="T27" s="219"/>
    </row>
    <row r="28" spans="1:20" ht="90">
      <c r="A28" s="389">
        <v>17</v>
      </c>
      <c r="B28" s="221" t="s">
        <v>175</v>
      </c>
      <c r="C28" s="95" t="s">
        <v>66</v>
      </c>
      <c r="D28" s="222" t="s">
        <v>201</v>
      </c>
      <c r="E28" s="216">
        <v>291</v>
      </c>
      <c r="F28" s="216">
        <v>52.29</v>
      </c>
      <c r="G28" s="216">
        <v>52.29</v>
      </c>
      <c r="H28" s="404" t="s">
        <v>957</v>
      </c>
      <c r="I28" s="410" t="s">
        <v>55</v>
      </c>
      <c r="J28" s="416"/>
      <c r="K28" s="415" t="s">
        <v>878</v>
      </c>
      <c r="L28" s="416"/>
      <c r="M28" s="416"/>
      <c r="N28" s="412"/>
      <c r="O28" s="50" t="s">
        <v>878</v>
      </c>
      <c r="P28" s="416"/>
      <c r="Q28" s="416"/>
      <c r="R28" s="412"/>
      <c r="S28" s="390" t="s">
        <v>132</v>
      </c>
      <c r="T28" s="219"/>
    </row>
    <row r="29" spans="1:20" ht="90" customHeight="1">
      <c r="A29" s="389">
        <v>18</v>
      </c>
      <c r="B29" s="221" t="s">
        <v>175</v>
      </c>
      <c r="C29" s="95" t="s">
        <v>202</v>
      </c>
      <c r="D29" s="227" t="s">
        <v>203</v>
      </c>
      <c r="E29" s="228">
        <v>241.2</v>
      </c>
      <c r="F29" s="228">
        <v>80.400000000000006</v>
      </c>
      <c r="G29" s="228">
        <v>80.400000000000006</v>
      </c>
      <c r="H29" s="405" t="s">
        <v>204</v>
      </c>
      <c r="I29" s="410" t="s">
        <v>55</v>
      </c>
      <c r="J29" s="416"/>
      <c r="K29" s="415" t="s">
        <v>878</v>
      </c>
      <c r="L29" s="416"/>
      <c r="M29" s="416"/>
      <c r="N29" s="412"/>
      <c r="O29" s="50" t="s">
        <v>878</v>
      </c>
      <c r="P29" s="416"/>
      <c r="Q29" s="416"/>
      <c r="R29" s="412"/>
      <c r="S29" s="390" t="s">
        <v>132</v>
      </c>
      <c r="T29" s="219"/>
    </row>
    <row r="30" spans="1:20" ht="90" customHeight="1">
      <c r="A30" s="389">
        <v>19</v>
      </c>
      <c r="B30" s="221" t="s">
        <v>175</v>
      </c>
      <c r="C30" s="391" t="s">
        <v>205</v>
      </c>
      <c r="D30" s="172" t="s">
        <v>206</v>
      </c>
      <c r="E30" s="229">
        <v>125</v>
      </c>
      <c r="F30" s="229">
        <v>25</v>
      </c>
      <c r="G30" s="230">
        <v>25</v>
      </c>
      <c r="H30" s="406" t="s">
        <v>192</v>
      </c>
      <c r="I30" s="410" t="s">
        <v>55</v>
      </c>
      <c r="J30" s="416"/>
      <c r="K30" s="415" t="s">
        <v>878</v>
      </c>
      <c r="L30" s="416"/>
      <c r="M30" s="416"/>
      <c r="N30" s="412"/>
      <c r="O30" s="50" t="s">
        <v>878</v>
      </c>
      <c r="P30" s="416"/>
      <c r="Q30" s="416"/>
      <c r="R30" s="412"/>
      <c r="S30" s="390" t="s">
        <v>132</v>
      </c>
      <c r="T30" s="219"/>
    </row>
    <row r="31" spans="1:20" ht="60" customHeight="1">
      <c r="A31" s="389">
        <v>20</v>
      </c>
      <c r="B31" s="231" t="s">
        <v>175</v>
      </c>
      <c r="C31" s="232" t="s">
        <v>207</v>
      </c>
      <c r="D31" s="225" t="s">
        <v>208</v>
      </c>
      <c r="E31" s="233" t="s">
        <v>73</v>
      </c>
      <c r="F31" s="234" t="s">
        <v>209</v>
      </c>
      <c r="G31" s="235" t="s">
        <v>73</v>
      </c>
      <c r="H31" s="402" t="s">
        <v>10</v>
      </c>
      <c r="I31" s="410" t="s">
        <v>55</v>
      </c>
      <c r="J31" s="416"/>
      <c r="K31" s="415" t="s">
        <v>878</v>
      </c>
      <c r="L31" s="416"/>
      <c r="M31" s="416"/>
      <c r="N31" s="412"/>
      <c r="O31" s="50" t="s">
        <v>878</v>
      </c>
      <c r="P31" s="416"/>
      <c r="Q31" s="416"/>
      <c r="R31" s="412"/>
      <c r="S31" s="390" t="s">
        <v>132</v>
      </c>
      <c r="T31" s="219"/>
    </row>
    <row r="32" spans="1:20" ht="45" customHeight="1">
      <c r="A32" s="389">
        <v>21</v>
      </c>
      <c r="B32" s="231" t="s">
        <v>175</v>
      </c>
      <c r="C32" s="236" t="s">
        <v>210</v>
      </c>
      <c r="D32" s="226" t="s">
        <v>211</v>
      </c>
      <c r="E32" s="237" t="s">
        <v>73</v>
      </c>
      <c r="F32" s="238">
        <v>240</v>
      </c>
      <c r="G32" s="239" t="s">
        <v>73</v>
      </c>
      <c r="H32" s="407" t="s">
        <v>73</v>
      </c>
      <c r="I32" s="410" t="s">
        <v>55</v>
      </c>
      <c r="J32" s="416"/>
      <c r="K32" s="415" t="s">
        <v>878</v>
      </c>
      <c r="L32" s="416"/>
      <c r="M32" s="416"/>
      <c r="N32" s="412"/>
      <c r="O32" s="50" t="s">
        <v>878</v>
      </c>
      <c r="P32" s="416"/>
      <c r="Q32" s="416"/>
      <c r="R32" s="412"/>
      <c r="S32" s="390" t="s">
        <v>132</v>
      </c>
      <c r="T32" s="219"/>
    </row>
    <row r="33" spans="1:20" ht="75" customHeight="1">
      <c r="A33" s="389">
        <v>22</v>
      </c>
      <c r="B33" s="231" t="s">
        <v>175</v>
      </c>
      <c r="C33" s="236" t="s">
        <v>212</v>
      </c>
      <c r="D33" s="226" t="s">
        <v>213</v>
      </c>
      <c r="E33" s="237" t="s">
        <v>73</v>
      </c>
      <c r="F33" s="240">
        <v>320</v>
      </c>
      <c r="G33" s="239" t="s">
        <v>73</v>
      </c>
      <c r="H33" s="407" t="s">
        <v>73</v>
      </c>
      <c r="I33" s="410" t="s">
        <v>55</v>
      </c>
      <c r="J33" s="416"/>
      <c r="K33" s="415" t="s">
        <v>878</v>
      </c>
      <c r="L33" s="416"/>
      <c r="M33" s="416"/>
      <c r="N33" s="412"/>
      <c r="O33" s="50" t="s">
        <v>878</v>
      </c>
      <c r="P33" s="416"/>
      <c r="Q33" s="416"/>
      <c r="R33" s="412"/>
      <c r="S33" s="390" t="s">
        <v>132</v>
      </c>
      <c r="T33" s="219"/>
    </row>
    <row r="34" spans="1:20" ht="75" customHeight="1">
      <c r="A34" s="389">
        <v>23</v>
      </c>
      <c r="B34" s="231" t="s">
        <v>175</v>
      </c>
      <c r="C34" s="236" t="s">
        <v>214</v>
      </c>
      <c r="D34" s="226" t="s">
        <v>215</v>
      </c>
      <c r="E34" s="239" t="s">
        <v>73</v>
      </c>
      <c r="F34" s="241">
        <v>1.58</v>
      </c>
      <c r="G34" s="239" t="s">
        <v>73</v>
      </c>
      <c r="H34" s="402" t="s">
        <v>216</v>
      </c>
      <c r="I34" s="410" t="s">
        <v>55</v>
      </c>
      <c r="J34" s="416"/>
      <c r="K34" s="415" t="s">
        <v>878</v>
      </c>
      <c r="L34" s="416"/>
      <c r="M34" s="416"/>
      <c r="N34" s="412"/>
      <c r="O34" s="50" t="s">
        <v>878</v>
      </c>
      <c r="P34" s="416"/>
      <c r="Q34" s="416"/>
      <c r="R34" s="412"/>
      <c r="S34" s="390" t="s">
        <v>132</v>
      </c>
      <c r="T34" s="219"/>
    </row>
    <row r="35" spans="1:20" ht="45" customHeight="1">
      <c r="A35" s="389">
        <v>24</v>
      </c>
      <c r="B35" s="231" t="s">
        <v>175</v>
      </c>
      <c r="C35" s="236" t="s">
        <v>217</v>
      </c>
      <c r="D35" s="226" t="s">
        <v>218</v>
      </c>
      <c r="E35" s="239" t="s">
        <v>73</v>
      </c>
      <c r="F35" s="242">
        <v>3.55</v>
      </c>
      <c r="G35" s="239" t="s">
        <v>73</v>
      </c>
      <c r="H35" s="402" t="s">
        <v>216</v>
      </c>
      <c r="I35" s="410" t="s">
        <v>55</v>
      </c>
      <c r="J35" s="416"/>
      <c r="K35" s="415" t="s">
        <v>878</v>
      </c>
      <c r="L35" s="416"/>
      <c r="M35" s="416"/>
      <c r="N35" s="412"/>
      <c r="O35" s="50" t="s">
        <v>878</v>
      </c>
      <c r="P35" s="416"/>
      <c r="Q35" s="416"/>
      <c r="R35" s="412"/>
      <c r="S35" s="390" t="s">
        <v>132</v>
      </c>
      <c r="T35" s="219"/>
    </row>
    <row r="36" spans="1:20" ht="60" customHeight="1">
      <c r="A36" s="389">
        <v>25</v>
      </c>
      <c r="B36" s="243" t="s">
        <v>219</v>
      </c>
      <c r="C36" s="244" t="s">
        <v>220</v>
      </c>
      <c r="D36" s="226" t="s">
        <v>221</v>
      </c>
      <c r="E36" s="245">
        <v>1338</v>
      </c>
      <c r="F36" s="226">
        <v>357.8</v>
      </c>
      <c r="G36" s="246">
        <v>1338</v>
      </c>
      <c r="H36" s="402" t="s">
        <v>958</v>
      </c>
      <c r="I36" s="410" t="s">
        <v>55</v>
      </c>
      <c r="J36" s="416"/>
      <c r="K36" s="415" t="s">
        <v>878</v>
      </c>
      <c r="L36" s="416"/>
      <c r="M36" s="416"/>
      <c r="N36" s="412"/>
      <c r="O36" s="50" t="s">
        <v>878</v>
      </c>
      <c r="P36" s="416"/>
      <c r="Q36" s="416"/>
      <c r="R36" s="412"/>
      <c r="S36" s="390" t="s">
        <v>132</v>
      </c>
      <c r="T36" s="219"/>
    </row>
    <row r="37" spans="1:20" ht="75" customHeight="1">
      <c r="A37" s="389">
        <v>26</v>
      </c>
      <c r="B37" s="243" t="s">
        <v>222</v>
      </c>
      <c r="C37" s="95" t="s">
        <v>220</v>
      </c>
      <c r="D37" s="222" t="s">
        <v>223</v>
      </c>
      <c r="E37" s="247">
        <v>3968.32</v>
      </c>
      <c r="F37" s="222">
        <v>731.2</v>
      </c>
      <c r="G37" s="222">
        <v>731.2</v>
      </c>
      <c r="H37" s="404" t="s">
        <v>959</v>
      </c>
      <c r="I37" s="410" t="s">
        <v>55</v>
      </c>
      <c r="J37" s="416"/>
      <c r="K37" s="415" t="s">
        <v>878</v>
      </c>
      <c r="L37" s="416"/>
      <c r="M37" s="416"/>
      <c r="N37" s="412"/>
      <c r="O37" s="50" t="s">
        <v>878</v>
      </c>
      <c r="P37" s="416"/>
      <c r="Q37" s="416"/>
      <c r="R37" s="412"/>
      <c r="S37" s="390" t="s">
        <v>132</v>
      </c>
      <c r="T37" s="219"/>
    </row>
    <row r="38" spans="1:20" ht="105" customHeight="1">
      <c r="A38" s="389">
        <v>27</v>
      </c>
      <c r="B38" s="243" t="s">
        <v>224</v>
      </c>
      <c r="C38" s="95" t="s">
        <v>220</v>
      </c>
      <c r="D38" s="222" t="s">
        <v>225</v>
      </c>
      <c r="E38" s="247">
        <v>1390</v>
      </c>
      <c r="F38" s="222">
        <v>299.5</v>
      </c>
      <c r="G38" s="222">
        <v>299.5</v>
      </c>
      <c r="H38" s="404" t="s">
        <v>960</v>
      </c>
      <c r="I38" s="410" t="s">
        <v>55</v>
      </c>
      <c r="J38" s="416"/>
      <c r="K38" s="415" t="s">
        <v>878</v>
      </c>
      <c r="L38" s="416"/>
      <c r="M38" s="416"/>
      <c r="N38" s="412"/>
      <c r="O38" s="50" t="s">
        <v>878</v>
      </c>
      <c r="P38" s="416"/>
      <c r="Q38" s="416"/>
      <c r="R38" s="412"/>
      <c r="S38" s="390" t="s">
        <v>132</v>
      </c>
      <c r="T38" s="219"/>
    </row>
    <row r="39" spans="1:20" ht="63.75" customHeight="1" thickBot="1">
      <c r="A39" s="389">
        <v>28</v>
      </c>
      <c r="B39" s="418" t="s">
        <v>175</v>
      </c>
      <c r="C39" s="419" t="s">
        <v>226</v>
      </c>
      <c r="D39" s="420" t="s">
        <v>227</v>
      </c>
      <c r="E39" s="421">
        <v>3.5</v>
      </c>
      <c r="F39" s="422" t="s">
        <v>73</v>
      </c>
      <c r="G39" s="422" t="s">
        <v>73</v>
      </c>
      <c r="H39" s="423" t="s">
        <v>216</v>
      </c>
      <c r="I39" s="424" t="s">
        <v>55</v>
      </c>
      <c r="J39" s="425"/>
      <c r="K39" s="426" t="s">
        <v>878</v>
      </c>
      <c r="L39" s="425"/>
      <c r="M39" s="425"/>
      <c r="N39" s="427"/>
      <c r="O39" s="428" t="s">
        <v>878</v>
      </c>
      <c r="P39" s="425"/>
      <c r="Q39" s="425"/>
      <c r="R39" s="427"/>
      <c r="S39" s="317" t="s">
        <v>117</v>
      </c>
      <c r="T39" s="219"/>
    </row>
    <row r="40" spans="1:20" thickBot="1">
      <c r="A40" s="389">
        <v>29</v>
      </c>
      <c r="B40" s="994" t="s">
        <v>892</v>
      </c>
      <c r="C40" s="995"/>
      <c r="D40" s="995"/>
      <c r="E40" s="995"/>
      <c r="F40" s="995"/>
      <c r="G40" s="995"/>
      <c r="H40" s="995"/>
      <c r="I40" s="856"/>
      <c r="J40" s="835">
        <f>SUM(J12:J39)</f>
        <v>0</v>
      </c>
      <c r="K40" s="686"/>
      <c r="L40" s="835">
        <f>SUM(L12:L39)</f>
        <v>0</v>
      </c>
      <c r="M40" s="835">
        <f>SUM(M12:M39)</f>
        <v>0</v>
      </c>
      <c r="N40" s="835">
        <f>SUM(N12:N39)</f>
        <v>0</v>
      </c>
      <c r="O40" s="686"/>
      <c r="P40" s="835">
        <f>SUM(P12:P39)</f>
        <v>0</v>
      </c>
      <c r="Q40" s="836">
        <f>SUM(Q12:Q39)</f>
        <v>0</v>
      </c>
      <c r="R40" s="835">
        <f>SUM(R12:R39)</f>
        <v>0</v>
      </c>
      <c r="S40" s="687"/>
      <c r="T40" s="219"/>
    </row>
    <row r="41" spans="1:20" ht="60" customHeight="1" thickBot="1">
      <c r="A41" s="389">
        <v>30</v>
      </c>
      <c r="B41" s="991" t="s">
        <v>893</v>
      </c>
      <c r="C41" s="992"/>
      <c r="D41" s="992"/>
      <c r="E41" s="992"/>
      <c r="F41" s="992"/>
      <c r="G41" s="992"/>
      <c r="H41" s="993"/>
      <c r="I41" s="996">
        <f>J40+L40+M40+N40+P40+Q40+R40</f>
        <v>0</v>
      </c>
      <c r="J41" s="997"/>
      <c r="K41" s="997"/>
      <c r="L41" s="997"/>
      <c r="M41" s="997"/>
      <c r="N41" s="997"/>
      <c r="O41" s="997"/>
      <c r="P41" s="997"/>
      <c r="Q41" s="997"/>
      <c r="R41" s="997"/>
      <c r="S41" s="998"/>
    </row>
  </sheetData>
  <mergeCells count="27">
    <mergeCell ref="B41:H41"/>
    <mergeCell ref="B40:H40"/>
    <mergeCell ref="I41:S41"/>
    <mergeCell ref="H8:H10"/>
    <mergeCell ref="G8:G10"/>
    <mergeCell ref="F8:F10"/>
    <mergeCell ref="E8:E10"/>
    <mergeCell ref="D8:D10"/>
    <mergeCell ref="C8:C10"/>
    <mergeCell ref="A8:A10"/>
    <mergeCell ref="B8:B10"/>
    <mergeCell ref="I9:I10"/>
    <mergeCell ref="K9:K10"/>
    <mergeCell ref="S8:S9"/>
    <mergeCell ref="L9:N9"/>
    <mergeCell ref="O9:O10"/>
    <mergeCell ref="P9:R9"/>
    <mergeCell ref="I5:S5"/>
    <mergeCell ref="A5:H7"/>
    <mergeCell ref="A3:S4"/>
    <mergeCell ref="A1:S2"/>
    <mergeCell ref="I6:J6"/>
    <mergeCell ref="I7:J7"/>
    <mergeCell ref="K7:N7"/>
    <mergeCell ref="K6:N6"/>
    <mergeCell ref="O6:R6"/>
    <mergeCell ref="O7:R7"/>
  </mergeCells>
  <dataValidations count="1">
    <dataValidation type="list" allowBlank="1" showInputMessage="1" showErrorMessage="1" sqref="K12:K21 O12:O21" xr:uid="{3950DF28-3AC9-451D-A25C-8CA56885FA64}"/>
  </dataValidations>
  <pageMargins left="0.7" right="0.7" top="0.75" bottom="0.75" header="0.3" footer="0.3"/>
  <pageSetup paperSize="9" scale="3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8A276-5882-45ED-A9A4-051788FBCF1E}">
  <sheetPr codeName="Arkusz4">
    <pageSetUpPr fitToPage="1"/>
  </sheetPr>
  <dimension ref="A1:S38"/>
  <sheetViews>
    <sheetView zoomScale="70" zoomScaleNormal="70" workbookViewId="0">
      <pane ySplit="11" topLeftCell="A28" activePane="bottomLeft" state="frozen"/>
      <selection pane="bottomLeft" activeCell="A3" sqref="A3:R4"/>
    </sheetView>
  </sheetViews>
  <sheetFormatPr defaultColWidth="8.85546875" defaultRowHeight="15.75"/>
  <cols>
    <col min="1" max="1" width="5.28515625" customWidth="1"/>
    <col min="2" max="2" width="18.28515625" style="169" customWidth="1"/>
    <col min="3" max="3" width="18.28515625" style="7" customWidth="1"/>
    <col min="4" max="4" width="32.5703125" customWidth="1"/>
    <col min="5" max="5" width="11" bestFit="1" customWidth="1"/>
    <col min="6" max="6" width="28" customWidth="1"/>
    <col min="7" max="7" width="27.28515625" bestFit="1" customWidth="1"/>
    <col min="8" max="8" width="29" style="7" customWidth="1"/>
    <col min="9" max="12" width="29" style="385" customWidth="1"/>
    <col min="13" max="13" width="29" style="386" customWidth="1"/>
    <col min="14" max="16" width="19.7109375" customWidth="1"/>
    <col min="17" max="17" width="17.85546875" customWidth="1"/>
    <col min="18" max="18" width="14" bestFit="1" customWidth="1"/>
  </cols>
  <sheetData>
    <row r="1" spans="1:18" ht="15">
      <c r="A1" s="961" t="s">
        <v>900</v>
      </c>
      <c r="B1" s="962"/>
      <c r="C1" s="962"/>
      <c r="D1" s="962"/>
      <c r="E1" s="962"/>
      <c r="F1" s="962"/>
      <c r="G1" s="962"/>
      <c r="H1" s="962"/>
      <c r="I1" s="962"/>
      <c r="J1" s="962"/>
      <c r="K1" s="962"/>
      <c r="L1" s="962"/>
      <c r="M1" s="962"/>
      <c r="N1" s="962"/>
      <c r="O1" s="962"/>
      <c r="P1" s="962"/>
      <c r="Q1" s="962"/>
      <c r="R1" s="963"/>
    </row>
    <row r="2" spans="1:18" thickBot="1">
      <c r="A2" s="964"/>
      <c r="B2" s="965"/>
      <c r="C2" s="965"/>
      <c r="D2" s="965"/>
      <c r="E2" s="965"/>
      <c r="F2" s="965"/>
      <c r="G2" s="965"/>
      <c r="H2" s="965"/>
      <c r="I2" s="965"/>
      <c r="J2" s="965"/>
      <c r="K2" s="965"/>
      <c r="L2" s="965"/>
      <c r="M2" s="965"/>
      <c r="N2" s="965"/>
      <c r="O2" s="965"/>
      <c r="P2" s="965"/>
      <c r="Q2" s="965"/>
      <c r="R2" s="966"/>
    </row>
    <row r="3" spans="1:18" ht="15" customHeight="1">
      <c r="A3" s="880" t="s">
        <v>964</v>
      </c>
      <c r="B3" s="881"/>
      <c r="C3" s="881"/>
      <c r="D3" s="881"/>
      <c r="E3" s="881"/>
      <c r="F3" s="881"/>
      <c r="G3" s="881"/>
      <c r="H3" s="881"/>
      <c r="I3" s="881"/>
      <c r="J3" s="881"/>
      <c r="K3" s="881"/>
      <c r="L3" s="881"/>
      <c r="M3" s="881"/>
      <c r="N3" s="881"/>
      <c r="O3" s="881"/>
      <c r="P3" s="881"/>
      <c r="Q3" s="881"/>
      <c r="R3" s="882"/>
    </row>
    <row r="4" spans="1:18" ht="14.45" customHeight="1" thickBot="1">
      <c r="A4" s="883"/>
      <c r="B4" s="884"/>
      <c r="C4" s="884"/>
      <c r="D4" s="884"/>
      <c r="E4" s="884"/>
      <c r="F4" s="884"/>
      <c r="G4" s="884"/>
      <c r="H4" s="884"/>
      <c r="I4" s="884"/>
      <c r="J4" s="884"/>
      <c r="K4" s="884"/>
      <c r="L4" s="884"/>
      <c r="M4" s="884"/>
      <c r="N4" s="884"/>
      <c r="O4" s="884"/>
      <c r="P4" s="884"/>
      <c r="Q4" s="884"/>
      <c r="R4" s="885"/>
    </row>
    <row r="5" spans="1:18" ht="14.45" customHeight="1" thickBot="1">
      <c r="A5" s="1005" t="s">
        <v>882</v>
      </c>
      <c r="B5" s="867"/>
      <c r="C5" s="867"/>
      <c r="D5" s="867"/>
      <c r="E5" s="867"/>
      <c r="F5" s="867"/>
      <c r="G5" s="867"/>
      <c r="H5" s="867"/>
      <c r="I5" s="955" t="s">
        <v>22</v>
      </c>
      <c r="J5" s="956"/>
      <c r="K5" s="956"/>
      <c r="L5" s="956"/>
      <c r="M5" s="956"/>
      <c r="N5" s="956"/>
      <c r="O5" s="956"/>
      <c r="P5" s="956"/>
      <c r="Q5" s="956"/>
      <c r="R5" s="503"/>
    </row>
    <row r="6" spans="1:18" ht="14.45" customHeight="1" thickBot="1">
      <c r="A6" s="959"/>
      <c r="B6" s="867"/>
      <c r="C6" s="867"/>
      <c r="D6" s="867"/>
      <c r="E6" s="867"/>
      <c r="F6" s="867"/>
      <c r="G6" s="867"/>
      <c r="H6" s="867"/>
      <c r="I6" s="955">
        <v>2024</v>
      </c>
      <c r="J6" s="956"/>
      <c r="K6" s="956"/>
      <c r="L6" s="956"/>
      <c r="M6" s="612"/>
      <c r="N6" s="858">
        <v>2025</v>
      </c>
      <c r="O6" s="859"/>
      <c r="P6" s="859"/>
      <c r="Q6" s="860"/>
      <c r="R6" s="278"/>
    </row>
    <row r="7" spans="1:18" ht="75.75" customHeight="1" thickBot="1">
      <c r="A7" s="883"/>
      <c r="B7" s="884"/>
      <c r="C7" s="884"/>
      <c r="D7" s="884"/>
      <c r="E7" s="884"/>
      <c r="F7" s="884"/>
      <c r="G7" s="884"/>
      <c r="H7" s="884"/>
      <c r="I7" s="967" t="s">
        <v>951</v>
      </c>
      <c r="J7" s="1006"/>
      <c r="K7" s="1006"/>
      <c r="L7" s="1006"/>
      <c r="M7" s="968"/>
      <c r="N7" s="967" t="s">
        <v>952</v>
      </c>
      <c r="O7" s="1006"/>
      <c r="P7" s="1006"/>
      <c r="Q7" s="968"/>
      <c r="R7" s="279"/>
    </row>
    <row r="8" spans="1:18" s="4" customFormat="1" ht="17.25" customHeight="1" thickBot="1">
      <c r="A8" s="872" t="s">
        <v>24</v>
      </c>
      <c r="B8" s="1013" t="s">
        <v>25</v>
      </c>
      <c r="C8" s="872" t="s">
        <v>26</v>
      </c>
      <c r="D8" s="872" t="s">
        <v>27</v>
      </c>
      <c r="E8" s="872" t="s">
        <v>28</v>
      </c>
      <c r="F8" s="872" t="s">
        <v>29</v>
      </c>
      <c r="G8" s="872" t="s">
        <v>30</v>
      </c>
      <c r="H8" s="872" t="s">
        <v>31</v>
      </c>
      <c r="I8" s="933"/>
      <c r="J8" s="933"/>
      <c r="K8" s="933"/>
      <c r="L8" s="933"/>
      <c r="M8" s="611"/>
      <c r="N8" s="875"/>
      <c r="O8" s="875"/>
      <c r="P8" s="875"/>
      <c r="Q8" s="876"/>
      <c r="R8" s="872" t="s">
        <v>32</v>
      </c>
    </row>
    <row r="9" spans="1:18" s="4" customFormat="1" ht="42.75" customHeight="1" thickBot="1">
      <c r="A9" s="873"/>
      <c r="B9" s="1014"/>
      <c r="C9" s="873"/>
      <c r="D9" s="873"/>
      <c r="E9" s="873"/>
      <c r="F9" s="873"/>
      <c r="G9" s="873"/>
      <c r="H9" s="873"/>
      <c r="I9" s="876" t="s">
        <v>891</v>
      </c>
      <c r="J9" s="932" t="s">
        <v>871</v>
      </c>
      <c r="K9" s="933"/>
      <c r="L9" s="933"/>
      <c r="M9" s="611"/>
      <c r="N9" s="872" t="s">
        <v>876</v>
      </c>
      <c r="O9" s="932" t="s">
        <v>872</v>
      </c>
      <c r="P9" s="933"/>
      <c r="Q9" s="934"/>
      <c r="R9" s="873"/>
    </row>
    <row r="10" spans="1:18" s="4" customFormat="1" ht="42.75" customHeight="1" thickBot="1">
      <c r="A10" s="874"/>
      <c r="B10" s="1015"/>
      <c r="C10" s="874"/>
      <c r="D10" s="874"/>
      <c r="E10" s="874"/>
      <c r="F10" s="874"/>
      <c r="G10" s="874"/>
      <c r="H10" s="874"/>
      <c r="I10" s="879"/>
      <c r="J10" s="396" t="s">
        <v>906</v>
      </c>
      <c r="K10" s="396" t="s">
        <v>888</v>
      </c>
      <c r="L10" s="401" t="s">
        <v>878</v>
      </c>
      <c r="M10" s="394" t="s">
        <v>949</v>
      </c>
      <c r="N10" s="874"/>
      <c r="O10" s="507" t="s">
        <v>906</v>
      </c>
      <c r="P10" s="396" t="s">
        <v>888</v>
      </c>
      <c r="Q10" s="401" t="s">
        <v>878</v>
      </c>
      <c r="R10" s="874"/>
    </row>
    <row r="11" spans="1:18" s="4" customFormat="1" ht="16.5" thickBot="1">
      <c r="A11" s="339">
        <v>1</v>
      </c>
      <c r="B11" s="620">
        <v>2</v>
      </c>
      <c r="C11" s="651">
        <v>3</v>
      </c>
      <c r="D11" s="620">
        <v>4</v>
      </c>
      <c r="E11" s="339">
        <v>5</v>
      </c>
      <c r="F11" s="620">
        <v>6</v>
      </c>
      <c r="G11" s="651">
        <v>7</v>
      </c>
      <c r="H11" s="620">
        <v>8</v>
      </c>
      <c r="I11" s="339">
        <v>9</v>
      </c>
      <c r="J11" s="620">
        <v>10</v>
      </c>
      <c r="K11" s="339">
        <v>11</v>
      </c>
      <c r="L11" s="620">
        <v>12</v>
      </c>
      <c r="M11" s="620">
        <v>13</v>
      </c>
      <c r="N11" s="620">
        <v>14</v>
      </c>
      <c r="O11" s="339">
        <v>15</v>
      </c>
      <c r="P11" s="620">
        <v>16</v>
      </c>
      <c r="Q11" s="339">
        <v>17</v>
      </c>
      <c r="R11" s="620">
        <v>18</v>
      </c>
    </row>
    <row r="12" spans="1:18" ht="144.75" customHeight="1">
      <c r="A12" s="389">
        <v>1</v>
      </c>
      <c r="B12" s="188" t="s">
        <v>228</v>
      </c>
      <c r="C12" s="429" t="s">
        <v>34</v>
      </c>
      <c r="D12" s="430" t="s">
        <v>229</v>
      </c>
      <c r="E12" s="388" t="s">
        <v>230</v>
      </c>
      <c r="F12" s="431">
        <v>6376</v>
      </c>
      <c r="G12" s="431">
        <v>6524.9</v>
      </c>
      <c r="H12" s="432" t="s">
        <v>231</v>
      </c>
      <c r="I12" s="413" t="s">
        <v>879</v>
      </c>
      <c r="J12" s="430"/>
      <c r="K12" s="430"/>
      <c r="L12" s="416"/>
      <c r="M12" s="614"/>
      <c r="N12" s="506" t="s">
        <v>879</v>
      </c>
      <c r="O12" s="429"/>
      <c r="P12" s="429"/>
      <c r="Q12" s="628"/>
      <c r="R12" s="692"/>
    </row>
    <row r="13" spans="1:18" ht="126" customHeight="1">
      <c r="A13" s="289">
        <v>2</v>
      </c>
      <c r="B13" s="28" t="s">
        <v>228</v>
      </c>
      <c r="C13" s="384" t="s">
        <v>37</v>
      </c>
      <c r="D13" s="40" t="s">
        <v>232</v>
      </c>
      <c r="E13" s="24" t="s">
        <v>233</v>
      </c>
      <c r="F13" s="24" t="s">
        <v>234</v>
      </c>
      <c r="G13" s="24">
        <v>6555</v>
      </c>
      <c r="H13" s="175" t="s">
        <v>237</v>
      </c>
      <c r="I13" s="413" t="s">
        <v>879</v>
      </c>
      <c r="J13" s="40"/>
      <c r="K13" s="40"/>
      <c r="L13" s="416"/>
      <c r="M13" s="615"/>
      <c r="N13" s="413" t="s">
        <v>879</v>
      </c>
      <c r="O13" s="384"/>
      <c r="P13" s="384"/>
      <c r="Q13" s="628"/>
      <c r="R13" s="690"/>
    </row>
    <row r="14" spans="1:18" ht="125.25" customHeight="1">
      <c r="A14" s="289">
        <v>3</v>
      </c>
      <c r="B14" s="28" t="s">
        <v>228</v>
      </c>
      <c r="C14" s="384" t="s">
        <v>40</v>
      </c>
      <c r="D14" s="40" t="s">
        <v>235</v>
      </c>
      <c r="E14" s="24">
        <v>47368</v>
      </c>
      <c r="F14" s="24">
        <v>4960</v>
      </c>
      <c r="G14" s="41" t="s">
        <v>236</v>
      </c>
      <c r="H14" s="175" t="s">
        <v>237</v>
      </c>
      <c r="I14" s="413" t="s">
        <v>879</v>
      </c>
      <c r="J14" s="40"/>
      <c r="K14" s="40"/>
      <c r="L14" s="416"/>
      <c r="M14" s="615"/>
      <c r="N14" s="413" t="s">
        <v>879</v>
      </c>
      <c r="O14" s="384"/>
      <c r="P14" s="384"/>
      <c r="Q14" s="628"/>
      <c r="R14" s="690"/>
    </row>
    <row r="15" spans="1:18" ht="123.75" customHeight="1">
      <c r="A15" s="289">
        <v>4</v>
      </c>
      <c r="B15" s="28" t="s">
        <v>228</v>
      </c>
      <c r="C15" s="384" t="s">
        <v>43</v>
      </c>
      <c r="D15" s="40" t="s">
        <v>238</v>
      </c>
      <c r="E15" s="24">
        <v>47262</v>
      </c>
      <c r="F15" s="24">
        <v>4975</v>
      </c>
      <c r="G15" s="24">
        <v>5037</v>
      </c>
      <c r="H15" s="175" t="s">
        <v>950</v>
      </c>
      <c r="I15" s="413" t="s">
        <v>879</v>
      </c>
      <c r="J15" s="40"/>
      <c r="K15" s="40"/>
      <c r="L15" s="416"/>
      <c r="M15" s="615"/>
      <c r="N15" s="413" t="s">
        <v>879</v>
      </c>
      <c r="O15" s="384"/>
      <c r="P15" s="384"/>
      <c r="Q15" s="628"/>
      <c r="R15" s="693" t="s">
        <v>239</v>
      </c>
    </row>
    <row r="16" spans="1:18" ht="125.25" customHeight="1">
      <c r="A16" s="289">
        <v>5</v>
      </c>
      <c r="B16" s="28" t="s">
        <v>228</v>
      </c>
      <c r="C16" s="384" t="s">
        <v>61</v>
      </c>
      <c r="D16" s="40" t="s">
        <v>240</v>
      </c>
      <c r="E16" s="24" t="s">
        <v>241</v>
      </c>
      <c r="F16" s="384">
        <v>268.60000000000002</v>
      </c>
      <c r="G16" s="24">
        <v>276.10000000000002</v>
      </c>
      <c r="H16" s="175" t="s">
        <v>242</v>
      </c>
      <c r="I16" s="433" t="s">
        <v>878</v>
      </c>
      <c r="J16" s="416"/>
      <c r="K16" s="416"/>
      <c r="L16" s="40"/>
      <c r="M16" s="416"/>
      <c r="N16" s="433" t="s">
        <v>878</v>
      </c>
      <c r="O16" s="416"/>
      <c r="P16" s="416"/>
      <c r="Q16" s="691"/>
      <c r="R16" s="690"/>
    </row>
    <row r="17" spans="1:18" ht="125.25" customHeight="1">
      <c r="A17" s="616">
        <v>6</v>
      </c>
      <c r="B17" s="320" t="s">
        <v>228</v>
      </c>
      <c r="C17" s="617" t="s">
        <v>145</v>
      </c>
      <c r="D17" s="502" t="s">
        <v>243</v>
      </c>
      <c r="E17" s="618">
        <v>1960</v>
      </c>
      <c r="F17" s="617">
        <v>530.79999999999995</v>
      </c>
      <c r="G17" s="618">
        <v>538.29999999999995</v>
      </c>
      <c r="H17" s="40" t="s">
        <v>948</v>
      </c>
      <c r="I17" s="122" t="s">
        <v>878</v>
      </c>
      <c r="J17" s="416"/>
      <c r="K17" s="416"/>
      <c r="L17" s="40"/>
      <c r="M17" s="416"/>
      <c r="N17" s="439" t="s">
        <v>878</v>
      </c>
      <c r="O17" s="416"/>
      <c r="P17" s="416"/>
      <c r="Q17" s="691"/>
      <c r="R17" s="690"/>
    </row>
    <row r="18" spans="1:18" ht="118.5" customHeight="1">
      <c r="A18" s="289">
        <v>7</v>
      </c>
      <c r="B18" s="28" t="s">
        <v>228</v>
      </c>
      <c r="C18" s="40" t="s">
        <v>244</v>
      </c>
      <c r="D18" s="40" t="s">
        <v>245</v>
      </c>
      <c r="E18" s="24">
        <v>2154</v>
      </c>
      <c r="F18" s="384">
        <v>425</v>
      </c>
      <c r="G18" s="24">
        <v>437</v>
      </c>
      <c r="H18" s="175" t="s">
        <v>246</v>
      </c>
      <c r="I18" s="433" t="s">
        <v>878</v>
      </c>
      <c r="J18" s="416"/>
      <c r="K18" s="416"/>
      <c r="L18" s="40"/>
      <c r="M18" s="416"/>
      <c r="N18" s="433" t="s">
        <v>878</v>
      </c>
      <c r="O18" s="416"/>
      <c r="P18" s="416"/>
      <c r="Q18" s="691"/>
      <c r="R18" s="690"/>
    </row>
    <row r="19" spans="1:18" ht="147.75" customHeight="1">
      <c r="A19" s="289">
        <v>8</v>
      </c>
      <c r="B19" s="28" t="s">
        <v>228</v>
      </c>
      <c r="C19" s="40" t="s">
        <v>247</v>
      </c>
      <c r="D19" s="40" t="s">
        <v>248</v>
      </c>
      <c r="E19" s="24">
        <v>5830</v>
      </c>
      <c r="F19" s="384">
        <v>864</v>
      </c>
      <c r="G19" s="24">
        <v>880.8</v>
      </c>
      <c r="H19" s="175" t="s">
        <v>249</v>
      </c>
      <c r="I19" s="433" t="s">
        <v>878</v>
      </c>
      <c r="J19" s="416"/>
      <c r="K19" s="416"/>
      <c r="L19" s="40"/>
      <c r="M19" s="416"/>
      <c r="N19" s="433" t="s">
        <v>878</v>
      </c>
      <c r="O19" s="416"/>
      <c r="P19" s="416"/>
      <c r="Q19" s="691"/>
      <c r="R19" s="690"/>
    </row>
    <row r="20" spans="1:18" ht="60">
      <c r="A20" s="289">
        <v>9</v>
      </c>
      <c r="B20" s="28" t="s">
        <v>228</v>
      </c>
      <c r="C20" s="40" t="s">
        <v>250</v>
      </c>
      <c r="D20" s="40" t="s">
        <v>104</v>
      </c>
      <c r="E20" s="26">
        <v>25.46</v>
      </c>
      <c r="F20" s="26">
        <v>10.27</v>
      </c>
      <c r="G20" s="26">
        <v>11.67</v>
      </c>
      <c r="H20" s="175" t="s">
        <v>251</v>
      </c>
      <c r="I20" s="433" t="s">
        <v>878</v>
      </c>
      <c r="J20" s="416"/>
      <c r="K20" s="416"/>
      <c r="L20" s="40"/>
      <c r="M20" s="416"/>
      <c r="N20" s="433" t="s">
        <v>878</v>
      </c>
      <c r="O20" s="416"/>
      <c r="P20" s="416"/>
      <c r="Q20" s="691"/>
      <c r="R20" s="690"/>
    </row>
    <row r="21" spans="1:18" ht="45">
      <c r="A21" s="289">
        <v>10</v>
      </c>
      <c r="B21" s="28" t="s">
        <v>228</v>
      </c>
      <c r="C21" s="40" t="s">
        <v>252</v>
      </c>
      <c r="D21" s="40" t="s">
        <v>253</v>
      </c>
      <c r="E21" s="26">
        <v>26.8</v>
      </c>
      <c r="F21" s="26">
        <v>6.3</v>
      </c>
      <c r="G21" s="26">
        <v>6.5</v>
      </c>
      <c r="H21" s="175" t="s">
        <v>251</v>
      </c>
      <c r="I21" s="433" t="s">
        <v>878</v>
      </c>
      <c r="J21" s="416"/>
      <c r="K21" s="416"/>
      <c r="L21" s="40"/>
      <c r="M21" s="416"/>
      <c r="N21" s="433" t="s">
        <v>878</v>
      </c>
      <c r="O21" s="416"/>
      <c r="P21" s="416"/>
      <c r="Q21" s="691"/>
      <c r="R21" s="690"/>
    </row>
    <row r="22" spans="1:18" ht="45">
      <c r="A22" s="289">
        <v>11</v>
      </c>
      <c r="B22" s="28" t="s">
        <v>228</v>
      </c>
      <c r="C22" s="40" t="s">
        <v>254</v>
      </c>
      <c r="D22" s="40" t="s">
        <v>255</v>
      </c>
      <c r="E22" s="26">
        <v>34.1</v>
      </c>
      <c r="F22" s="26">
        <v>8.3000000000000007</v>
      </c>
      <c r="G22" s="26">
        <v>9.1999999999999993</v>
      </c>
      <c r="H22" s="175" t="s">
        <v>251</v>
      </c>
      <c r="I22" s="433" t="s">
        <v>878</v>
      </c>
      <c r="J22" s="416"/>
      <c r="K22" s="416"/>
      <c r="L22" s="40"/>
      <c r="M22" s="416"/>
      <c r="N22" s="433" t="s">
        <v>878</v>
      </c>
      <c r="O22" s="416"/>
      <c r="P22" s="416"/>
      <c r="Q22" s="691"/>
      <c r="R22" s="690"/>
    </row>
    <row r="23" spans="1:18" ht="75">
      <c r="A23" s="289">
        <v>12</v>
      </c>
      <c r="B23" s="28" t="s">
        <v>228</v>
      </c>
      <c r="C23" s="40" t="s">
        <v>66</v>
      </c>
      <c r="D23" s="40" t="s">
        <v>256</v>
      </c>
      <c r="E23" s="26">
        <v>195.55</v>
      </c>
      <c r="F23" s="26">
        <v>42.56</v>
      </c>
      <c r="G23" s="26">
        <v>43.76</v>
      </c>
      <c r="H23" s="175" t="s">
        <v>251</v>
      </c>
      <c r="I23" s="433" t="s">
        <v>878</v>
      </c>
      <c r="J23" s="416"/>
      <c r="K23" s="416"/>
      <c r="L23" s="40"/>
      <c r="M23" s="416"/>
      <c r="N23" s="433" t="s">
        <v>878</v>
      </c>
      <c r="O23" s="416"/>
      <c r="P23" s="416"/>
      <c r="Q23" s="691"/>
      <c r="R23" s="690"/>
    </row>
    <row r="24" spans="1:18" ht="75">
      <c r="A24" s="289">
        <v>13</v>
      </c>
      <c r="B24" s="28" t="s">
        <v>228</v>
      </c>
      <c r="C24" s="40" t="s">
        <v>257</v>
      </c>
      <c r="D24" s="40" t="s">
        <v>256</v>
      </c>
      <c r="E24" s="26">
        <v>60.6</v>
      </c>
      <c r="F24" s="26">
        <v>15</v>
      </c>
      <c r="G24" s="26">
        <v>15.8</v>
      </c>
      <c r="H24" s="156" t="s">
        <v>258</v>
      </c>
      <c r="I24" s="433" t="s">
        <v>878</v>
      </c>
      <c r="J24" s="416"/>
      <c r="K24" s="416"/>
      <c r="L24" s="384"/>
      <c r="M24" s="416"/>
      <c r="N24" s="433" t="s">
        <v>878</v>
      </c>
      <c r="O24" s="416"/>
      <c r="P24" s="416"/>
      <c r="Q24" s="691"/>
      <c r="R24" s="690"/>
    </row>
    <row r="25" spans="1:18" ht="75">
      <c r="A25" s="289">
        <v>14</v>
      </c>
      <c r="B25" s="28" t="s">
        <v>228</v>
      </c>
      <c r="C25" s="40" t="s">
        <v>259</v>
      </c>
      <c r="D25" s="40" t="s">
        <v>256</v>
      </c>
      <c r="E25" s="26">
        <v>333.8</v>
      </c>
      <c r="F25" s="26">
        <v>50.2</v>
      </c>
      <c r="G25" s="26">
        <v>51.2</v>
      </c>
      <c r="H25" s="175" t="s">
        <v>251</v>
      </c>
      <c r="I25" s="433" t="s">
        <v>878</v>
      </c>
      <c r="J25" s="416"/>
      <c r="K25" s="416"/>
      <c r="L25" s="40"/>
      <c r="M25" s="416"/>
      <c r="N25" s="433" t="s">
        <v>878</v>
      </c>
      <c r="O25" s="416"/>
      <c r="P25" s="416"/>
      <c r="Q25" s="691"/>
      <c r="R25" s="690"/>
    </row>
    <row r="26" spans="1:18" ht="90">
      <c r="A26" s="289">
        <v>15</v>
      </c>
      <c r="B26" s="28" t="s">
        <v>228</v>
      </c>
      <c r="C26" s="40" t="s">
        <v>260</v>
      </c>
      <c r="D26" s="40" t="s">
        <v>261</v>
      </c>
      <c r="E26" s="26">
        <v>166</v>
      </c>
      <c r="F26" s="26">
        <v>55.3</v>
      </c>
      <c r="G26" s="26">
        <v>56.8</v>
      </c>
      <c r="H26" s="175" t="s">
        <v>251</v>
      </c>
      <c r="I26" s="433" t="s">
        <v>878</v>
      </c>
      <c r="J26" s="416"/>
      <c r="K26" s="416"/>
      <c r="L26" s="40"/>
      <c r="M26" s="416"/>
      <c r="N26" s="433" t="s">
        <v>878</v>
      </c>
      <c r="O26" s="416"/>
      <c r="P26" s="416"/>
      <c r="Q26" s="691"/>
      <c r="R26" s="690"/>
    </row>
    <row r="27" spans="1:18" ht="31.5">
      <c r="A27" s="289">
        <v>16</v>
      </c>
      <c r="B27" s="28" t="s">
        <v>228</v>
      </c>
      <c r="C27" s="384" t="s">
        <v>262</v>
      </c>
      <c r="D27" s="384" t="s">
        <v>263</v>
      </c>
      <c r="E27" s="26">
        <v>250</v>
      </c>
      <c r="F27" s="26">
        <v>256</v>
      </c>
      <c r="G27" s="24"/>
      <c r="H27" s="156"/>
      <c r="I27" s="433" t="s">
        <v>878</v>
      </c>
      <c r="J27" s="416"/>
      <c r="K27" s="416"/>
      <c r="L27" s="384"/>
      <c r="M27" s="416"/>
      <c r="N27" s="433" t="s">
        <v>878</v>
      </c>
      <c r="O27" s="416"/>
      <c r="P27" s="416"/>
      <c r="Q27" s="691"/>
      <c r="R27" s="690"/>
    </row>
    <row r="28" spans="1:18" ht="31.5">
      <c r="A28" s="289">
        <v>17</v>
      </c>
      <c r="B28" s="28" t="s">
        <v>228</v>
      </c>
      <c r="C28" s="384" t="s">
        <v>264</v>
      </c>
      <c r="D28" s="592" t="s">
        <v>263</v>
      </c>
      <c r="E28" s="26">
        <v>250</v>
      </c>
      <c r="F28" s="26">
        <v>256</v>
      </c>
      <c r="G28" s="24"/>
      <c r="H28" s="156"/>
      <c r="I28" s="433" t="s">
        <v>878</v>
      </c>
      <c r="J28" s="416"/>
      <c r="K28" s="416"/>
      <c r="L28" s="384"/>
      <c r="M28" s="416"/>
      <c r="N28" s="433" t="s">
        <v>878</v>
      </c>
      <c r="O28" s="416"/>
      <c r="P28" s="416"/>
      <c r="Q28" s="691"/>
      <c r="R28" s="690"/>
    </row>
    <row r="29" spans="1:18" ht="60">
      <c r="A29" s="289">
        <v>18</v>
      </c>
      <c r="B29" s="28" t="s">
        <v>228</v>
      </c>
      <c r="C29" s="40" t="s">
        <v>265</v>
      </c>
      <c r="D29" s="40" t="s">
        <v>266</v>
      </c>
      <c r="E29" s="24"/>
      <c r="F29" s="24"/>
      <c r="G29" s="24"/>
      <c r="H29" s="175" t="s">
        <v>267</v>
      </c>
      <c r="I29" s="433" t="s">
        <v>878</v>
      </c>
      <c r="J29" s="416"/>
      <c r="K29" s="416"/>
      <c r="L29" s="40"/>
      <c r="M29" s="416"/>
      <c r="N29" s="433" t="s">
        <v>878</v>
      </c>
      <c r="O29" s="416"/>
      <c r="P29" s="416"/>
      <c r="Q29" s="691"/>
      <c r="R29" s="690"/>
    </row>
    <row r="30" spans="1:18" ht="31.5">
      <c r="A30" s="289">
        <v>19</v>
      </c>
      <c r="B30" s="28" t="s">
        <v>228</v>
      </c>
      <c r="C30" s="40" t="s">
        <v>268</v>
      </c>
      <c r="D30" s="597" t="s">
        <v>939</v>
      </c>
      <c r="E30" s="24"/>
      <c r="F30" s="24"/>
      <c r="G30" s="24"/>
      <c r="H30" s="156"/>
      <c r="I30" s="433" t="s">
        <v>878</v>
      </c>
      <c r="J30" s="416"/>
      <c r="K30" s="416"/>
      <c r="L30" s="384"/>
      <c r="M30" s="416"/>
      <c r="N30" s="433" t="s">
        <v>878</v>
      </c>
      <c r="O30" s="416"/>
      <c r="P30" s="416"/>
      <c r="Q30" s="691"/>
      <c r="R30" s="690"/>
    </row>
    <row r="31" spans="1:18" ht="31.5">
      <c r="A31" s="289">
        <v>20</v>
      </c>
      <c r="B31" s="28" t="s">
        <v>228</v>
      </c>
      <c r="C31" s="40" t="s">
        <v>269</v>
      </c>
      <c r="D31" s="597" t="s">
        <v>940</v>
      </c>
      <c r="E31" s="24"/>
      <c r="F31" s="24"/>
      <c r="G31" s="24"/>
      <c r="H31" s="156"/>
      <c r="I31" s="433" t="s">
        <v>878</v>
      </c>
      <c r="J31" s="416"/>
      <c r="K31" s="416"/>
      <c r="L31" s="384"/>
      <c r="M31" s="416"/>
      <c r="N31" s="433" t="s">
        <v>878</v>
      </c>
      <c r="O31" s="416"/>
      <c r="P31" s="416"/>
      <c r="Q31" s="691"/>
      <c r="R31" s="693"/>
    </row>
    <row r="32" spans="1:18" ht="31.5">
      <c r="A32" s="289">
        <v>21</v>
      </c>
      <c r="B32" s="28" t="s">
        <v>228</v>
      </c>
      <c r="C32" s="384" t="s">
        <v>270</v>
      </c>
      <c r="D32" s="40" t="s">
        <v>271</v>
      </c>
      <c r="E32" s="24"/>
      <c r="F32" s="24"/>
      <c r="G32" s="24"/>
      <c r="H32" s="156"/>
      <c r="I32" s="433" t="s">
        <v>878</v>
      </c>
      <c r="J32" s="416"/>
      <c r="K32" s="416"/>
      <c r="L32" s="384"/>
      <c r="M32" s="416"/>
      <c r="N32" s="433" t="s">
        <v>878</v>
      </c>
      <c r="O32" s="416"/>
      <c r="P32" s="416"/>
      <c r="Q32" s="691"/>
      <c r="R32" s="693"/>
    </row>
    <row r="33" spans="1:19" ht="45">
      <c r="A33" s="289">
        <v>22</v>
      </c>
      <c r="B33" s="28" t="s">
        <v>228</v>
      </c>
      <c r="C33" s="384" t="s">
        <v>272</v>
      </c>
      <c r="D33" s="40" t="s">
        <v>273</v>
      </c>
      <c r="E33" s="24"/>
      <c r="F33" s="24"/>
      <c r="G33" s="24"/>
      <c r="H33" s="175"/>
      <c r="I33" s="433" t="s">
        <v>949</v>
      </c>
      <c r="J33" s="416"/>
      <c r="K33" s="416"/>
      <c r="L33" s="416"/>
      <c r="M33" s="613"/>
      <c r="N33" s="433" t="s">
        <v>55</v>
      </c>
      <c r="O33" s="416"/>
      <c r="P33" s="416"/>
      <c r="Q33" s="628"/>
      <c r="R33" s="690"/>
      <c r="S33" s="388"/>
    </row>
    <row r="34" spans="1:19" ht="75">
      <c r="A34" s="289">
        <v>23</v>
      </c>
      <c r="B34" s="28" t="s">
        <v>228</v>
      </c>
      <c r="C34" s="384" t="s">
        <v>274</v>
      </c>
      <c r="D34" s="40" t="s">
        <v>275</v>
      </c>
      <c r="E34" s="24"/>
      <c r="F34" s="24"/>
      <c r="G34" s="24"/>
      <c r="H34" s="156"/>
      <c r="I34" s="433" t="s">
        <v>878</v>
      </c>
      <c r="J34" s="416"/>
      <c r="K34" s="416"/>
      <c r="L34" s="384"/>
      <c r="M34" s="416"/>
      <c r="N34" s="433" t="s">
        <v>878</v>
      </c>
      <c r="O34" s="416"/>
      <c r="P34" s="416"/>
      <c r="Q34" s="691"/>
      <c r="R34" s="690"/>
    </row>
    <row r="35" spans="1:19" ht="90">
      <c r="A35" s="289">
        <v>24</v>
      </c>
      <c r="B35" s="28" t="s">
        <v>228</v>
      </c>
      <c r="C35" s="384" t="s">
        <v>276</v>
      </c>
      <c r="D35" s="40" t="s">
        <v>277</v>
      </c>
      <c r="E35" s="24"/>
      <c r="F35" s="24"/>
      <c r="G35" s="24"/>
      <c r="H35" s="175" t="s">
        <v>938</v>
      </c>
      <c r="I35" s="433" t="s">
        <v>878</v>
      </c>
      <c r="J35" s="416"/>
      <c r="K35" s="416"/>
      <c r="L35" s="384"/>
      <c r="M35" s="416"/>
      <c r="N35" s="433" t="s">
        <v>878</v>
      </c>
      <c r="O35" s="416"/>
      <c r="P35" s="416"/>
      <c r="Q35" s="691"/>
      <c r="R35" s="690"/>
    </row>
    <row r="36" spans="1:19" ht="60.75" thickBot="1">
      <c r="A36" s="319">
        <v>25</v>
      </c>
      <c r="B36" s="320" t="s">
        <v>228</v>
      </c>
      <c r="C36" s="157" t="s">
        <v>278</v>
      </c>
      <c r="D36" s="157" t="s">
        <v>279</v>
      </c>
      <c r="E36" s="437"/>
      <c r="F36" s="437"/>
      <c r="G36" s="437"/>
      <c r="H36" s="438"/>
      <c r="I36" s="439" t="s">
        <v>878</v>
      </c>
      <c r="J36" s="425"/>
      <c r="K36" s="425"/>
      <c r="L36" s="440"/>
      <c r="M36" s="416"/>
      <c r="N36" s="439" t="s">
        <v>878</v>
      </c>
      <c r="O36" s="425"/>
      <c r="P36" s="425"/>
      <c r="Q36" s="691"/>
      <c r="R36" s="694"/>
    </row>
    <row r="37" spans="1:19" thickBot="1">
      <c r="A37" s="289">
        <v>26</v>
      </c>
      <c r="B37" s="1016" t="s">
        <v>896</v>
      </c>
      <c r="C37" s="1017"/>
      <c r="D37" s="1017"/>
      <c r="E37" s="1017"/>
      <c r="F37" s="1017"/>
      <c r="G37" s="1017"/>
      <c r="H37" s="1018"/>
      <c r="I37" s="688"/>
      <c r="J37" s="788">
        <f>SUM(J12:J36)</f>
        <v>0</v>
      </c>
      <c r="K37" s="788">
        <f>SUM(K12:K36)</f>
        <v>0</v>
      </c>
      <c r="L37" s="788">
        <f>SUM(L16:L36)</f>
        <v>0</v>
      </c>
      <c r="M37" s="788">
        <f>SUM(M33)</f>
        <v>0</v>
      </c>
      <c r="N37" s="689"/>
      <c r="O37" s="837">
        <f>SUM(O12:O36)</f>
        <v>0</v>
      </c>
      <c r="P37" s="837">
        <f>SUM(P12:P36)</f>
        <v>0</v>
      </c>
      <c r="Q37" s="838">
        <f>SUM(Q16:Q36)</f>
        <v>0</v>
      </c>
      <c r="R37" s="695"/>
    </row>
    <row r="38" spans="1:19" ht="53.25" customHeight="1" thickBot="1">
      <c r="A38" s="319">
        <v>27</v>
      </c>
      <c r="B38" s="1007" t="s">
        <v>895</v>
      </c>
      <c r="C38" s="1008"/>
      <c r="D38" s="1008"/>
      <c r="E38" s="1008"/>
      <c r="F38" s="1008"/>
      <c r="G38" s="1008"/>
      <c r="H38" s="1009"/>
      <c r="I38" s="1010">
        <f>J37+K37+L37+M37+O37+P37+Q37</f>
        <v>0</v>
      </c>
      <c r="J38" s="1011"/>
      <c r="K38" s="1011"/>
      <c r="L38" s="1011"/>
      <c r="M38" s="1011"/>
      <c r="N38" s="1011"/>
      <c r="O38" s="1011"/>
      <c r="P38" s="1011"/>
      <c r="Q38" s="1011"/>
      <c r="R38" s="1012"/>
    </row>
  </sheetData>
  <mergeCells count="26">
    <mergeCell ref="B38:H38"/>
    <mergeCell ref="I38:R38"/>
    <mergeCell ref="G8:G10"/>
    <mergeCell ref="H8:H10"/>
    <mergeCell ref="A8:A10"/>
    <mergeCell ref="B8:B10"/>
    <mergeCell ref="C8:C10"/>
    <mergeCell ref="D8:D10"/>
    <mergeCell ref="E8:E10"/>
    <mergeCell ref="F8:F10"/>
    <mergeCell ref="I9:I10"/>
    <mergeCell ref="J9:L9"/>
    <mergeCell ref="I8:L8"/>
    <mergeCell ref="N8:Q8"/>
    <mergeCell ref="B37:H37"/>
    <mergeCell ref="N9:N10"/>
    <mergeCell ref="O9:Q9"/>
    <mergeCell ref="A5:H7"/>
    <mergeCell ref="A1:R2"/>
    <mergeCell ref="A3:R4"/>
    <mergeCell ref="I5:Q5"/>
    <mergeCell ref="I6:L6"/>
    <mergeCell ref="N6:Q6"/>
    <mergeCell ref="N7:Q7"/>
    <mergeCell ref="I7:M7"/>
    <mergeCell ref="R8:R10"/>
  </mergeCells>
  <dataValidations count="1">
    <dataValidation type="list" allowBlank="1" showInputMessage="1" showErrorMessage="1" sqref="R12 I12:I15 N12:P15" xr:uid="{2B35DF33-B92C-4BF3-AE4C-31F646AE4C88}"/>
  </dataValidations>
  <pageMargins left="0.7" right="0.7" top="0.75" bottom="0.75" header="0.3" footer="0.3"/>
  <pageSetup paperSize="9" scale="32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3AAD0-159D-4794-908C-1DBF05E9F991}">
  <sheetPr codeName="Arkusz5">
    <pageSetUpPr fitToPage="1"/>
  </sheetPr>
  <dimension ref="A1:V46"/>
  <sheetViews>
    <sheetView zoomScale="80" zoomScaleNormal="80" workbookViewId="0">
      <pane ySplit="11" topLeftCell="A39" activePane="bottomLeft" state="frozen"/>
      <selection activeCell="G1" sqref="G1"/>
      <selection pane="bottomLeft" activeCell="A3" sqref="A3:V4"/>
    </sheetView>
  </sheetViews>
  <sheetFormatPr defaultColWidth="8.85546875" defaultRowHeight="15"/>
  <cols>
    <col min="1" max="1" width="5.28515625" customWidth="1"/>
    <col min="2" max="2" width="15.42578125" style="56" customWidth="1"/>
    <col min="3" max="3" width="20.28515625" style="7" customWidth="1"/>
    <col min="4" max="4" width="41.7109375" customWidth="1"/>
    <col min="5" max="5" width="11" bestFit="1" customWidth="1"/>
    <col min="6" max="6" width="20.5703125" customWidth="1"/>
    <col min="7" max="7" width="19.85546875" customWidth="1"/>
    <col min="8" max="8" width="29" customWidth="1"/>
    <col min="9" max="10" width="16.5703125" customWidth="1"/>
    <col min="11" max="11" width="14" bestFit="1" customWidth="1"/>
    <col min="12" max="15" width="14" customWidth="1"/>
    <col min="16" max="20" width="15.5703125" customWidth="1"/>
    <col min="21" max="21" width="14" bestFit="1" customWidth="1"/>
    <col min="22" max="22" width="14" style="7" bestFit="1" customWidth="1"/>
  </cols>
  <sheetData>
    <row r="1" spans="1:22">
      <c r="A1" s="961" t="s">
        <v>902</v>
      </c>
      <c r="B1" s="962"/>
      <c r="C1" s="962"/>
      <c r="D1" s="962"/>
      <c r="E1" s="962"/>
      <c r="F1" s="962"/>
      <c r="G1" s="962"/>
      <c r="H1" s="962"/>
      <c r="I1" s="962"/>
      <c r="J1" s="962"/>
      <c r="K1" s="962"/>
      <c r="L1" s="962"/>
      <c r="M1" s="962"/>
      <c r="N1" s="962"/>
      <c r="O1" s="962"/>
      <c r="P1" s="962"/>
      <c r="Q1" s="962"/>
      <c r="R1" s="962"/>
      <c r="S1" s="962"/>
      <c r="T1" s="962"/>
      <c r="U1" s="962"/>
      <c r="V1" s="963"/>
    </row>
    <row r="2" spans="1:22" ht="15.75" thickBot="1">
      <c r="A2" s="964"/>
      <c r="B2" s="965"/>
      <c r="C2" s="965"/>
      <c r="D2" s="965"/>
      <c r="E2" s="965"/>
      <c r="F2" s="965"/>
      <c r="G2" s="965"/>
      <c r="H2" s="965"/>
      <c r="I2" s="965"/>
      <c r="J2" s="965"/>
      <c r="K2" s="965"/>
      <c r="L2" s="965"/>
      <c r="M2" s="965"/>
      <c r="N2" s="965"/>
      <c r="O2" s="965"/>
      <c r="P2" s="965"/>
      <c r="Q2" s="965"/>
      <c r="R2" s="965"/>
      <c r="S2" s="965"/>
      <c r="T2" s="965"/>
      <c r="U2" s="965"/>
      <c r="V2" s="966"/>
    </row>
    <row r="3" spans="1:22" ht="15" customHeight="1">
      <c r="A3" s="880" t="s">
        <v>964</v>
      </c>
      <c r="B3" s="881"/>
      <c r="C3" s="881"/>
      <c r="D3" s="881"/>
      <c r="E3" s="881"/>
      <c r="F3" s="881"/>
      <c r="G3" s="881"/>
      <c r="H3" s="881"/>
      <c r="I3" s="881"/>
      <c r="J3" s="881"/>
      <c r="K3" s="881"/>
      <c r="L3" s="881"/>
      <c r="M3" s="881"/>
      <c r="N3" s="881"/>
      <c r="O3" s="881"/>
      <c r="P3" s="881"/>
      <c r="Q3" s="881"/>
      <c r="R3" s="881"/>
      <c r="S3" s="881"/>
      <c r="T3" s="881"/>
      <c r="U3" s="881"/>
      <c r="V3" s="882"/>
    </row>
    <row r="4" spans="1:22" ht="14.45" customHeight="1" thickBot="1">
      <c r="A4" s="883"/>
      <c r="B4" s="884"/>
      <c r="C4" s="884"/>
      <c r="D4" s="884"/>
      <c r="E4" s="884"/>
      <c r="F4" s="884"/>
      <c r="G4" s="884"/>
      <c r="H4" s="884"/>
      <c r="I4" s="884"/>
      <c r="J4" s="884"/>
      <c r="K4" s="884"/>
      <c r="L4" s="884"/>
      <c r="M4" s="884"/>
      <c r="N4" s="884"/>
      <c r="O4" s="884"/>
      <c r="P4" s="884"/>
      <c r="Q4" s="884"/>
      <c r="R4" s="884"/>
      <c r="S4" s="884"/>
      <c r="T4" s="884"/>
      <c r="U4" s="884"/>
      <c r="V4" s="885"/>
    </row>
    <row r="5" spans="1:22" ht="14.45" customHeight="1" thickBot="1">
      <c r="A5" s="958" t="s">
        <v>882</v>
      </c>
      <c r="B5" s="881"/>
      <c r="C5" s="881"/>
      <c r="D5" s="881"/>
      <c r="E5" s="881"/>
      <c r="F5" s="881"/>
      <c r="G5" s="881"/>
      <c r="H5" s="882"/>
      <c r="I5" s="881" t="s">
        <v>22</v>
      </c>
      <c r="J5" s="881"/>
      <c r="K5" s="881"/>
      <c r="L5" s="881"/>
      <c r="M5" s="881"/>
      <c r="N5" s="881"/>
      <c r="O5" s="881"/>
      <c r="P5" s="881"/>
      <c r="Q5" s="881"/>
      <c r="R5" s="881"/>
      <c r="S5" s="881"/>
      <c r="T5" s="881"/>
      <c r="U5" s="881"/>
      <c r="V5" s="882"/>
    </row>
    <row r="6" spans="1:22" ht="14.45" customHeight="1" thickBot="1">
      <c r="A6" s="959"/>
      <c r="B6" s="867"/>
      <c r="C6" s="867"/>
      <c r="D6" s="867"/>
      <c r="E6" s="867"/>
      <c r="F6" s="867"/>
      <c r="G6" s="867"/>
      <c r="H6" s="960"/>
      <c r="I6" s="1023">
        <v>2023</v>
      </c>
      <c r="J6" s="1024"/>
      <c r="K6" s="1025"/>
      <c r="L6" s="1039">
        <v>2024</v>
      </c>
      <c r="M6" s="1024"/>
      <c r="N6" s="1024"/>
      <c r="O6" s="1024"/>
      <c r="P6" s="1025"/>
      <c r="Q6" s="1029">
        <v>2025</v>
      </c>
      <c r="R6" s="1030"/>
      <c r="S6" s="1030"/>
      <c r="T6" s="1030"/>
      <c r="U6" s="1031"/>
      <c r="V6" s="278"/>
    </row>
    <row r="7" spans="1:22" ht="60.75" customHeight="1" thickBot="1">
      <c r="A7" s="883"/>
      <c r="B7" s="884"/>
      <c r="C7" s="884"/>
      <c r="D7" s="884"/>
      <c r="E7" s="884"/>
      <c r="F7" s="884"/>
      <c r="G7" s="884"/>
      <c r="H7" s="885"/>
      <c r="I7" s="1026" t="s">
        <v>897</v>
      </c>
      <c r="J7" s="1027"/>
      <c r="K7" s="1028"/>
      <c r="L7" s="1032" t="s">
        <v>962</v>
      </c>
      <c r="M7" s="1027"/>
      <c r="N7" s="1027"/>
      <c r="O7" s="1027"/>
      <c r="P7" s="1028"/>
      <c r="Q7" s="1032" t="s">
        <v>963</v>
      </c>
      <c r="R7" s="1027"/>
      <c r="S7" s="1027"/>
      <c r="T7" s="1027"/>
      <c r="U7" s="1028"/>
      <c r="V7" s="278"/>
    </row>
    <row r="8" spans="1:22" s="4" customFormat="1" ht="15" customHeight="1" thickBot="1">
      <c r="A8" s="873" t="s">
        <v>24</v>
      </c>
      <c r="B8" s="873" t="s">
        <v>25</v>
      </c>
      <c r="C8" s="877" t="s">
        <v>26</v>
      </c>
      <c r="D8" s="873" t="s">
        <v>27</v>
      </c>
      <c r="E8" s="873" t="s">
        <v>28</v>
      </c>
      <c r="F8" s="873" t="s">
        <v>29</v>
      </c>
      <c r="G8" s="873" t="s">
        <v>30</v>
      </c>
      <c r="H8" s="873" t="s">
        <v>31</v>
      </c>
      <c r="I8" s="932"/>
      <c r="J8" s="933"/>
      <c r="K8" s="933"/>
      <c r="L8" s="933"/>
      <c r="M8" s="933"/>
      <c r="N8" s="933"/>
      <c r="O8" s="933"/>
      <c r="P8" s="933"/>
      <c r="Q8" s="933"/>
      <c r="R8" s="933"/>
      <c r="S8" s="933"/>
      <c r="T8" s="933"/>
      <c r="U8" s="934"/>
      <c r="V8" s="872" t="s">
        <v>32</v>
      </c>
    </row>
    <row r="9" spans="1:22" s="4" customFormat="1" ht="46.5" customHeight="1" thickBot="1">
      <c r="A9" s="873"/>
      <c r="B9" s="873"/>
      <c r="C9" s="877"/>
      <c r="D9" s="873"/>
      <c r="E9" s="873"/>
      <c r="F9" s="873"/>
      <c r="G9" s="873"/>
      <c r="H9" s="873"/>
      <c r="I9" s="952" t="s">
        <v>875</v>
      </c>
      <c r="J9" s="932" t="s">
        <v>870</v>
      </c>
      <c r="K9" s="933"/>
      <c r="L9" s="898" t="s">
        <v>891</v>
      </c>
      <c r="M9" s="1020" t="s">
        <v>871</v>
      </c>
      <c r="N9" s="1021"/>
      <c r="O9" s="1021"/>
      <c r="P9" s="1022"/>
      <c r="Q9" s="898" t="s">
        <v>876</v>
      </c>
      <c r="R9" s="1020" t="s">
        <v>872</v>
      </c>
      <c r="S9" s="1021"/>
      <c r="T9" s="1021"/>
      <c r="U9" s="1022"/>
      <c r="V9" s="873"/>
    </row>
    <row r="10" spans="1:22" s="4" customFormat="1" ht="46.5" customHeight="1" thickBot="1">
      <c r="A10" s="874"/>
      <c r="B10" s="874"/>
      <c r="C10" s="877"/>
      <c r="D10" s="874"/>
      <c r="E10" s="874"/>
      <c r="F10" s="874"/>
      <c r="G10" s="874"/>
      <c r="H10" s="874"/>
      <c r="I10" s="1019"/>
      <c r="J10" s="396" t="s">
        <v>888</v>
      </c>
      <c r="K10" s="394" t="s">
        <v>878</v>
      </c>
      <c r="L10" s="900"/>
      <c r="M10" s="445" t="s">
        <v>906</v>
      </c>
      <c r="N10" s="446" t="s">
        <v>888</v>
      </c>
      <c r="O10" s="401" t="s">
        <v>878</v>
      </c>
      <c r="P10" s="383" t="s">
        <v>883</v>
      </c>
      <c r="Q10" s="900"/>
      <c r="R10" s="445" t="s">
        <v>906</v>
      </c>
      <c r="S10" s="446" t="s">
        <v>888</v>
      </c>
      <c r="T10" s="401" t="s">
        <v>878</v>
      </c>
      <c r="U10" s="383" t="s">
        <v>883</v>
      </c>
      <c r="V10" s="874"/>
    </row>
    <row r="11" spans="1:22" s="4" customFormat="1" ht="15.75" thickBot="1">
      <c r="A11" s="339">
        <v>1</v>
      </c>
      <c r="B11" s="339">
        <v>2</v>
      </c>
      <c r="C11" s="339">
        <v>3</v>
      </c>
      <c r="D11" s="339">
        <v>4</v>
      </c>
      <c r="E11" s="339">
        <v>5</v>
      </c>
      <c r="F11" s="339">
        <v>6</v>
      </c>
      <c r="G11" s="339">
        <v>7</v>
      </c>
      <c r="H11" s="339">
        <v>8</v>
      </c>
      <c r="I11" s="339">
        <v>9</v>
      </c>
      <c r="J11" s="339">
        <v>10</v>
      </c>
      <c r="K11" s="339">
        <v>11</v>
      </c>
      <c r="L11" s="619">
        <v>12</v>
      </c>
      <c r="M11" s="619">
        <v>13</v>
      </c>
      <c r="N11" s="619">
        <v>14</v>
      </c>
      <c r="O11" s="619">
        <v>15</v>
      </c>
      <c r="P11" s="619">
        <v>16</v>
      </c>
      <c r="Q11" s="619">
        <v>17</v>
      </c>
      <c r="R11" s="619">
        <v>18</v>
      </c>
      <c r="S11" s="619">
        <v>19</v>
      </c>
      <c r="T11" s="619">
        <v>20</v>
      </c>
      <c r="U11" s="619">
        <v>21</v>
      </c>
      <c r="V11" s="339">
        <v>22</v>
      </c>
    </row>
    <row r="12" spans="1:22" ht="115.5">
      <c r="A12" s="456">
        <v>1</v>
      </c>
      <c r="B12" s="202" t="s">
        <v>280</v>
      </c>
      <c r="C12" s="171" t="s">
        <v>176</v>
      </c>
      <c r="D12" s="44" t="s">
        <v>281</v>
      </c>
      <c r="E12" s="45">
        <v>7142</v>
      </c>
      <c r="F12" s="45">
        <v>1141.5</v>
      </c>
      <c r="G12" s="85">
        <v>1100</v>
      </c>
      <c r="H12" s="447" t="s">
        <v>282</v>
      </c>
      <c r="I12" s="442" t="s">
        <v>878</v>
      </c>
      <c r="J12" s="462"/>
      <c r="K12" s="623"/>
      <c r="L12" s="621" t="s">
        <v>883</v>
      </c>
      <c r="M12" s="622"/>
      <c r="N12" s="622"/>
      <c r="O12" s="632"/>
      <c r="P12" s="635"/>
      <c r="Q12" s="621" t="s">
        <v>878</v>
      </c>
      <c r="R12" s="622"/>
      <c r="S12" s="622"/>
      <c r="T12" s="632"/>
      <c r="U12" s="641"/>
      <c r="V12" s="454" t="s">
        <v>283</v>
      </c>
    </row>
    <row r="13" spans="1:22" ht="141">
      <c r="A13" s="289">
        <v>2</v>
      </c>
      <c r="B13" s="202" t="s">
        <v>280</v>
      </c>
      <c r="C13" s="172" t="s">
        <v>284</v>
      </c>
      <c r="D13" s="46" t="s">
        <v>285</v>
      </c>
      <c r="E13" s="47">
        <v>10880</v>
      </c>
      <c r="F13" s="48">
        <v>1120.47</v>
      </c>
      <c r="G13" s="86">
        <v>1100</v>
      </c>
      <c r="H13" s="448" t="s">
        <v>286</v>
      </c>
      <c r="I13" s="442" t="s">
        <v>878</v>
      </c>
      <c r="J13" s="416"/>
      <c r="K13" s="624"/>
      <c r="L13" s="443" t="s">
        <v>883</v>
      </c>
      <c r="M13" s="416"/>
      <c r="N13" s="416"/>
      <c r="O13" s="630"/>
      <c r="P13" s="636"/>
      <c r="Q13" s="443" t="s">
        <v>878</v>
      </c>
      <c r="R13" s="416"/>
      <c r="S13" s="416"/>
      <c r="T13" s="630"/>
      <c r="U13" s="497"/>
      <c r="V13" s="455"/>
    </row>
    <row r="14" spans="1:22" ht="128.25">
      <c r="A14" s="289">
        <v>3</v>
      </c>
      <c r="B14" s="202" t="s">
        <v>280</v>
      </c>
      <c r="C14" s="173" t="s">
        <v>287</v>
      </c>
      <c r="D14" s="46" t="s">
        <v>288</v>
      </c>
      <c r="E14" s="47">
        <v>5812</v>
      </c>
      <c r="F14" s="84" t="s">
        <v>289</v>
      </c>
      <c r="G14" s="87">
        <v>1100</v>
      </c>
      <c r="H14" s="449" t="s">
        <v>290</v>
      </c>
      <c r="I14" s="442" t="s">
        <v>878</v>
      </c>
      <c r="J14" s="416"/>
      <c r="K14" s="624"/>
      <c r="L14" s="443" t="s">
        <v>883</v>
      </c>
      <c r="M14" s="416"/>
      <c r="N14" s="416"/>
      <c r="O14" s="630"/>
      <c r="P14" s="636"/>
      <c r="Q14" s="443" t="s">
        <v>878</v>
      </c>
      <c r="R14" s="416"/>
      <c r="S14" s="416"/>
      <c r="T14" s="630"/>
      <c r="U14" s="497"/>
      <c r="V14" s="455"/>
    </row>
    <row r="15" spans="1:22" ht="102">
      <c r="A15" s="289">
        <v>4</v>
      </c>
      <c r="B15" s="202" t="s">
        <v>280</v>
      </c>
      <c r="C15" s="172" t="s">
        <v>291</v>
      </c>
      <c r="D15" s="42" t="s">
        <v>292</v>
      </c>
      <c r="E15" s="49">
        <v>2204</v>
      </c>
      <c r="F15" s="49">
        <v>512.58000000000004</v>
      </c>
      <c r="G15" s="88">
        <v>550</v>
      </c>
      <c r="H15" s="450" t="s">
        <v>293</v>
      </c>
      <c r="I15" s="442" t="s">
        <v>878</v>
      </c>
      <c r="J15" s="416"/>
      <c r="K15" s="625"/>
      <c r="L15" s="443" t="s">
        <v>883</v>
      </c>
      <c r="M15" s="416"/>
      <c r="N15" s="416"/>
      <c r="O15" s="630"/>
      <c r="P15" s="637"/>
      <c r="Q15" s="443" t="s">
        <v>878</v>
      </c>
      <c r="R15" s="416"/>
      <c r="S15" s="416"/>
      <c r="T15" s="411"/>
      <c r="U15" s="497"/>
      <c r="V15" s="455"/>
    </row>
    <row r="16" spans="1:22" ht="128.25">
      <c r="A16" s="289">
        <v>5</v>
      </c>
      <c r="B16" s="202" t="s">
        <v>280</v>
      </c>
      <c r="C16" s="197" t="s">
        <v>183</v>
      </c>
      <c r="D16" s="80" t="s">
        <v>294</v>
      </c>
      <c r="E16" s="89">
        <v>6065</v>
      </c>
      <c r="F16" s="90" t="s">
        <v>295</v>
      </c>
      <c r="G16" s="88">
        <v>1100</v>
      </c>
      <c r="H16" s="451" t="s">
        <v>296</v>
      </c>
      <c r="I16" s="442" t="s">
        <v>878</v>
      </c>
      <c r="J16" s="416"/>
      <c r="K16" s="626"/>
      <c r="L16" s="443" t="s">
        <v>883</v>
      </c>
      <c r="M16" s="416"/>
      <c r="N16" s="416"/>
      <c r="O16" s="630"/>
      <c r="P16" s="638"/>
      <c r="Q16" s="443" t="s">
        <v>878</v>
      </c>
      <c r="R16" s="416"/>
      <c r="S16" s="416"/>
      <c r="T16" s="631"/>
      <c r="U16" s="497"/>
      <c r="V16" s="455"/>
    </row>
    <row r="17" spans="1:22" ht="128.25">
      <c r="A17" s="289">
        <v>6</v>
      </c>
      <c r="B17" s="202" t="s">
        <v>280</v>
      </c>
      <c r="C17" s="197" t="s">
        <v>184</v>
      </c>
      <c r="D17" s="80" t="s">
        <v>297</v>
      </c>
      <c r="E17" s="91">
        <v>5956</v>
      </c>
      <c r="F17" s="90" t="s">
        <v>298</v>
      </c>
      <c r="G17" s="92">
        <v>1100</v>
      </c>
      <c r="H17" s="451" t="s">
        <v>296</v>
      </c>
      <c r="I17" s="442" t="s">
        <v>878</v>
      </c>
      <c r="J17" s="416"/>
      <c r="K17" s="627"/>
      <c r="L17" s="443" t="s">
        <v>883</v>
      </c>
      <c r="M17" s="416"/>
      <c r="N17" s="416"/>
      <c r="O17" s="630"/>
      <c r="P17" s="639"/>
      <c r="Q17" s="443" t="s">
        <v>878</v>
      </c>
      <c r="R17" s="416"/>
      <c r="S17" s="416"/>
      <c r="T17" s="548"/>
      <c r="U17" s="497"/>
      <c r="V17" s="455"/>
    </row>
    <row r="18" spans="1:22" ht="128.25">
      <c r="A18" s="289">
        <v>7</v>
      </c>
      <c r="B18" s="202" t="s">
        <v>280</v>
      </c>
      <c r="C18" s="198" t="s">
        <v>185</v>
      </c>
      <c r="D18" s="80" t="s">
        <v>297</v>
      </c>
      <c r="E18" s="90" t="s">
        <v>299</v>
      </c>
      <c r="F18" s="90" t="s">
        <v>300</v>
      </c>
      <c r="G18" s="93">
        <v>1200</v>
      </c>
      <c r="H18" s="451" t="s">
        <v>296</v>
      </c>
      <c r="I18" s="442" t="s">
        <v>878</v>
      </c>
      <c r="J18" s="416"/>
      <c r="K18" s="627"/>
      <c r="L18" s="443" t="s">
        <v>883</v>
      </c>
      <c r="M18" s="416"/>
      <c r="N18" s="416"/>
      <c r="O18" s="630"/>
      <c r="P18" s="639"/>
      <c r="Q18" s="443" t="s">
        <v>878</v>
      </c>
      <c r="R18" s="416"/>
      <c r="S18" s="416"/>
      <c r="T18" s="548"/>
      <c r="U18" s="497"/>
      <c r="V18" s="455"/>
    </row>
    <row r="19" spans="1:22" ht="128.25">
      <c r="A19" s="289">
        <v>8</v>
      </c>
      <c r="B19" s="202" t="s">
        <v>280</v>
      </c>
      <c r="C19" s="199" t="s">
        <v>186</v>
      </c>
      <c r="D19" s="80" t="s">
        <v>297</v>
      </c>
      <c r="E19" s="90" t="s">
        <v>301</v>
      </c>
      <c r="F19" s="90" t="s">
        <v>302</v>
      </c>
      <c r="G19" s="88">
        <v>1100</v>
      </c>
      <c r="H19" s="451" t="s">
        <v>303</v>
      </c>
      <c r="I19" s="442" t="s">
        <v>878</v>
      </c>
      <c r="J19" s="416"/>
      <c r="K19" s="627"/>
      <c r="L19" s="443" t="s">
        <v>883</v>
      </c>
      <c r="M19" s="416"/>
      <c r="N19" s="416"/>
      <c r="O19" s="630"/>
      <c r="P19" s="639"/>
      <c r="Q19" s="443" t="s">
        <v>878</v>
      </c>
      <c r="R19" s="416"/>
      <c r="S19" s="416"/>
      <c r="T19" s="548"/>
      <c r="U19" s="497"/>
      <c r="V19" s="455"/>
    </row>
    <row r="20" spans="1:22" ht="128.25">
      <c r="A20" s="289">
        <v>9</v>
      </c>
      <c r="B20" s="202" t="s">
        <v>280</v>
      </c>
      <c r="C20" s="197" t="s">
        <v>187</v>
      </c>
      <c r="D20" s="80" t="s">
        <v>297</v>
      </c>
      <c r="E20" s="92">
        <v>6042</v>
      </c>
      <c r="F20" s="90" t="s">
        <v>304</v>
      </c>
      <c r="G20" s="92">
        <v>1100</v>
      </c>
      <c r="H20" s="451" t="s">
        <v>296</v>
      </c>
      <c r="I20" s="442" t="s">
        <v>878</v>
      </c>
      <c r="J20" s="416"/>
      <c r="K20" s="627"/>
      <c r="L20" s="443" t="s">
        <v>883</v>
      </c>
      <c r="M20" s="416"/>
      <c r="N20" s="416"/>
      <c r="O20" s="630"/>
      <c r="P20" s="639"/>
      <c r="Q20" s="443" t="s">
        <v>878</v>
      </c>
      <c r="R20" s="416"/>
      <c r="S20" s="416"/>
      <c r="T20" s="548"/>
      <c r="U20" s="497"/>
      <c r="V20" s="455"/>
    </row>
    <row r="21" spans="1:22" ht="128.25">
      <c r="A21" s="289">
        <v>10</v>
      </c>
      <c r="B21" s="202" t="s">
        <v>280</v>
      </c>
      <c r="C21" s="197" t="s">
        <v>188</v>
      </c>
      <c r="D21" s="80" t="s">
        <v>305</v>
      </c>
      <c r="E21" s="92">
        <v>6027</v>
      </c>
      <c r="F21" s="90" t="s">
        <v>306</v>
      </c>
      <c r="G21" s="89">
        <v>1100</v>
      </c>
      <c r="H21" s="451" t="s">
        <v>296</v>
      </c>
      <c r="I21" s="442" t="s">
        <v>878</v>
      </c>
      <c r="J21" s="416"/>
      <c r="K21" s="627"/>
      <c r="L21" s="443" t="s">
        <v>883</v>
      </c>
      <c r="M21" s="416"/>
      <c r="N21" s="416"/>
      <c r="O21" s="630"/>
      <c r="P21" s="639"/>
      <c r="Q21" s="443" t="s">
        <v>878</v>
      </c>
      <c r="R21" s="416"/>
      <c r="S21" s="416"/>
      <c r="T21" s="548"/>
      <c r="U21" s="497"/>
      <c r="V21" s="455"/>
    </row>
    <row r="22" spans="1:22" ht="128.25">
      <c r="A22" s="289">
        <v>11</v>
      </c>
      <c r="B22" s="202" t="s">
        <v>280</v>
      </c>
      <c r="C22" s="197" t="s">
        <v>307</v>
      </c>
      <c r="D22" s="80" t="s">
        <v>297</v>
      </c>
      <c r="E22" s="90" t="s">
        <v>308</v>
      </c>
      <c r="F22" s="90" t="s">
        <v>309</v>
      </c>
      <c r="G22" s="89">
        <v>1300</v>
      </c>
      <c r="H22" s="451" t="s">
        <v>296</v>
      </c>
      <c r="I22" s="442" t="s">
        <v>878</v>
      </c>
      <c r="J22" s="416"/>
      <c r="K22" s="627"/>
      <c r="L22" s="443" t="s">
        <v>883</v>
      </c>
      <c r="M22" s="416"/>
      <c r="N22" s="416"/>
      <c r="O22" s="630"/>
      <c r="P22" s="639"/>
      <c r="Q22" s="443" t="s">
        <v>878</v>
      </c>
      <c r="R22" s="416"/>
      <c r="S22" s="416"/>
      <c r="T22" s="548"/>
      <c r="U22" s="497"/>
      <c r="V22" s="455"/>
    </row>
    <row r="23" spans="1:22" ht="147">
      <c r="A23" s="289">
        <v>12</v>
      </c>
      <c r="B23" s="202" t="s">
        <v>280</v>
      </c>
      <c r="C23" s="197" t="s">
        <v>310</v>
      </c>
      <c r="D23" s="81" t="s">
        <v>311</v>
      </c>
      <c r="E23" s="96">
        <v>170764.5</v>
      </c>
      <c r="F23" s="91">
        <v>16800</v>
      </c>
      <c r="G23" s="91" t="s">
        <v>312</v>
      </c>
      <c r="H23" s="451" t="s">
        <v>313</v>
      </c>
      <c r="I23" s="493" t="s">
        <v>877</v>
      </c>
      <c r="J23" s="216"/>
      <c r="K23" s="628"/>
      <c r="L23" s="697" t="s">
        <v>879</v>
      </c>
      <c r="M23" s="548"/>
      <c r="N23" s="548"/>
      <c r="O23" s="416"/>
      <c r="P23" s="628"/>
      <c r="Q23" s="697" t="s">
        <v>879</v>
      </c>
      <c r="R23" s="548"/>
      <c r="S23" s="548"/>
      <c r="T23" s="416"/>
      <c r="U23" s="497"/>
      <c r="V23" s="455"/>
    </row>
    <row r="24" spans="1:22" ht="135">
      <c r="A24" s="289">
        <v>13</v>
      </c>
      <c r="B24" s="202" t="s">
        <v>280</v>
      </c>
      <c r="C24" s="197" t="s">
        <v>314</v>
      </c>
      <c r="D24" s="82" t="s">
        <v>315</v>
      </c>
      <c r="E24" s="95">
        <v>418.64</v>
      </c>
      <c r="F24" s="94">
        <v>57.56</v>
      </c>
      <c r="G24" s="99">
        <v>58</v>
      </c>
      <c r="H24" s="452" t="s">
        <v>316</v>
      </c>
      <c r="I24" s="442" t="s">
        <v>878</v>
      </c>
      <c r="J24" s="416"/>
      <c r="K24" s="627"/>
      <c r="L24" s="415" t="s">
        <v>878</v>
      </c>
      <c r="M24" s="416"/>
      <c r="N24" s="416"/>
      <c r="O24" s="548"/>
      <c r="P24" s="628"/>
      <c r="Q24" s="443" t="s">
        <v>878</v>
      </c>
      <c r="R24" s="416"/>
      <c r="S24" s="416"/>
      <c r="T24" s="548"/>
      <c r="U24" s="497"/>
      <c r="V24" s="455"/>
    </row>
    <row r="25" spans="1:22" ht="135">
      <c r="A25" s="289">
        <v>14</v>
      </c>
      <c r="B25" s="202" t="s">
        <v>280</v>
      </c>
      <c r="C25" s="197" t="s">
        <v>317</v>
      </c>
      <c r="D25" s="82" t="s">
        <v>315</v>
      </c>
      <c r="E25" s="95">
        <v>471.5</v>
      </c>
      <c r="F25" s="94">
        <v>64.959999999999994</v>
      </c>
      <c r="G25" s="99">
        <v>65</v>
      </c>
      <c r="H25" s="452" t="s">
        <v>316</v>
      </c>
      <c r="I25" s="442" t="s">
        <v>878</v>
      </c>
      <c r="J25" s="416"/>
      <c r="K25" s="627"/>
      <c r="L25" s="415" t="s">
        <v>878</v>
      </c>
      <c r="M25" s="416"/>
      <c r="N25" s="416"/>
      <c r="O25" s="548"/>
      <c r="P25" s="628"/>
      <c r="Q25" s="443" t="s">
        <v>878</v>
      </c>
      <c r="R25" s="416"/>
      <c r="S25" s="416"/>
      <c r="T25" s="548"/>
      <c r="U25" s="497"/>
      <c r="V25" s="455"/>
    </row>
    <row r="26" spans="1:22" ht="135">
      <c r="A26" s="289">
        <v>15</v>
      </c>
      <c r="B26" s="202" t="s">
        <v>280</v>
      </c>
      <c r="C26" s="197" t="s">
        <v>318</v>
      </c>
      <c r="D26" s="82" t="s">
        <v>315</v>
      </c>
      <c r="E26" s="95">
        <v>418.64</v>
      </c>
      <c r="F26" s="94">
        <v>54.56</v>
      </c>
      <c r="G26" s="99">
        <v>55</v>
      </c>
      <c r="H26" s="452" t="s">
        <v>316</v>
      </c>
      <c r="I26" s="442" t="s">
        <v>878</v>
      </c>
      <c r="J26" s="416"/>
      <c r="K26" s="627"/>
      <c r="L26" s="415" t="s">
        <v>878</v>
      </c>
      <c r="M26" s="416"/>
      <c r="N26" s="416"/>
      <c r="O26" s="548"/>
      <c r="P26" s="628"/>
      <c r="Q26" s="443" t="s">
        <v>878</v>
      </c>
      <c r="R26" s="416"/>
      <c r="S26" s="416"/>
      <c r="T26" s="548"/>
      <c r="U26" s="497"/>
      <c r="V26" s="455"/>
    </row>
    <row r="27" spans="1:22" ht="135">
      <c r="A27" s="289">
        <v>16</v>
      </c>
      <c r="B27" s="202" t="s">
        <v>280</v>
      </c>
      <c r="C27" s="197" t="s">
        <v>319</v>
      </c>
      <c r="D27" s="82" t="s">
        <v>315</v>
      </c>
      <c r="E27" s="104">
        <v>217.11</v>
      </c>
      <c r="F27" s="99">
        <v>28.96</v>
      </c>
      <c r="G27" s="99">
        <v>28</v>
      </c>
      <c r="H27" s="452" t="s">
        <v>316</v>
      </c>
      <c r="I27" s="442" t="s">
        <v>878</v>
      </c>
      <c r="J27" s="416"/>
      <c r="K27" s="627"/>
      <c r="L27" s="415" t="s">
        <v>878</v>
      </c>
      <c r="M27" s="416"/>
      <c r="N27" s="416"/>
      <c r="O27" s="548"/>
      <c r="P27" s="628"/>
      <c r="Q27" s="443" t="s">
        <v>878</v>
      </c>
      <c r="R27" s="416"/>
      <c r="S27" s="416"/>
      <c r="T27" s="548"/>
      <c r="U27" s="497"/>
      <c r="V27" s="455"/>
    </row>
    <row r="28" spans="1:22" ht="102">
      <c r="A28" s="289">
        <v>17</v>
      </c>
      <c r="B28" s="202" t="s">
        <v>280</v>
      </c>
      <c r="C28" s="197" t="s">
        <v>320</v>
      </c>
      <c r="D28" s="80" t="s">
        <v>321</v>
      </c>
      <c r="E28" s="105">
        <v>832</v>
      </c>
      <c r="F28" s="101">
        <v>208</v>
      </c>
      <c r="G28" s="99">
        <v>208</v>
      </c>
      <c r="H28" s="451" t="s">
        <v>322</v>
      </c>
      <c r="I28" s="442" t="s">
        <v>878</v>
      </c>
      <c r="J28" s="416"/>
      <c r="K28" s="627"/>
      <c r="L28" s="415" t="s">
        <v>883</v>
      </c>
      <c r="M28" s="416"/>
      <c r="N28" s="416"/>
      <c r="O28" s="548"/>
      <c r="P28" s="639"/>
      <c r="Q28" s="443" t="s">
        <v>878</v>
      </c>
      <c r="R28" s="416"/>
      <c r="S28" s="416"/>
      <c r="T28" s="548"/>
      <c r="U28" s="497"/>
      <c r="V28" s="455"/>
    </row>
    <row r="29" spans="1:22" ht="102">
      <c r="A29" s="289">
        <v>18</v>
      </c>
      <c r="B29" s="202" t="s">
        <v>280</v>
      </c>
      <c r="C29" s="200" t="s">
        <v>323</v>
      </c>
      <c r="D29" s="80" t="s">
        <v>324</v>
      </c>
      <c r="E29" s="105">
        <v>492</v>
      </c>
      <c r="F29" s="101">
        <v>164</v>
      </c>
      <c r="G29" s="99">
        <v>165</v>
      </c>
      <c r="H29" s="451" t="s">
        <v>322</v>
      </c>
      <c r="I29" s="442" t="s">
        <v>878</v>
      </c>
      <c r="J29" s="416"/>
      <c r="K29" s="627"/>
      <c r="L29" s="415" t="s">
        <v>883</v>
      </c>
      <c r="M29" s="416"/>
      <c r="N29" s="416"/>
      <c r="O29" s="548"/>
      <c r="P29" s="639"/>
      <c r="Q29" s="443" t="s">
        <v>878</v>
      </c>
      <c r="R29" s="416"/>
      <c r="S29" s="416"/>
      <c r="T29" s="548"/>
      <c r="U29" s="497"/>
      <c r="V29" s="455"/>
    </row>
    <row r="30" spans="1:22" ht="51.75">
      <c r="A30" s="289">
        <v>19</v>
      </c>
      <c r="B30" s="202" t="s">
        <v>280</v>
      </c>
      <c r="C30" s="200" t="s">
        <v>325</v>
      </c>
      <c r="D30" s="80" t="s">
        <v>326</v>
      </c>
      <c r="E30" s="99">
        <v>262</v>
      </c>
      <c r="F30" s="101">
        <v>61</v>
      </c>
      <c r="G30" s="99">
        <v>61</v>
      </c>
      <c r="H30" s="451" t="s">
        <v>327</v>
      </c>
      <c r="I30" s="442" t="s">
        <v>878</v>
      </c>
      <c r="J30" s="416"/>
      <c r="K30" s="627"/>
      <c r="L30" s="415" t="s">
        <v>883</v>
      </c>
      <c r="M30" s="416"/>
      <c r="N30" s="416"/>
      <c r="O30" s="548"/>
      <c r="P30" s="639"/>
      <c r="Q30" s="443" t="s">
        <v>878</v>
      </c>
      <c r="R30" s="416"/>
      <c r="S30" s="416"/>
      <c r="T30" s="548"/>
      <c r="U30" s="497"/>
      <c r="V30" s="455"/>
    </row>
    <row r="31" spans="1:22" ht="45.75">
      <c r="A31" s="289">
        <v>20</v>
      </c>
      <c r="B31" s="202" t="s">
        <v>280</v>
      </c>
      <c r="C31" s="200" t="s">
        <v>328</v>
      </c>
      <c r="D31" s="80" t="s">
        <v>329</v>
      </c>
      <c r="E31" s="99">
        <v>260</v>
      </c>
      <c r="F31" s="99">
        <v>51</v>
      </c>
      <c r="G31" s="99">
        <v>51</v>
      </c>
      <c r="H31" s="451" t="s">
        <v>330</v>
      </c>
      <c r="I31" s="442" t="s">
        <v>878</v>
      </c>
      <c r="J31" s="416"/>
      <c r="K31" s="627"/>
      <c r="L31" s="415" t="s">
        <v>883</v>
      </c>
      <c r="M31" s="416"/>
      <c r="N31" s="416"/>
      <c r="O31" s="548"/>
      <c r="P31" s="639"/>
      <c r="Q31" s="443" t="s">
        <v>878</v>
      </c>
      <c r="R31" s="416"/>
      <c r="S31" s="416"/>
      <c r="T31" s="548"/>
      <c r="U31" s="497"/>
      <c r="V31" s="455"/>
    </row>
    <row r="32" spans="1:22" ht="113.25">
      <c r="A32" s="289">
        <v>21</v>
      </c>
      <c r="B32" s="202" t="s">
        <v>280</v>
      </c>
      <c r="C32" s="200" t="s">
        <v>331</v>
      </c>
      <c r="D32" s="80" t="s">
        <v>332</v>
      </c>
      <c r="E32" s="102">
        <v>805</v>
      </c>
      <c r="F32" s="101">
        <v>244</v>
      </c>
      <c r="G32" s="101">
        <v>244</v>
      </c>
      <c r="H32" s="451" t="s">
        <v>333</v>
      </c>
      <c r="I32" s="442" t="s">
        <v>878</v>
      </c>
      <c r="J32" s="416"/>
      <c r="K32" s="627"/>
      <c r="L32" s="415" t="s">
        <v>883</v>
      </c>
      <c r="M32" s="416"/>
      <c r="N32" s="416"/>
      <c r="O32" s="548"/>
      <c r="P32" s="639"/>
      <c r="Q32" s="443" t="s">
        <v>878</v>
      </c>
      <c r="R32" s="416"/>
      <c r="S32" s="416"/>
      <c r="T32" s="548"/>
      <c r="U32" s="497"/>
      <c r="V32" s="455"/>
    </row>
    <row r="33" spans="1:22" ht="79.5">
      <c r="A33" s="289">
        <v>22</v>
      </c>
      <c r="B33" s="202" t="s">
        <v>280</v>
      </c>
      <c r="C33" s="200" t="s">
        <v>334</v>
      </c>
      <c r="D33" s="80" t="s">
        <v>335</v>
      </c>
      <c r="E33" s="99">
        <v>350</v>
      </c>
      <c r="F33" s="99">
        <v>80</v>
      </c>
      <c r="G33" s="99">
        <v>80</v>
      </c>
      <c r="H33" s="451" t="s">
        <v>336</v>
      </c>
      <c r="I33" s="442" t="s">
        <v>878</v>
      </c>
      <c r="J33" s="416"/>
      <c r="K33" s="627"/>
      <c r="L33" s="415" t="s">
        <v>883</v>
      </c>
      <c r="M33" s="416"/>
      <c r="N33" s="416"/>
      <c r="O33" s="548"/>
      <c r="P33" s="639"/>
      <c r="Q33" s="443" t="s">
        <v>878</v>
      </c>
      <c r="R33" s="416"/>
      <c r="S33" s="416"/>
      <c r="T33" s="548"/>
      <c r="U33" s="497"/>
      <c r="V33" s="455"/>
    </row>
    <row r="34" spans="1:22" ht="64.5">
      <c r="A34" s="289">
        <v>23</v>
      </c>
      <c r="B34" s="202" t="s">
        <v>280</v>
      </c>
      <c r="C34" s="200" t="s">
        <v>337</v>
      </c>
      <c r="D34" s="80" t="s">
        <v>338</v>
      </c>
      <c r="E34" s="99">
        <v>232</v>
      </c>
      <c r="F34" s="99">
        <v>72.430000000000007</v>
      </c>
      <c r="G34" s="99">
        <v>73</v>
      </c>
      <c r="H34" s="452" t="s">
        <v>327</v>
      </c>
      <c r="I34" s="442" t="s">
        <v>878</v>
      </c>
      <c r="J34" s="416"/>
      <c r="K34" s="627"/>
      <c r="L34" s="415" t="s">
        <v>883</v>
      </c>
      <c r="M34" s="416"/>
      <c r="N34" s="416"/>
      <c r="O34" s="548"/>
      <c r="P34" s="639"/>
      <c r="Q34" s="443" t="s">
        <v>878</v>
      </c>
      <c r="R34" s="416"/>
      <c r="S34" s="416"/>
      <c r="T34" s="548"/>
      <c r="U34" s="497"/>
      <c r="V34" s="455"/>
    </row>
    <row r="35" spans="1:22" ht="51.75">
      <c r="A35" s="289">
        <v>24</v>
      </c>
      <c r="B35" s="202" t="s">
        <v>280</v>
      </c>
      <c r="C35" s="201" t="s">
        <v>339</v>
      </c>
      <c r="D35" s="80" t="s">
        <v>340</v>
      </c>
      <c r="E35" s="99">
        <v>95</v>
      </c>
      <c r="F35" s="99">
        <v>34</v>
      </c>
      <c r="G35" s="99">
        <v>34</v>
      </c>
      <c r="H35" s="452" t="s">
        <v>341</v>
      </c>
      <c r="I35" s="442" t="s">
        <v>878</v>
      </c>
      <c r="J35" s="416"/>
      <c r="K35" s="627"/>
      <c r="L35" s="415" t="s">
        <v>883</v>
      </c>
      <c r="M35" s="416"/>
      <c r="N35" s="416"/>
      <c r="O35" s="548"/>
      <c r="P35" s="639"/>
      <c r="Q35" s="443" t="s">
        <v>878</v>
      </c>
      <c r="R35" s="416"/>
      <c r="S35" s="416"/>
      <c r="T35" s="548"/>
      <c r="U35" s="497"/>
      <c r="V35" s="455"/>
    </row>
    <row r="36" spans="1:22" ht="51.75">
      <c r="A36" s="289">
        <v>25</v>
      </c>
      <c r="B36" s="202" t="s">
        <v>280</v>
      </c>
      <c r="C36" s="200" t="s">
        <v>342</v>
      </c>
      <c r="D36" s="80" t="s">
        <v>343</v>
      </c>
      <c r="E36" s="99">
        <v>57</v>
      </c>
      <c r="F36" s="94">
        <v>21.46</v>
      </c>
      <c r="G36" s="99">
        <v>22</v>
      </c>
      <c r="H36" s="452" t="s">
        <v>341</v>
      </c>
      <c r="I36" s="442" t="s">
        <v>878</v>
      </c>
      <c r="J36" s="416"/>
      <c r="K36" s="627"/>
      <c r="L36" s="415" t="s">
        <v>883</v>
      </c>
      <c r="M36" s="416"/>
      <c r="N36" s="416"/>
      <c r="O36" s="548"/>
      <c r="P36" s="639"/>
      <c r="Q36" s="443" t="s">
        <v>878</v>
      </c>
      <c r="R36" s="416"/>
      <c r="S36" s="416"/>
      <c r="T36" s="548"/>
      <c r="U36" s="497"/>
      <c r="V36" s="455"/>
    </row>
    <row r="37" spans="1:22" ht="51.75">
      <c r="A37" s="289">
        <v>26</v>
      </c>
      <c r="B37" s="202" t="s">
        <v>280</v>
      </c>
      <c r="C37" s="200" t="s">
        <v>344</v>
      </c>
      <c r="D37" s="83" t="s">
        <v>345</v>
      </c>
      <c r="E37" s="99" t="s">
        <v>346</v>
      </c>
      <c r="F37" s="94">
        <v>58.63</v>
      </c>
      <c r="G37" s="99">
        <v>59</v>
      </c>
      <c r="H37" s="840" t="s">
        <v>347</v>
      </c>
      <c r="I37" s="442" t="s">
        <v>878</v>
      </c>
      <c r="J37" s="416"/>
      <c r="K37" s="627"/>
      <c r="L37" s="415" t="s">
        <v>883</v>
      </c>
      <c r="M37" s="416"/>
      <c r="N37" s="416"/>
      <c r="O37" s="548"/>
      <c r="P37" s="639"/>
      <c r="Q37" s="443" t="s">
        <v>878</v>
      </c>
      <c r="R37" s="416"/>
      <c r="S37" s="416"/>
      <c r="T37" s="548"/>
      <c r="U37" s="497"/>
      <c r="V37" s="455"/>
    </row>
    <row r="38" spans="1:22" ht="51.75">
      <c r="A38" s="289">
        <v>27</v>
      </c>
      <c r="B38" s="202" t="s">
        <v>280</v>
      </c>
      <c r="C38" s="201" t="s">
        <v>348</v>
      </c>
      <c r="D38" s="80" t="s">
        <v>349</v>
      </c>
      <c r="E38" s="99">
        <v>155</v>
      </c>
      <c r="F38" s="94">
        <v>38.909999999999997</v>
      </c>
      <c r="G38" s="99">
        <v>38.909999999999997</v>
      </c>
      <c r="H38" s="451" t="s">
        <v>350</v>
      </c>
      <c r="I38" s="442" t="s">
        <v>878</v>
      </c>
      <c r="J38" s="416"/>
      <c r="K38" s="627"/>
      <c r="L38" s="415" t="s">
        <v>883</v>
      </c>
      <c r="M38" s="416"/>
      <c r="N38" s="416"/>
      <c r="O38" s="548"/>
      <c r="P38" s="639"/>
      <c r="Q38" s="443" t="s">
        <v>878</v>
      </c>
      <c r="R38" s="416"/>
      <c r="S38" s="416"/>
      <c r="T38" s="548"/>
      <c r="U38" s="497"/>
      <c r="V38" s="455"/>
    </row>
    <row r="39" spans="1:22" ht="64.5">
      <c r="A39" s="289">
        <v>28</v>
      </c>
      <c r="B39" s="202" t="s">
        <v>280</v>
      </c>
      <c r="C39" s="200" t="s">
        <v>351</v>
      </c>
      <c r="D39" s="80" t="s">
        <v>352</v>
      </c>
      <c r="E39" s="99">
        <v>19</v>
      </c>
      <c r="F39" s="94">
        <v>6.22</v>
      </c>
      <c r="G39" s="99">
        <v>6.22</v>
      </c>
      <c r="H39" s="451" t="s">
        <v>350</v>
      </c>
      <c r="I39" s="442" t="s">
        <v>878</v>
      </c>
      <c r="J39" s="416"/>
      <c r="K39" s="627"/>
      <c r="L39" s="415" t="s">
        <v>883</v>
      </c>
      <c r="M39" s="416"/>
      <c r="N39" s="416"/>
      <c r="O39" s="548"/>
      <c r="P39" s="639"/>
      <c r="Q39" s="443" t="s">
        <v>878</v>
      </c>
      <c r="R39" s="416"/>
      <c r="S39" s="416"/>
      <c r="T39" s="548"/>
      <c r="U39" s="497"/>
      <c r="V39" s="455"/>
    </row>
    <row r="40" spans="1:22" ht="39">
      <c r="A40" s="289">
        <v>29</v>
      </c>
      <c r="B40" s="202" t="s">
        <v>280</v>
      </c>
      <c r="C40" s="200" t="s">
        <v>353</v>
      </c>
      <c r="D40" s="80" t="s">
        <v>354</v>
      </c>
      <c r="E40" s="94">
        <v>8.14</v>
      </c>
      <c r="F40" s="94">
        <v>3.78</v>
      </c>
      <c r="G40" s="99">
        <v>4</v>
      </c>
      <c r="H40" s="451" t="s">
        <v>341</v>
      </c>
      <c r="I40" s="442" t="s">
        <v>878</v>
      </c>
      <c r="J40" s="416"/>
      <c r="K40" s="627"/>
      <c r="L40" s="415" t="s">
        <v>883</v>
      </c>
      <c r="M40" s="416"/>
      <c r="N40" s="416"/>
      <c r="O40" s="548"/>
      <c r="P40" s="639"/>
      <c r="Q40" s="443" t="s">
        <v>878</v>
      </c>
      <c r="R40" s="416"/>
      <c r="S40" s="416"/>
      <c r="T40" s="548"/>
      <c r="U40" s="497"/>
      <c r="V40" s="455"/>
    </row>
    <row r="41" spans="1:22" ht="39">
      <c r="A41" s="289">
        <v>30</v>
      </c>
      <c r="B41" s="202" t="s">
        <v>280</v>
      </c>
      <c r="C41" s="200" t="s">
        <v>355</v>
      </c>
      <c r="D41" s="80" t="s">
        <v>354</v>
      </c>
      <c r="E41" s="94">
        <v>8.14</v>
      </c>
      <c r="F41" s="94">
        <v>3.78</v>
      </c>
      <c r="G41" s="99">
        <v>4</v>
      </c>
      <c r="H41" s="451" t="s">
        <v>341</v>
      </c>
      <c r="I41" s="442" t="s">
        <v>878</v>
      </c>
      <c r="J41" s="416"/>
      <c r="K41" s="627"/>
      <c r="L41" s="415" t="s">
        <v>883</v>
      </c>
      <c r="M41" s="416"/>
      <c r="N41" s="416"/>
      <c r="O41" s="548"/>
      <c r="P41" s="639"/>
      <c r="Q41" s="443" t="s">
        <v>878</v>
      </c>
      <c r="R41" s="416"/>
      <c r="S41" s="416"/>
      <c r="T41" s="548"/>
      <c r="U41" s="497"/>
      <c r="V41" s="455"/>
    </row>
    <row r="42" spans="1:22" ht="51.75">
      <c r="A42" s="289">
        <v>31</v>
      </c>
      <c r="B42" s="202" t="s">
        <v>280</v>
      </c>
      <c r="C42" s="43" t="s">
        <v>356</v>
      </c>
      <c r="D42" s="83" t="s">
        <v>357</v>
      </c>
      <c r="E42" s="97" t="s">
        <v>358</v>
      </c>
      <c r="F42" s="91">
        <v>21324.54</v>
      </c>
      <c r="G42" s="100" t="s">
        <v>358</v>
      </c>
      <c r="H42" s="452" t="s">
        <v>359</v>
      </c>
      <c r="I42" s="442" t="s">
        <v>878</v>
      </c>
      <c r="J42" s="416"/>
      <c r="K42" s="627"/>
      <c r="L42" s="415" t="s">
        <v>883</v>
      </c>
      <c r="M42" s="416"/>
      <c r="N42" s="416"/>
      <c r="O42" s="548"/>
      <c r="P42" s="639"/>
      <c r="Q42" s="443" t="s">
        <v>878</v>
      </c>
      <c r="R42" s="416"/>
      <c r="S42" s="416"/>
      <c r="T42" s="548"/>
      <c r="U42" s="497"/>
      <c r="V42" s="455"/>
    </row>
    <row r="43" spans="1:22" ht="79.5">
      <c r="A43" s="289">
        <v>32</v>
      </c>
      <c r="B43" s="196" t="s">
        <v>360</v>
      </c>
      <c r="C43" s="103" t="s">
        <v>361</v>
      </c>
      <c r="D43" s="80" t="s">
        <v>362</v>
      </c>
      <c r="E43" s="99">
        <v>1260</v>
      </c>
      <c r="F43" s="99">
        <v>361.12</v>
      </c>
      <c r="G43" s="99">
        <v>361.12</v>
      </c>
      <c r="H43" s="451" t="s">
        <v>363</v>
      </c>
      <c r="I43" s="442" t="s">
        <v>878</v>
      </c>
      <c r="J43" s="416"/>
      <c r="K43" s="627"/>
      <c r="L43" s="415" t="s">
        <v>878</v>
      </c>
      <c r="M43" s="416"/>
      <c r="N43" s="416"/>
      <c r="O43" s="548"/>
      <c r="P43" s="628"/>
      <c r="Q43" s="415" t="s">
        <v>883</v>
      </c>
      <c r="R43" s="416"/>
      <c r="S43" s="416"/>
      <c r="T43" s="548"/>
      <c r="U43" s="549"/>
      <c r="V43" s="455" t="s">
        <v>364</v>
      </c>
    </row>
    <row r="44" spans="1:22" ht="65.25" thickBot="1">
      <c r="A44" s="290">
        <v>33</v>
      </c>
      <c r="B44" s="457" t="s">
        <v>365</v>
      </c>
      <c r="C44" s="458" t="s">
        <v>220</v>
      </c>
      <c r="D44" s="459" t="s">
        <v>366</v>
      </c>
      <c r="E44" s="460">
        <v>707</v>
      </c>
      <c r="F44" s="460">
        <v>169.6</v>
      </c>
      <c r="G44" s="460">
        <v>169.6</v>
      </c>
      <c r="H44" s="461" t="s">
        <v>367</v>
      </c>
      <c r="I44" s="463" t="s">
        <v>878</v>
      </c>
      <c r="J44" s="425"/>
      <c r="K44" s="629"/>
      <c r="L44" s="633" t="s">
        <v>878</v>
      </c>
      <c r="M44" s="498"/>
      <c r="N44" s="498"/>
      <c r="O44" s="634"/>
      <c r="P44" s="640"/>
      <c r="Q44" s="642" t="s">
        <v>878</v>
      </c>
      <c r="R44" s="498"/>
      <c r="S44" s="498"/>
      <c r="T44" s="634"/>
      <c r="U44" s="517"/>
      <c r="V44" s="464" t="s">
        <v>368</v>
      </c>
    </row>
    <row r="45" spans="1:22" ht="15.75" thickBot="1">
      <c r="A45" s="289">
        <v>34</v>
      </c>
      <c r="B45" s="1033" t="s">
        <v>899</v>
      </c>
      <c r="C45" s="1034"/>
      <c r="D45" s="1034"/>
      <c r="E45" s="1034"/>
      <c r="F45" s="1034"/>
      <c r="G45" s="1034"/>
      <c r="H45" s="1035"/>
      <c r="I45" s="465"/>
      <c r="J45" s="839">
        <f>SUM(J12:J44)</f>
        <v>0</v>
      </c>
      <c r="K45" s="839">
        <f>SUM(K12:K44)</f>
        <v>0</v>
      </c>
      <c r="L45" s="590"/>
      <c r="M45" s="841">
        <f>SUM(M12:M44)</f>
        <v>0</v>
      </c>
      <c r="N45" s="841">
        <f>SUM(N12:N44)</f>
        <v>0</v>
      </c>
      <c r="O45" s="841">
        <f>SUM(O12:O44)</f>
        <v>0</v>
      </c>
      <c r="P45" s="841">
        <f>SUM(P12:P44)</f>
        <v>0</v>
      </c>
      <c r="Q45" s="590"/>
      <c r="R45" s="841">
        <f>SUM(R12:R44)</f>
        <v>0</v>
      </c>
      <c r="S45" s="841">
        <f>SUM(S12:S44)</f>
        <v>0</v>
      </c>
      <c r="T45" s="841">
        <f>SUM(T12:T44)</f>
        <v>0</v>
      </c>
      <c r="U45" s="841">
        <f>SUM(U12:U44)</f>
        <v>0</v>
      </c>
      <c r="V45" s="466"/>
    </row>
    <row r="46" spans="1:22" ht="24" thickBot="1">
      <c r="A46" s="290">
        <v>35</v>
      </c>
      <c r="B46" s="1036" t="s">
        <v>898</v>
      </c>
      <c r="C46" s="1037"/>
      <c r="D46" s="1037"/>
      <c r="E46" s="1037"/>
      <c r="F46" s="1037"/>
      <c r="G46" s="1037"/>
      <c r="H46" s="1038"/>
      <c r="I46" s="1040">
        <f>J45+K45+M45+N45+O45+P45+R45+S45+T45+U45</f>
        <v>0</v>
      </c>
      <c r="J46" s="1041"/>
      <c r="K46" s="1041"/>
      <c r="L46" s="1041"/>
      <c r="M46" s="1041"/>
      <c r="N46" s="1041"/>
      <c r="O46" s="1041"/>
      <c r="P46" s="1041"/>
      <c r="Q46" s="1041"/>
      <c r="R46" s="1041"/>
      <c r="S46" s="1041"/>
      <c r="T46" s="1041"/>
      <c r="U46" s="1041"/>
      <c r="V46" s="1042"/>
    </row>
  </sheetData>
  <mergeCells count="29">
    <mergeCell ref="B45:H45"/>
    <mergeCell ref="B46:H46"/>
    <mergeCell ref="A1:V2"/>
    <mergeCell ref="V8:V10"/>
    <mergeCell ref="A8:A10"/>
    <mergeCell ref="B8:B10"/>
    <mergeCell ref="C8:C10"/>
    <mergeCell ref="D8:D10"/>
    <mergeCell ref="E8:E10"/>
    <mergeCell ref="F8:F10"/>
    <mergeCell ref="G8:G10"/>
    <mergeCell ref="H8:H10"/>
    <mergeCell ref="L7:P7"/>
    <mergeCell ref="L6:P6"/>
    <mergeCell ref="R9:U9"/>
    <mergeCell ref="I46:V46"/>
    <mergeCell ref="A3:V4"/>
    <mergeCell ref="I9:I10"/>
    <mergeCell ref="J9:K9"/>
    <mergeCell ref="L9:L10"/>
    <mergeCell ref="M9:P9"/>
    <mergeCell ref="Q9:Q10"/>
    <mergeCell ref="I5:V5"/>
    <mergeCell ref="I8:U8"/>
    <mergeCell ref="A5:H7"/>
    <mergeCell ref="I6:K6"/>
    <mergeCell ref="I7:K7"/>
    <mergeCell ref="Q6:U6"/>
    <mergeCell ref="Q7:U7"/>
  </mergeCells>
  <phoneticPr fontId="52" type="noConversion"/>
  <dataValidations count="1">
    <dataValidation type="list" allowBlank="1" showInputMessage="1" showErrorMessage="1" sqref="L23 Q23 I23" xr:uid="{9966C77B-00CC-4E89-972C-C58108CC4549}"/>
  </dataValidations>
  <pageMargins left="0.7" right="0.7" top="0.75" bottom="0.75" header="0.3" footer="0.3"/>
  <pageSetup paperSize="9" scale="3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7354A-CA75-42FB-9430-F9B9778EDD70}">
  <sheetPr codeName="Arkusz6">
    <pageSetUpPr fitToPage="1"/>
  </sheetPr>
  <dimension ref="A1:S32"/>
  <sheetViews>
    <sheetView zoomScale="60" zoomScaleNormal="60" workbookViewId="0">
      <pane ySplit="11" topLeftCell="A23" activePane="bottomLeft" state="frozen"/>
      <selection activeCell="E1" sqref="E1"/>
      <selection pane="bottomLeft" activeCell="A3" sqref="A3:S4"/>
    </sheetView>
  </sheetViews>
  <sheetFormatPr defaultColWidth="8.85546875" defaultRowHeight="15"/>
  <cols>
    <col min="1" max="1" width="5.28515625" customWidth="1"/>
    <col min="2" max="2" width="18.28515625" style="7" customWidth="1"/>
    <col min="3" max="3" width="18.28515625" customWidth="1"/>
    <col min="4" max="4" width="32.5703125" customWidth="1"/>
    <col min="5" max="5" width="11" bestFit="1" customWidth="1"/>
    <col min="6" max="6" width="28" customWidth="1"/>
    <col min="7" max="7" width="27.28515625" bestFit="1" customWidth="1"/>
    <col min="8" max="8" width="29" customWidth="1"/>
    <col min="9" max="9" width="16.5703125" customWidth="1"/>
    <col min="10" max="10" width="14" bestFit="1" customWidth="1"/>
    <col min="11" max="13" width="14" customWidth="1"/>
    <col min="14" max="17" width="15.5703125" customWidth="1"/>
    <col min="18" max="19" width="14" bestFit="1" customWidth="1"/>
  </cols>
  <sheetData>
    <row r="1" spans="1:19">
      <c r="A1" s="961" t="s">
        <v>903</v>
      </c>
      <c r="B1" s="962"/>
      <c r="C1" s="962"/>
      <c r="D1" s="962"/>
      <c r="E1" s="962"/>
      <c r="F1" s="962"/>
      <c r="G1" s="962"/>
      <c r="H1" s="962"/>
      <c r="I1" s="962"/>
      <c r="J1" s="962"/>
      <c r="K1" s="962"/>
      <c r="L1" s="962"/>
      <c r="M1" s="962"/>
      <c r="N1" s="962"/>
      <c r="O1" s="962"/>
      <c r="P1" s="962"/>
      <c r="Q1" s="962"/>
      <c r="R1" s="962"/>
      <c r="S1" s="963"/>
    </row>
    <row r="2" spans="1:19" ht="15.75" thickBot="1">
      <c r="A2" s="964"/>
      <c r="B2" s="965"/>
      <c r="C2" s="965"/>
      <c r="D2" s="965"/>
      <c r="E2" s="965"/>
      <c r="F2" s="965"/>
      <c r="G2" s="965"/>
      <c r="H2" s="965"/>
      <c r="I2" s="965"/>
      <c r="J2" s="965"/>
      <c r="K2" s="965"/>
      <c r="L2" s="965"/>
      <c r="M2" s="965"/>
      <c r="N2" s="965"/>
      <c r="O2" s="965"/>
      <c r="P2" s="965"/>
      <c r="Q2" s="965"/>
      <c r="R2" s="965"/>
      <c r="S2" s="966"/>
    </row>
    <row r="3" spans="1:19" ht="15" customHeight="1">
      <c r="A3" s="880" t="s">
        <v>964</v>
      </c>
      <c r="B3" s="881"/>
      <c r="C3" s="881"/>
      <c r="D3" s="881"/>
      <c r="E3" s="881"/>
      <c r="F3" s="881"/>
      <c r="G3" s="881"/>
      <c r="H3" s="881"/>
      <c r="I3" s="881"/>
      <c r="J3" s="881"/>
      <c r="K3" s="881"/>
      <c r="L3" s="881"/>
      <c r="M3" s="881"/>
      <c r="N3" s="881"/>
      <c r="O3" s="881"/>
      <c r="P3" s="881"/>
      <c r="Q3" s="881"/>
      <c r="R3" s="881"/>
      <c r="S3" s="882"/>
    </row>
    <row r="4" spans="1:19" ht="14.45" customHeight="1" thickBot="1">
      <c r="A4" s="883"/>
      <c r="B4" s="884"/>
      <c r="C4" s="884"/>
      <c r="D4" s="884"/>
      <c r="E4" s="884"/>
      <c r="F4" s="884"/>
      <c r="G4" s="884"/>
      <c r="H4" s="884"/>
      <c r="I4" s="884"/>
      <c r="J4" s="884"/>
      <c r="K4" s="884"/>
      <c r="L4" s="884"/>
      <c r="M4" s="884"/>
      <c r="N4" s="884"/>
      <c r="O4" s="884"/>
      <c r="P4" s="884"/>
      <c r="Q4" s="884"/>
      <c r="R4" s="884"/>
      <c r="S4" s="885"/>
    </row>
    <row r="5" spans="1:19" ht="14.45" customHeight="1" thickBot="1">
      <c r="A5" s="958" t="s">
        <v>882</v>
      </c>
      <c r="B5" s="881"/>
      <c r="C5" s="881"/>
      <c r="D5" s="881"/>
      <c r="E5" s="881"/>
      <c r="F5" s="881"/>
      <c r="G5" s="881"/>
      <c r="H5" s="882"/>
      <c r="I5" s="867" t="s">
        <v>22</v>
      </c>
      <c r="J5" s="867"/>
      <c r="K5" s="867"/>
      <c r="L5" s="867"/>
      <c r="M5" s="867"/>
      <c r="N5" s="867"/>
      <c r="O5" s="867"/>
      <c r="P5" s="867"/>
      <c r="Q5" s="867"/>
      <c r="R5" s="867"/>
      <c r="S5" s="960"/>
    </row>
    <row r="6" spans="1:19" ht="14.45" customHeight="1" thickBot="1">
      <c r="A6" s="959"/>
      <c r="B6" s="867"/>
      <c r="C6" s="867"/>
      <c r="D6" s="867"/>
      <c r="E6" s="867"/>
      <c r="F6" s="867"/>
      <c r="G6" s="867"/>
      <c r="H6" s="960"/>
      <c r="I6" s="1039">
        <v>2023</v>
      </c>
      <c r="J6" s="1025"/>
      <c r="K6" s="1039">
        <v>2024</v>
      </c>
      <c r="L6" s="1024"/>
      <c r="M6" s="1024"/>
      <c r="N6" s="1025"/>
      <c r="O6" s="1029">
        <v>2025</v>
      </c>
      <c r="P6" s="1030"/>
      <c r="Q6" s="1030"/>
      <c r="R6" s="1031"/>
      <c r="S6" s="278"/>
    </row>
    <row r="7" spans="1:19" ht="78.75" customHeight="1" thickBot="1">
      <c r="A7" s="883"/>
      <c r="B7" s="884"/>
      <c r="C7" s="884"/>
      <c r="D7" s="884"/>
      <c r="E7" s="884"/>
      <c r="F7" s="884"/>
      <c r="G7" s="884"/>
      <c r="H7" s="885"/>
      <c r="I7" s="967" t="s">
        <v>369</v>
      </c>
      <c r="J7" s="968"/>
      <c r="K7" s="1032" t="s">
        <v>936</v>
      </c>
      <c r="L7" s="1027"/>
      <c r="M7" s="1027"/>
      <c r="N7" s="1028"/>
      <c r="O7" s="967" t="s">
        <v>937</v>
      </c>
      <c r="P7" s="1006"/>
      <c r="Q7" s="1006"/>
      <c r="R7" s="968"/>
      <c r="S7" s="453"/>
    </row>
    <row r="8" spans="1:19" s="4" customFormat="1" ht="15" customHeight="1" thickBot="1">
      <c r="A8" s="872" t="s">
        <v>24</v>
      </c>
      <c r="B8" s="876" t="s">
        <v>25</v>
      </c>
      <c r="C8" s="872" t="s">
        <v>26</v>
      </c>
      <c r="D8" s="872" t="s">
        <v>27</v>
      </c>
      <c r="E8" s="872" t="s">
        <v>28</v>
      </c>
      <c r="F8" s="872" t="s">
        <v>29</v>
      </c>
      <c r="G8" s="872" t="s">
        <v>30</v>
      </c>
      <c r="H8" s="876" t="s">
        <v>31</v>
      </c>
      <c r="I8" s="488"/>
      <c r="J8" s="483"/>
      <c r="K8" s="488"/>
      <c r="L8" s="482"/>
      <c r="M8" s="482"/>
      <c r="N8" s="483"/>
      <c r="O8" s="486"/>
      <c r="P8" s="495"/>
      <c r="Q8" s="495"/>
      <c r="R8" s="496"/>
      <c r="S8" s="1046" t="s">
        <v>32</v>
      </c>
    </row>
    <row r="9" spans="1:19" s="4" customFormat="1" ht="48" customHeight="1" thickBot="1">
      <c r="A9" s="873"/>
      <c r="B9" s="878"/>
      <c r="C9" s="873"/>
      <c r="D9" s="873"/>
      <c r="E9" s="873"/>
      <c r="F9" s="873"/>
      <c r="G9" s="873"/>
      <c r="H9" s="878"/>
      <c r="I9" s="930" t="s">
        <v>875</v>
      </c>
      <c r="J9" s="339" t="s">
        <v>870</v>
      </c>
      <c r="K9" s="872" t="s">
        <v>891</v>
      </c>
      <c r="L9" s="932" t="s">
        <v>871</v>
      </c>
      <c r="M9" s="933"/>
      <c r="N9" s="934"/>
      <c r="O9" s="872" t="s">
        <v>876</v>
      </c>
      <c r="P9" s="932" t="s">
        <v>872</v>
      </c>
      <c r="Q9" s="933"/>
      <c r="R9" s="934"/>
      <c r="S9" s="878"/>
    </row>
    <row r="10" spans="1:19" s="4" customFormat="1" ht="48" customHeight="1" thickBot="1">
      <c r="A10" s="874"/>
      <c r="B10" s="878"/>
      <c r="C10" s="874"/>
      <c r="D10" s="874"/>
      <c r="E10" s="874"/>
      <c r="F10" s="874"/>
      <c r="G10" s="874"/>
      <c r="H10" s="879"/>
      <c r="I10" s="1019"/>
      <c r="J10" s="396" t="s">
        <v>888</v>
      </c>
      <c r="K10" s="874"/>
      <c r="L10" s="491" t="s">
        <v>906</v>
      </c>
      <c r="M10" s="446" t="s">
        <v>888</v>
      </c>
      <c r="N10" s="401" t="s">
        <v>878</v>
      </c>
      <c r="O10" s="874"/>
      <c r="P10" s="491" t="s">
        <v>906</v>
      </c>
      <c r="Q10" s="446" t="s">
        <v>888</v>
      </c>
      <c r="R10" s="401" t="s">
        <v>878</v>
      </c>
      <c r="S10" s="878"/>
    </row>
    <row r="11" spans="1:19" s="64" customFormat="1" ht="15.75" thickBot="1">
      <c r="A11" s="339">
        <v>1</v>
      </c>
      <c r="B11" s="339">
        <v>2</v>
      </c>
      <c r="C11" s="339">
        <v>3</v>
      </c>
      <c r="D11" s="339">
        <v>4</v>
      </c>
      <c r="E11" s="339">
        <v>5</v>
      </c>
      <c r="F11" s="339">
        <v>6</v>
      </c>
      <c r="G11" s="339">
        <v>7</v>
      </c>
      <c r="H11" s="339">
        <v>8</v>
      </c>
      <c r="I11" s="339">
        <v>9</v>
      </c>
      <c r="J11" s="339">
        <v>10</v>
      </c>
      <c r="K11" s="339">
        <v>11</v>
      </c>
      <c r="L11" s="339">
        <v>12</v>
      </c>
      <c r="M11" s="339">
        <v>13</v>
      </c>
      <c r="N11" s="339">
        <v>14</v>
      </c>
      <c r="O11" s="339">
        <v>15</v>
      </c>
      <c r="P11" s="339">
        <v>16</v>
      </c>
      <c r="Q11" s="645">
        <v>17</v>
      </c>
      <c r="R11" s="339">
        <v>18</v>
      </c>
      <c r="S11" s="339">
        <v>19</v>
      </c>
    </row>
    <row r="12" spans="1:19" ht="127.5" customHeight="1">
      <c r="A12" s="389">
        <v>1</v>
      </c>
      <c r="B12" s="388"/>
      <c r="C12" s="467" t="s">
        <v>34</v>
      </c>
      <c r="D12" s="14" t="s">
        <v>370</v>
      </c>
      <c r="E12" s="41">
        <v>45173</v>
      </c>
      <c r="F12" s="41">
        <v>4945</v>
      </c>
      <c r="G12" s="489">
        <v>4998</v>
      </c>
      <c r="H12" s="490" t="s">
        <v>371</v>
      </c>
      <c r="I12" s="493" t="s">
        <v>877</v>
      </c>
      <c r="J12" s="843"/>
      <c r="K12" s="506" t="s">
        <v>879</v>
      </c>
      <c r="L12" s="508"/>
      <c r="M12" s="508"/>
      <c r="N12" s="462"/>
      <c r="O12" s="506" t="s">
        <v>879</v>
      </c>
      <c r="P12" s="508"/>
      <c r="Q12" s="1"/>
      <c r="R12" s="416"/>
      <c r="S12" s="492"/>
    </row>
    <row r="13" spans="1:19" ht="120">
      <c r="A13" s="289">
        <v>2</v>
      </c>
      <c r="B13" s="388"/>
      <c r="C13" s="13" t="s">
        <v>37</v>
      </c>
      <c r="D13" s="469" t="s">
        <v>372</v>
      </c>
      <c r="E13" s="41">
        <v>45173</v>
      </c>
      <c r="F13" s="41">
        <v>4945</v>
      </c>
      <c r="G13" s="123">
        <v>4998</v>
      </c>
      <c r="H13" s="478" t="s">
        <v>373</v>
      </c>
      <c r="I13" s="493" t="s">
        <v>877</v>
      </c>
      <c r="J13" s="844"/>
      <c r="K13" s="413" t="s">
        <v>879</v>
      </c>
      <c r="L13" s="1"/>
      <c r="M13" s="1"/>
      <c r="N13" s="416"/>
      <c r="O13" s="413" t="s">
        <v>879</v>
      </c>
      <c r="P13" s="1"/>
      <c r="Q13" s="1"/>
      <c r="R13" s="416"/>
      <c r="S13" s="436"/>
    </row>
    <row r="14" spans="1:19" ht="120">
      <c r="A14" s="289">
        <v>3</v>
      </c>
      <c r="B14" s="388"/>
      <c r="C14" s="13" t="s">
        <v>40</v>
      </c>
      <c r="D14" s="470" t="s">
        <v>374</v>
      </c>
      <c r="E14" s="41">
        <v>54922</v>
      </c>
      <c r="F14" s="41">
        <v>6612</v>
      </c>
      <c r="G14" s="123">
        <v>6667</v>
      </c>
      <c r="H14" s="479" t="s">
        <v>375</v>
      </c>
      <c r="I14" s="493" t="s">
        <v>877</v>
      </c>
      <c r="J14" s="468"/>
      <c r="K14" s="413" t="s">
        <v>879</v>
      </c>
      <c r="L14" s="1"/>
      <c r="M14" s="1"/>
      <c r="N14" s="416"/>
      <c r="O14" s="413" t="s">
        <v>879</v>
      </c>
      <c r="P14" s="1"/>
      <c r="Q14" s="1"/>
      <c r="R14" s="416"/>
      <c r="S14" s="436"/>
    </row>
    <row r="15" spans="1:19" ht="120">
      <c r="A15" s="289">
        <v>4</v>
      </c>
      <c r="B15" s="28" t="s">
        <v>376</v>
      </c>
      <c r="C15" s="13" t="s">
        <v>43</v>
      </c>
      <c r="D15" s="14" t="s">
        <v>377</v>
      </c>
      <c r="E15" s="41">
        <v>56269</v>
      </c>
      <c r="F15" s="41">
        <v>6745</v>
      </c>
      <c r="G15" s="123">
        <v>6768</v>
      </c>
      <c r="H15" s="479" t="s">
        <v>378</v>
      </c>
      <c r="I15" s="493" t="s">
        <v>877</v>
      </c>
      <c r="J15" s="468"/>
      <c r="K15" s="413" t="s">
        <v>879</v>
      </c>
      <c r="L15" s="1"/>
      <c r="M15" s="1"/>
      <c r="N15" s="416"/>
      <c r="O15" s="413" t="s">
        <v>879</v>
      </c>
      <c r="P15" s="1"/>
      <c r="Q15" s="1"/>
      <c r="R15" s="416"/>
      <c r="S15" s="436"/>
    </row>
    <row r="16" spans="1:19" ht="63.75">
      <c r="A16" s="289">
        <v>5</v>
      </c>
      <c r="B16" s="28" t="s">
        <v>376</v>
      </c>
      <c r="C16" s="13" t="s">
        <v>379</v>
      </c>
      <c r="D16" s="14" t="s">
        <v>380</v>
      </c>
      <c r="E16" s="41">
        <v>6986</v>
      </c>
      <c r="F16" s="41">
        <v>1096</v>
      </c>
      <c r="G16" s="123">
        <v>1176</v>
      </c>
      <c r="H16" s="479" t="s">
        <v>381</v>
      </c>
      <c r="I16" s="493" t="s">
        <v>877</v>
      </c>
      <c r="J16" s="468"/>
      <c r="K16" s="413" t="s">
        <v>879</v>
      </c>
      <c r="L16" s="1"/>
      <c r="M16" s="1"/>
      <c r="N16" s="416"/>
      <c r="O16" s="413" t="s">
        <v>879</v>
      </c>
      <c r="P16" s="1"/>
      <c r="Q16" s="1"/>
      <c r="R16" s="416"/>
      <c r="S16" s="436"/>
    </row>
    <row r="17" spans="1:19" ht="120">
      <c r="A17" s="289">
        <v>6</v>
      </c>
      <c r="B17" s="28" t="s">
        <v>376</v>
      </c>
      <c r="C17" s="14" t="s">
        <v>382</v>
      </c>
      <c r="D17" s="14" t="s">
        <v>383</v>
      </c>
      <c r="E17" s="41">
        <v>3226</v>
      </c>
      <c r="F17" s="41">
        <v>686</v>
      </c>
      <c r="G17" s="123">
        <v>633</v>
      </c>
      <c r="H17" s="479" t="s">
        <v>384</v>
      </c>
      <c r="I17" s="494" t="s">
        <v>55</v>
      </c>
      <c r="J17" s="416"/>
      <c r="K17" s="433" t="s">
        <v>878</v>
      </c>
      <c r="L17" s="416"/>
      <c r="M17" s="416"/>
      <c r="N17" s="1"/>
      <c r="O17" s="122" t="s">
        <v>878</v>
      </c>
      <c r="P17" s="416"/>
      <c r="Q17" s="416"/>
      <c r="R17" s="1"/>
      <c r="S17" s="40"/>
    </row>
    <row r="18" spans="1:19" ht="45">
      <c r="A18" s="289">
        <v>7</v>
      </c>
      <c r="B18" s="28" t="s">
        <v>376</v>
      </c>
      <c r="C18" s="13" t="s">
        <v>385</v>
      </c>
      <c r="D18" s="14" t="s">
        <v>386</v>
      </c>
      <c r="E18" s="41">
        <v>60.6</v>
      </c>
      <c r="F18" s="41">
        <v>15</v>
      </c>
      <c r="G18" s="123">
        <v>16</v>
      </c>
      <c r="H18" s="479" t="s">
        <v>387</v>
      </c>
      <c r="I18" s="494" t="s">
        <v>55</v>
      </c>
      <c r="J18" s="416"/>
      <c r="K18" s="433" t="s">
        <v>878</v>
      </c>
      <c r="L18" s="416"/>
      <c r="M18" s="416"/>
      <c r="N18" s="1"/>
      <c r="O18" s="122" t="s">
        <v>878</v>
      </c>
      <c r="P18" s="416"/>
      <c r="Q18" s="416"/>
      <c r="R18" s="1"/>
      <c r="S18" s="40"/>
    </row>
    <row r="19" spans="1:19" ht="45">
      <c r="A19" s="289">
        <v>8</v>
      </c>
      <c r="B19" s="28" t="s">
        <v>376</v>
      </c>
      <c r="C19" s="14" t="s">
        <v>158</v>
      </c>
      <c r="D19" s="14" t="s">
        <v>388</v>
      </c>
      <c r="E19" s="41">
        <v>26.8</v>
      </c>
      <c r="F19" s="41">
        <v>10</v>
      </c>
      <c r="G19" s="123">
        <v>14</v>
      </c>
      <c r="H19" s="479" t="s">
        <v>389</v>
      </c>
      <c r="I19" s="494" t="s">
        <v>55</v>
      </c>
      <c r="J19" s="416"/>
      <c r="K19" s="433" t="s">
        <v>878</v>
      </c>
      <c r="L19" s="416"/>
      <c r="M19" s="416"/>
      <c r="N19" s="1"/>
      <c r="O19" s="122" t="s">
        <v>878</v>
      </c>
      <c r="P19" s="416"/>
      <c r="Q19" s="416"/>
      <c r="R19" s="1"/>
      <c r="S19" s="40"/>
    </row>
    <row r="20" spans="1:19" ht="45">
      <c r="A20" s="289">
        <v>9</v>
      </c>
      <c r="B20" s="28" t="s">
        <v>376</v>
      </c>
      <c r="C20" s="14" t="s">
        <v>66</v>
      </c>
      <c r="D20" s="14" t="s">
        <v>390</v>
      </c>
      <c r="E20" s="41">
        <v>195.5</v>
      </c>
      <c r="F20" s="41">
        <v>55</v>
      </c>
      <c r="G20" s="123">
        <v>56</v>
      </c>
      <c r="H20" s="479" t="s">
        <v>391</v>
      </c>
      <c r="I20" s="494" t="s">
        <v>55</v>
      </c>
      <c r="J20" s="416"/>
      <c r="K20" s="433" t="s">
        <v>878</v>
      </c>
      <c r="L20" s="416"/>
      <c r="M20" s="416"/>
      <c r="N20" s="1"/>
      <c r="O20" s="122" t="s">
        <v>878</v>
      </c>
      <c r="P20" s="416"/>
      <c r="Q20" s="416"/>
      <c r="R20" s="1"/>
      <c r="S20" s="40"/>
    </row>
    <row r="21" spans="1:19" ht="90">
      <c r="A21" s="289">
        <v>10</v>
      </c>
      <c r="B21" s="28" t="s">
        <v>376</v>
      </c>
      <c r="C21" s="13" t="s">
        <v>392</v>
      </c>
      <c r="D21" s="14" t="s">
        <v>393</v>
      </c>
      <c r="E21" s="41">
        <v>1691</v>
      </c>
      <c r="F21" s="41">
        <v>275</v>
      </c>
      <c r="G21" s="123">
        <v>273</v>
      </c>
      <c r="H21" s="479" t="s">
        <v>394</v>
      </c>
      <c r="I21" s="494" t="s">
        <v>55</v>
      </c>
      <c r="J21" s="416"/>
      <c r="K21" s="433" t="s">
        <v>878</v>
      </c>
      <c r="L21" s="416"/>
      <c r="M21" s="416"/>
      <c r="N21" s="1"/>
      <c r="O21" s="122" t="s">
        <v>878</v>
      </c>
      <c r="P21" s="416"/>
      <c r="Q21" s="416"/>
      <c r="R21" s="1"/>
      <c r="S21" s="40"/>
    </row>
    <row r="22" spans="1:19" ht="45">
      <c r="A22" s="289">
        <v>11</v>
      </c>
      <c r="B22" s="28" t="s">
        <v>376</v>
      </c>
      <c r="C22" s="14" t="s">
        <v>395</v>
      </c>
      <c r="D22" s="14" t="s">
        <v>396</v>
      </c>
      <c r="E22" s="41">
        <v>119</v>
      </c>
      <c r="F22" s="41">
        <v>54</v>
      </c>
      <c r="G22" s="123">
        <v>56</v>
      </c>
      <c r="H22" s="479" t="s">
        <v>397</v>
      </c>
      <c r="I22" s="468" t="s">
        <v>55</v>
      </c>
      <c r="J22" s="416"/>
      <c r="K22" s="433" t="s">
        <v>878</v>
      </c>
      <c r="L22" s="416"/>
      <c r="M22" s="416"/>
      <c r="N22" s="1"/>
      <c r="O22" s="122" t="s">
        <v>878</v>
      </c>
      <c r="P22" s="416"/>
      <c r="Q22" s="416"/>
      <c r="R22" s="1"/>
      <c r="S22" s="40"/>
    </row>
    <row r="23" spans="1:19" ht="45">
      <c r="A23" s="289">
        <v>12</v>
      </c>
      <c r="B23" s="28" t="s">
        <v>376</v>
      </c>
      <c r="C23" s="13" t="s">
        <v>398</v>
      </c>
      <c r="D23" s="14" t="s">
        <v>399</v>
      </c>
      <c r="E23" s="41">
        <v>39.9</v>
      </c>
      <c r="F23" s="41">
        <v>16</v>
      </c>
      <c r="G23" s="123">
        <v>17</v>
      </c>
      <c r="H23" s="479" t="s">
        <v>400</v>
      </c>
      <c r="I23" s="468" t="s">
        <v>55</v>
      </c>
      <c r="J23" s="416"/>
      <c r="K23" s="433" t="s">
        <v>878</v>
      </c>
      <c r="L23" s="416"/>
      <c r="M23" s="416"/>
      <c r="N23" s="1"/>
      <c r="O23" s="122" t="s">
        <v>878</v>
      </c>
      <c r="P23" s="416"/>
      <c r="Q23" s="416"/>
      <c r="R23" s="1"/>
      <c r="S23" s="40"/>
    </row>
    <row r="24" spans="1:19" ht="45">
      <c r="A24" s="289">
        <v>13</v>
      </c>
      <c r="B24" s="28" t="s">
        <v>376</v>
      </c>
      <c r="C24" s="14" t="s">
        <v>401</v>
      </c>
      <c r="D24" s="14" t="s">
        <v>402</v>
      </c>
      <c r="E24" s="41">
        <v>19</v>
      </c>
      <c r="F24" s="41">
        <v>11</v>
      </c>
      <c r="G24" s="123">
        <v>12</v>
      </c>
      <c r="H24" s="479" t="s">
        <v>403</v>
      </c>
      <c r="I24" s="468" t="s">
        <v>55</v>
      </c>
      <c r="J24" s="416"/>
      <c r="K24" s="433" t="s">
        <v>878</v>
      </c>
      <c r="L24" s="416"/>
      <c r="M24" s="416"/>
      <c r="N24" s="1"/>
      <c r="O24" s="122" t="s">
        <v>878</v>
      </c>
      <c r="P24" s="416"/>
      <c r="Q24" s="416"/>
      <c r="R24" s="1"/>
      <c r="S24" s="40"/>
    </row>
    <row r="25" spans="1:19" ht="60">
      <c r="A25" s="289">
        <v>14</v>
      </c>
      <c r="B25" s="28" t="s">
        <v>376</v>
      </c>
      <c r="C25" s="13" t="s">
        <v>404</v>
      </c>
      <c r="D25" s="14" t="s">
        <v>405</v>
      </c>
      <c r="E25" s="41">
        <v>163</v>
      </c>
      <c r="F25" s="41">
        <v>24</v>
      </c>
      <c r="G25" s="123">
        <v>24</v>
      </c>
      <c r="H25" s="479" t="s">
        <v>403</v>
      </c>
      <c r="I25" s="468" t="s">
        <v>55</v>
      </c>
      <c r="J25" s="416"/>
      <c r="K25" s="433" t="s">
        <v>878</v>
      </c>
      <c r="L25" s="416"/>
      <c r="M25" s="416"/>
      <c r="N25" s="1"/>
      <c r="O25" s="122" t="s">
        <v>878</v>
      </c>
      <c r="P25" s="416"/>
      <c r="Q25" s="416"/>
      <c r="R25" s="1"/>
      <c r="S25" s="40"/>
    </row>
    <row r="26" spans="1:19" ht="64.5">
      <c r="A26" s="289">
        <v>15</v>
      </c>
      <c r="B26" s="28" t="s">
        <v>376</v>
      </c>
      <c r="C26" s="13" t="s">
        <v>406</v>
      </c>
      <c r="D26" s="471" t="s">
        <v>407</v>
      </c>
      <c r="E26" s="41">
        <v>250</v>
      </c>
      <c r="F26" s="41">
        <v>256</v>
      </c>
      <c r="G26" s="123" t="s">
        <v>408</v>
      </c>
      <c r="H26" s="479" t="s">
        <v>400</v>
      </c>
      <c r="I26" s="468" t="s">
        <v>55</v>
      </c>
      <c r="J26" s="416"/>
      <c r="K26" s="433" t="s">
        <v>878</v>
      </c>
      <c r="L26" s="416"/>
      <c r="M26" s="416"/>
      <c r="N26" s="1"/>
      <c r="O26" s="122" t="s">
        <v>878</v>
      </c>
      <c r="P26" s="416"/>
      <c r="Q26" s="416"/>
      <c r="R26" s="1"/>
      <c r="S26" s="40"/>
    </row>
    <row r="27" spans="1:19" ht="64.5">
      <c r="A27" s="289">
        <v>16</v>
      </c>
      <c r="B27" s="28" t="s">
        <v>376</v>
      </c>
      <c r="C27" s="13" t="s">
        <v>409</v>
      </c>
      <c r="D27" s="471" t="s">
        <v>407</v>
      </c>
      <c r="E27" s="41">
        <v>250</v>
      </c>
      <c r="F27" s="41">
        <v>256</v>
      </c>
      <c r="G27" s="123" t="s">
        <v>408</v>
      </c>
      <c r="H27" s="479" t="s">
        <v>400</v>
      </c>
      <c r="I27" s="468" t="s">
        <v>55</v>
      </c>
      <c r="J27" s="416"/>
      <c r="K27" s="433" t="s">
        <v>878</v>
      </c>
      <c r="L27" s="416"/>
      <c r="M27" s="416"/>
      <c r="N27" s="1"/>
      <c r="O27" s="122" t="s">
        <v>878</v>
      </c>
      <c r="P27" s="416"/>
      <c r="Q27" s="416"/>
      <c r="R27" s="1"/>
      <c r="S27" s="40"/>
    </row>
    <row r="28" spans="1:19" ht="120">
      <c r="A28" s="289">
        <v>17</v>
      </c>
      <c r="B28" s="28" t="s">
        <v>376</v>
      </c>
      <c r="C28" s="13" t="s">
        <v>270</v>
      </c>
      <c r="D28" s="14" t="s">
        <v>410</v>
      </c>
      <c r="E28" s="41" t="s">
        <v>408</v>
      </c>
      <c r="F28" s="41" t="s">
        <v>411</v>
      </c>
      <c r="G28" s="123" t="s">
        <v>408</v>
      </c>
      <c r="H28" s="479" t="s">
        <v>412</v>
      </c>
      <c r="I28" s="468" t="s">
        <v>55</v>
      </c>
      <c r="J28" s="416"/>
      <c r="K28" s="433" t="s">
        <v>878</v>
      </c>
      <c r="L28" s="416"/>
      <c r="M28" s="416"/>
      <c r="N28" s="1"/>
      <c r="O28" s="122" t="s">
        <v>878</v>
      </c>
      <c r="P28" s="416"/>
      <c r="Q28" s="416"/>
      <c r="R28" s="1"/>
      <c r="S28" s="40"/>
    </row>
    <row r="29" spans="1:19" ht="105">
      <c r="A29" s="289">
        <v>18</v>
      </c>
      <c r="B29" s="195" t="s">
        <v>413</v>
      </c>
      <c r="C29" s="40" t="s">
        <v>414</v>
      </c>
      <c r="D29" s="14" t="s">
        <v>415</v>
      </c>
      <c r="E29" s="41">
        <v>4145</v>
      </c>
      <c r="F29" s="41">
        <v>1483</v>
      </c>
      <c r="G29" s="123">
        <v>829</v>
      </c>
      <c r="H29" s="479" t="s">
        <v>389</v>
      </c>
      <c r="I29" s="468" t="s">
        <v>55</v>
      </c>
      <c r="J29" s="416"/>
      <c r="K29" s="433" t="s">
        <v>878</v>
      </c>
      <c r="L29" s="416"/>
      <c r="M29" s="416"/>
      <c r="N29" s="1"/>
      <c r="O29" s="122" t="s">
        <v>878</v>
      </c>
      <c r="P29" s="416"/>
      <c r="Q29" s="416"/>
      <c r="R29" s="1"/>
      <c r="S29" s="40" t="s">
        <v>416</v>
      </c>
    </row>
    <row r="30" spans="1:19" ht="48" thickBot="1">
      <c r="A30" s="319">
        <v>19</v>
      </c>
      <c r="B30" s="160" t="s">
        <v>417</v>
      </c>
      <c r="C30" s="440" t="s">
        <v>418</v>
      </c>
      <c r="D30" s="472" t="s">
        <v>419</v>
      </c>
      <c r="E30" s="473">
        <v>95</v>
      </c>
      <c r="F30" s="473">
        <v>26</v>
      </c>
      <c r="G30" s="474">
        <v>27</v>
      </c>
      <c r="H30" s="478" t="s">
        <v>420</v>
      </c>
      <c r="I30" s="468" t="s">
        <v>55</v>
      </c>
      <c r="J30" s="416"/>
      <c r="K30" s="433" t="s">
        <v>878</v>
      </c>
      <c r="L30" s="416"/>
      <c r="M30" s="416"/>
      <c r="N30" s="1"/>
      <c r="O30" s="122" t="s">
        <v>878</v>
      </c>
      <c r="P30" s="416"/>
      <c r="Q30" s="416"/>
      <c r="R30" s="702"/>
      <c r="S30" s="40" t="s">
        <v>421</v>
      </c>
    </row>
    <row r="31" spans="1:19" ht="15.75" thickBot="1">
      <c r="A31" s="481">
        <v>20</v>
      </c>
      <c r="B31" s="1047" t="s">
        <v>899</v>
      </c>
      <c r="C31" s="1048"/>
      <c r="D31" s="1048"/>
      <c r="E31" s="1048"/>
      <c r="F31" s="1048"/>
      <c r="G31" s="1048"/>
      <c r="H31" s="1049"/>
      <c r="I31" s="477"/>
      <c r="J31" s="842">
        <f>SUM(J12:J30)</f>
        <v>0</v>
      </c>
      <c r="K31" s="475"/>
      <c r="L31" s="842">
        <f>SUM(L12:L30)</f>
        <v>0</v>
      </c>
      <c r="M31" s="842">
        <f>SUM(M12:M30)</f>
        <v>0</v>
      </c>
      <c r="N31" s="845">
        <f>SUM(N17:N30)</f>
        <v>0</v>
      </c>
      <c r="O31" s="499"/>
      <c r="P31" s="837">
        <f>SUM(P12:P30)</f>
        <v>0</v>
      </c>
      <c r="Q31" s="837">
        <f>SUM(Q12:Q30)</f>
        <v>0</v>
      </c>
      <c r="R31" s="837">
        <f>SUM(R17:R30)</f>
        <v>0</v>
      </c>
      <c r="S31" s="846"/>
    </row>
    <row r="32" spans="1:19" ht="21.75" thickBot="1">
      <c r="A32" s="480">
        <v>21</v>
      </c>
      <c r="B32" s="991" t="s">
        <v>904</v>
      </c>
      <c r="C32" s="992"/>
      <c r="D32" s="992"/>
      <c r="E32" s="992"/>
      <c r="F32" s="992"/>
      <c r="G32" s="992"/>
      <c r="H32" s="993"/>
      <c r="I32" s="1043">
        <f>J31+L31+M31+N31+P31+Q31+R31</f>
        <v>0</v>
      </c>
      <c r="J32" s="1043"/>
      <c r="K32" s="1043"/>
      <c r="L32" s="1043"/>
      <c r="M32" s="1043"/>
      <c r="N32" s="1043"/>
      <c r="O32" s="1043"/>
      <c r="P32" s="1044"/>
      <c r="Q32" s="1044"/>
      <c r="R32" s="1044"/>
      <c r="S32" s="1045"/>
    </row>
  </sheetData>
  <mergeCells count="27">
    <mergeCell ref="A1:S2"/>
    <mergeCell ref="A3:S4"/>
    <mergeCell ref="A5:H7"/>
    <mergeCell ref="B31:H31"/>
    <mergeCell ref="D8:D10"/>
    <mergeCell ref="C8:C10"/>
    <mergeCell ref="B8:B10"/>
    <mergeCell ref="A8:A10"/>
    <mergeCell ref="I9:I10"/>
    <mergeCell ref="L9:N9"/>
    <mergeCell ref="K9:K10"/>
    <mergeCell ref="O9:O10"/>
    <mergeCell ref="P9:R9"/>
    <mergeCell ref="I5:S5"/>
    <mergeCell ref="B32:H32"/>
    <mergeCell ref="I32:S32"/>
    <mergeCell ref="O6:R6"/>
    <mergeCell ref="O7:R7"/>
    <mergeCell ref="I7:J7"/>
    <mergeCell ref="K7:N7"/>
    <mergeCell ref="K6:N6"/>
    <mergeCell ref="I6:J6"/>
    <mergeCell ref="S8:S10"/>
    <mergeCell ref="H8:H10"/>
    <mergeCell ref="G8:G10"/>
    <mergeCell ref="F8:F10"/>
    <mergeCell ref="E8:E10"/>
  </mergeCells>
  <dataValidations count="2">
    <dataValidation type="list" allowBlank="1" showInputMessage="1" showErrorMessage="1" sqref="J14:J16" xr:uid="{CE3F4BEC-C068-4A30-9436-1D3DD62877EB}">
      <mc:AlternateContent xmlns:x12ac="http://schemas.microsoft.com/office/spreadsheetml/2011/1/ac" xmlns:mc="http://schemas.openxmlformats.org/markup-compatibility/2006">
        <mc:Choice Requires="x12ac">
          <x12ac:list>MAJ," MAJ, LISTOPAD", LISTOPAD</x12ac:list>
        </mc:Choice>
        <mc:Fallback>
          <formula1>"MAJ, MAJ, LISTOPAD, LISTOPAD"</formula1>
        </mc:Fallback>
      </mc:AlternateContent>
    </dataValidation>
    <dataValidation type="list" allowBlank="1" showInputMessage="1" showErrorMessage="1" sqref="I12:I16 K12:K16 O12:O16" xr:uid="{DB7649A2-4E84-408B-9A74-432605D9692C}"/>
  </dataValidations>
  <pageMargins left="0.7" right="0.7" top="0.75" bottom="0.75" header="0.3" footer="0.3"/>
  <pageSetup paperSize="9" scale="39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CCC1A-A7F9-46DF-8D51-179D5C18D876}">
  <sheetPr codeName="Arkusz7">
    <pageSetUpPr fitToPage="1"/>
  </sheetPr>
  <dimension ref="A1:S37"/>
  <sheetViews>
    <sheetView zoomScale="60" zoomScaleNormal="60" workbookViewId="0">
      <pane ySplit="11" topLeftCell="A30" activePane="bottomLeft" state="frozen"/>
      <selection activeCell="E1" sqref="E1"/>
      <selection pane="bottomLeft" activeCell="A3" sqref="A3:S4"/>
    </sheetView>
  </sheetViews>
  <sheetFormatPr defaultColWidth="8.85546875" defaultRowHeight="15"/>
  <cols>
    <col min="1" max="1" width="5.28515625" customWidth="1"/>
    <col min="2" max="2" width="23" style="190" customWidth="1"/>
    <col min="3" max="3" width="21.28515625" style="191" customWidth="1"/>
    <col min="4" max="4" width="67.28515625" customWidth="1"/>
    <col min="5" max="5" width="11" bestFit="1" customWidth="1"/>
    <col min="6" max="6" width="23.140625" customWidth="1"/>
    <col min="7" max="7" width="27.28515625" bestFit="1" customWidth="1"/>
    <col min="8" max="9" width="29.140625" customWidth="1"/>
    <col min="10" max="10" width="14" bestFit="1" customWidth="1"/>
    <col min="11" max="13" width="14" customWidth="1"/>
    <col min="14" max="17" width="15.5703125" customWidth="1"/>
    <col min="18" max="19" width="14" bestFit="1" customWidth="1"/>
  </cols>
  <sheetData>
    <row r="1" spans="1:19">
      <c r="A1" s="961" t="s">
        <v>905</v>
      </c>
      <c r="B1" s="962"/>
      <c r="C1" s="962"/>
      <c r="D1" s="962"/>
      <c r="E1" s="962"/>
      <c r="F1" s="962"/>
      <c r="G1" s="962"/>
      <c r="H1" s="962"/>
      <c r="I1" s="962"/>
      <c r="J1" s="962"/>
      <c r="K1" s="962"/>
      <c r="L1" s="962"/>
      <c r="M1" s="962"/>
      <c r="N1" s="962"/>
      <c r="O1" s="962"/>
      <c r="P1" s="962"/>
      <c r="Q1" s="962"/>
      <c r="R1" s="962"/>
      <c r="S1" s="963"/>
    </row>
    <row r="2" spans="1:19" ht="15.75" thickBot="1">
      <c r="A2" s="964"/>
      <c r="B2" s="965"/>
      <c r="C2" s="965"/>
      <c r="D2" s="965"/>
      <c r="E2" s="965"/>
      <c r="F2" s="965"/>
      <c r="G2" s="965"/>
      <c r="H2" s="965"/>
      <c r="I2" s="965"/>
      <c r="J2" s="965"/>
      <c r="K2" s="965"/>
      <c r="L2" s="965"/>
      <c r="M2" s="965"/>
      <c r="N2" s="965"/>
      <c r="O2" s="965"/>
      <c r="P2" s="965"/>
      <c r="Q2" s="965"/>
      <c r="R2" s="965"/>
      <c r="S2" s="966"/>
    </row>
    <row r="3" spans="1:19" ht="14.45" customHeight="1">
      <c r="A3" s="880" t="s">
        <v>964</v>
      </c>
      <c r="B3" s="881"/>
      <c r="C3" s="881"/>
      <c r="D3" s="881"/>
      <c r="E3" s="881"/>
      <c r="F3" s="881"/>
      <c r="G3" s="881"/>
      <c r="H3" s="881"/>
      <c r="I3" s="881"/>
      <c r="J3" s="881"/>
      <c r="K3" s="881"/>
      <c r="L3" s="881"/>
      <c r="M3" s="881"/>
      <c r="N3" s="881"/>
      <c r="O3" s="881"/>
      <c r="P3" s="881"/>
      <c r="Q3" s="881"/>
      <c r="R3" s="881"/>
      <c r="S3" s="882"/>
    </row>
    <row r="4" spans="1:19" ht="14.45" customHeight="1" thickBot="1">
      <c r="A4" s="883"/>
      <c r="B4" s="884"/>
      <c r="C4" s="884"/>
      <c r="D4" s="884"/>
      <c r="E4" s="884"/>
      <c r="F4" s="884"/>
      <c r="G4" s="884"/>
      <c r="H4" s="884"/>
      <c r="I4" s="884"/>
      <c r="J4" s="884"/>
      <c r="K4" s="884"/>
      <c r="L4" s="884"/>
      <c r="M4" s="884"/>
      <c r="N4" s="884"/>
      <c r="O4" s="884"/>
      <c r="P4" s="884"/>
      <c r="Q4" s="884"/>
      <c r="R4" s="884"/>
      <c r="S4" s="885"/>
    </row>
    <row r="5" spans="1:19" ht="14.45" customHeight="1" thickBot="1">
      <c r="A5" s="958" t="s">
        <v>882</v>
      </c>
      <c r="B5" s="881"/>
      <c r="C5" s="881"/>
      <c r="D5" s="881"/>
      <c r="E5" s="881"/>
      <c r="F5" s="881"/>
      <c r="G5" s="881"/>
      <c r="H5" s="882"/>
      <c r="I5" s="883" t="s">
        <v>22</v>
      </c>
      <c r="J5" s="884"/>
      <c r="K5" s="884"/>
      <c r="L5" s="884"/>
      <c r="M5" s="884"/>
      <c r="N5" s="884"/>
      <c r="O5" s="884"/>
      <c r="P5" s="884"/>
      <c r="Q5" s="884"/>
      <c r="R5" s="885"/>
      <c r="S5" s="503"/>
    </row>
    <row r="6" spans="1:19" ht="26.25" customHeight="1" thickBot="1">
      <c r="A6" s="959"/>
      <c r="B6" s="867"/>
      <c r="C6" s="867"/>
      <c r="D6" s="867"/>
      <c r="E6" s="867"/>
      <c r="F6" s="867"/>
      <c r="G6" s="867"/>
      <c r="H6" s="960"/>
      <c r="I6" s="883">
        <v>2023</v>
      </c>
      <c r="J6" s="885"/>
      <c r="K6" s="883">
        <v>2024</v>
      </c>
      <c r="L6" s="884"/>
      <c r="M6" s="884"/>
      <c r="N6" s="885"/>
      <c r="O6" s="1065">
        <v>2025</v>
      </c>
      <c r="P6" s="1066"/>
      <c r="Q6" s="1066"/>
      <c r="R6" s="1067"/>
      <c r="S6" s="556"/>
    </row>
    <row r="7" spans="1:19" ht="126.75" customHeight="1" thickBot="1">
      <c r="A7" s="883"/>
      <c r="B7" s="884"/>
      <c r="C7" s="884"/>
      <c r="D7" s="884"/>
      <c r="E7" s="884"/>
      <c r="F7" s="884"/>
      <c r="G7" s="884"/>
      <c r="H7" s="885"/>
      <c r="I7" s="967" t="s">
        <v>174</v>
      </c>
      <c r="J7" s="968"/>
      <c r="K7" s="967" t="s">
        <v>934</v>
      </c>
      <c r="L7" s="1006"/>
      <c r="M7" s="1006"/>
      <c r="N7" s="968"/>
      <c r="O7" s="967" t="s">
        <v>935</v>
      </c>
      <c r="P7" s="1006"/>
      <c r="Q7" s="1006"/>
      <c r="R7" s="968"/>
      <c r="S7" s="556"/>
    </row>
    <row r="8" spans="1:19" s="4" customFormat="1" ht="15" customHeight="1" thickBot="1">
      <c r="A8" s="952" t="s">
        <v>24</v>
      </c>
      <c r="B8" s="1055" t="s">
        <v>25</v>
      </c>
      <c r="C8" s="1057" t="s">
        <v>26</v>
      </c>
      <c r="D8" s="872" t="s">
        <v>27</v>
      </c>
      <c r="E8" s="944" t="s">
        <v>28</v>
      </c>
      <c r="F8" s="1063" t="s">
        <v>29</v>
      </c>
      <c r="G8" s="1063" t="s">
        <v>30</v>
      </c>
      <c r="H8" s="949" t="s">
        <v>31</v>
      </c>
      <c r="I8" s="932"/>
      <c r="J8" s="933"/>
      <c r="K8" s="933"/>
      <c r="L8" s="933"/>
      <c r="M8" s="933"/>
      <c r="N8" s="933"/>
      <c r="O8" s="933"/>
      <c r="P8" s="933"/>
      <c r="Q8" s="933"/>
      <c r="R8" s="934"/>
      <c r="S8" s="872" t="s">
        <v>32</v>
      </c>
    </row>
    <row r="9" spans="1:19" s="4" customFormat="1" ht="47.25" customHeight="1" thickBot="1">
      <c r="A9" s="953"/>
      <c r="B9" s="1056"/>
      <c r="C9" s="1058"/>
      <c r="D9" s="873"/>
      <c r="E9" s="1059"/>
      <c r="F9" s="1064"/>
      <c r="G9" s="1064"/>
      <c r="H9" s="950"/>
      <c r="I9" s="872" t="s">
        <v>875</v>
      </c>
      <c r="J9" s="661" t="s">
        <v>870</v>
      </c>
      <c r="K9" s="872" t="s">
        <v>891</v>
      </c>
      <c r="L9" s="932" t="s">
        <v>871</v>
      </c>
      <c r="M9" s="933"/>
      <c r="N9" s="934"/>
      <c r="O9" s="872" t="s">
        <v>876</v>
      </c>
      <c r="P9" s="932" t="s">
        <v>872</v>
      </c>
      <c r="Q9" s="933"/>
      <c r="R9" s="934"/>
      <c r="S9" s="873"/>
    </row>
    <row r="10" spans="1:19" s="4" customFormat="1" ht="47.25" customHeight="1" thickBot="1">
      <c r="A10" s="953"/>
      <c r="B10" s="1056"/>
      <c r="C10" s="1058"/>
      <c r="D10" s="874"/>
      <c r="E10" s="1059"/>
      <c r="F10" s="1064"/>
      <c r="G10" s="1064"/>
      <c r="H10" s="950"/>
      <c r="I10" s="874"/>
      <c r="J10" s="491" t="s">
        <v>888</v>
      </c>
      <c r="K10" s="874"/>
      <c r="L10" s="491" t="s">
        <v>906</v>
      </c>
      <c r="M10" s="446" t="s">
        <v>888</v>
      </c>
      <c r="N10" s="401" t="s">
        <v>878</v>
      </c>
      <c r="O10" s="874"/>
      <c r="P10" s="491" t="s">
        <v>906</v>
      </c>
      <c r="Q10" s="446" t="s">
        <v>888</v>
      </c>
      <c r="R10" s="401" t="s">
        <v>878</v>
      </c>
      <c r="S10" s="874"/>
    </row>
    <row r="11" spans="1:19" s="4" customFormat="1" ht="16.5" thickBot="1">
      <c r="A11" s="339">
        <v>1</v>
      </c>
      <c r="B11" s="620">
        <v>2</v>
      </c>
      <c r="C11" s="339">
        <v>3</v>
      </c>
      <c r="D11" s="620">
        <v>4</v>
      </c>
      <c r="E11" s="339">
        <v>5</v>
      </c>
      <c r="F11" s="620">
        <v>6</v>
      </c>
      <c r="G11" s="339">
        <v>7</v>
      </c>
      <c r="H11" s="620">
        <v>8</v>
      </c>
      <c r="I11" s="339">
        <v>9</v>
      </c>
      <c r="J11" s="620">
        <v>10</v>
      </c>
      <c r="K11" s="339">
        <v>11</v>
      </c>
      <c r="L11" s="620">
        <v>12</v>
      </c>
      <c r="M11" s="339">
        <v>13</v>
      </c>
      <c r="N11" s="620">
        <v>14</v>
      </c>
      <c r="O11" s="339">
        <v>15</v>
      </c>
      <c r="P11" s="620">
        <v>16</v>
      </c>
      <c r="Q11" s="339">
        <v>17</v>
      </c>
      <c r="R11" s="620">
        <v>18</v>
      </c>
      <c r="S11" s="339">
        <v>19</v>
      </c>
    </row>
    <row r="12" spans="1:19" ht="120">
      <c r="A12" s="389">
        <v>1</v>
      </c>
      <c r="B12" s="188" t="s">
        <v>422</v>
      </c>
      <c r="C12" s="698" t="s">
        <v>34</v>
      </c>
      <c r="D12" s="577" t="s">
        <v>423</v>
      </c>
      <c r="E12" s="429">
        <v>11622</v>
      </c>
      <c r="F12" s="431" t="s">
        <v>424</v>
      </c>
      <c r="G12" s="431">
        <v>2600</v>
      </c>
      <c r="H12" s="699" t="s">
        <v>425</v>
      </c>
      <c r="I12" s="662" t="s">
        <v>907</v>
      </c>
      <c r="J12" s="700"/>
      <c r="K12" s="506" t="s">
        <v>879</v>
      </c>
      <c r="L12" s="429"/>
      <c r="M12" s="429"/>
      <c r="N12" s="669"/>
      <c r="O12" s="506" t="s">
        <v>879</v>
      </c>
      <c r="P12" s="429"/>
      <c r="Q12" s="429"/>
      <c r="R12" s="669"/>
      <c r="S12" s="434"/>
    </row>
    <row r="13" spans="1:19" ht="120">
      <c r="A13" s="289">
        <v>2</v>
      </c>
      <c r="B13" s="28" t="s">
        <v>422</v>
      </c>
      <c r="C13" s="192" t="s">
        <v>37</v>
      </c>
      <c r="D13" s="25" t="s">
        <v>423</v>
      </c>
      <c r="E13" s="650">
        <v>11622</v>
      </c>
      <c r="F13" s="24" t="s">
        <v>424</v>
      </c>
      <c r="G13" s="24">
        <v>2600</v>
      </c>
      <c r="H13" s="512" t="s">
        <v>425</v>
      </c>
      <c r="I13" s="433" t="s">
        <v>907</v>
      </c>
      <c r="J13" s="250"/>
      <c r="K13" s="413" t="s">
        <v>879</v>
      </c>
      <c r="L13" s="650"/>
      <c r="M13" s="650"/>
      <c r="N13" s="497"/>
      <c r="O13" s="413" t="s">
        <v>879</v>
      </c>
      <c r="P13" s="650"/>
      <c r="Q13" s="650"/>
      <c r="R13" s="497"/>
      <c r="S13" s="435"/>
    </row>
    <row r="14" spans="1:19" ht="120">
      <c r="A14" s="289">
        <v>3</v>
      </c>
      <c r="B14" s="28" t="s">
        <v>422</v>
      </c>
      <c r="C14" s="192" t="s">
        <v>40</v>
      </c>
      <c r="D14" s="25" t="s">
        <v>423</v>
      </c>
      <c r="E14" s="650">
        <v>11622</v>
      </c>
      <c r="F14" s="24" t="s">
        <v>424</v>
      </c>
      <c r="G14" s="24">
        <v>2600</v>
      </c>
      <c r="H14" s="512" t="s">
        <v>425</v>
      </c>
      <c r="I14" s="433" t="s">
        <v>907</v>
      </c>
      <c r="J14" s="250"/>
      <c r="K14" s="413" t="s">
        <v>879</v>
      </c>
      <c r="L14" s="650"/>
      <c r="M14" s="650"/>
      <c r="N14" s="497"/>
      <c r="O14" s="413" t="s">
        <v>879</v>
      </c>
      <c r="P14" s="650"/>
      <c r="Q14" s="650"/>
      <c r="R14" s="497"/>
      <c r="S14" s="435"/>
    </row>
    <row r="15" spans="1:19" ht="120">
      <c r="A15" s="289">
        <v>4</v>
      </c>
      <c r="B15" s="28" t="s">
        <v>422</v>
      </c>
      <c r="C15" s="192" t="s">
        <v>43</v>
      </c>
      <c r="D15" s="25" t="s">
        <v>423</v>
      </c>
      <c r="E15" s="650">
        <v>11622</v>
      </c>
      <c r="F15" s="24" t="s">
        <v>424</v>
      </c>
      <c r="G15" s="24">
        <v>2600</v>
      </c>
      <c r="H15" s="512" t="s">
        <v>425</v>
      </c>
      <c r="I15" s="433" t="s">
        <v>907</v>
      </c>
      <c r="J15" s="250"/>
      <c r="K15" s="413" t="s">
        <v>879</v>
      </c>
      <c r="L15" s="650"/>
      <c r="M15" s="650"/>
      <c r="N15" s="497"/>
      <c r="O15" s="413" t="s">
        <v>879</v>
      </c>
      <c r="P15" s="650"/>
      <c r="Q15" s="650"/>
      <c r="R15" s="497"/>
      <c r="S15" s="435"/>
    </row>
    <row r="16" spans="1:19" ht="120">
      <c r="A16" s="289">
        <v>5</v>
      </c>
      <c r="B16" s="28" t="s">
        <v>422</v>
      </c>
      <c r="C16" s="192" t="s">
        <v>45</v>
      </c>
      <c r="D16" s="25" t="s">
        <v>423</v>
      </c>
      <c r="E16" s="650">
        <v>11622</v>
      </c>
      <c r="F16" s="24" t="s">
        <v>424</v>
      </c>
      <c r="G16" s="24">
        <v>2600</v>
      </c>
      <c r="H16" s="512" t="s">
        <v>425</v>
      </c>
      <c r="I16" s="433" t="s">
        <v>907</v>
      </c>
      <c r="J16" s="250"/>
      <c r="K16" s="413" t="s">
        <v>879</v>
      </c>
      <c r="L16" s="650"/>
      <c r="M16" s="650"/>
      <c r="N16" s="497"/>
      <c r="O16" s="413" t="s">
        <v>879</v>
      </c>
      <c r="P16" s="650"/>
      <c r="Q16" s="650"/>
      <c r="R16" s="497"/>
      <c r="S16" s="435"/>
    </row>
    <row r="17" spans="1:19" ht="120">
      <c r="A17" s="289">
        <v>6</v>
      </c>
      <c r="B17" s="28" t="s">
        <v>422</v>
      </c>
      <c r="C17" s="192" t="s">
        <v>46</v>
      </c>
      <c r="D17" s="25" t="s">
        <v>423</v>
      </c>
      <c r="E17" s="650">
        <v>11622</v>
      </c>
      <c r="F17" s="24" t="s">
        <v>424</v>
      </c>
      <c r="G17" s="24">
        <v>2600</v>
      </c>
      <c r="H17" s="512" t="s">
        <v>425</v>
      </c>
      <c r="I17" s="433" t="s">
        <v>907</v>
      </c>
      <c r="J17" s="250"/>
      <c r="K17" s="413" t="s">
        <v>879</v>
      </c>
      <c r="L17" s="650"/>
      <c r="M17" s="650"/>
      <c r="N17" s="497"/>
      <c r="O17" s="413" t="s">
        <v>879</v>
      </c>
      <c r="P17" s="650"/>
      <c r="Q17" s="650"/>
      <c r="R17" s="497"/>
      <c r="S17" s="435"/>
    </row>
    <row r="18" spans="1:19" ht="105">
      <c r="A18" s="289">
        <v>7</v>
      </c>
      <c r="B18" s="28" t="s">
        <v>422</v>
      </c>
      <c r="C18" s="192" t="s">
        <v>56</v>
      </c>
      <c r="D18" s="55" t="s">
        <v>426</v>
      </c>
      <c r="E18" s="24">
        <v>29100</v>
      </c>
      <c r="F18" s="24" t="s">
        <v>427</v>
      </c>
      <c r="G18" s="24">
        <v>4500</v>
      </c>
      <c r="H18" s="513" t="s">
        <v>428</v>
      </c>
      <c r="I18" s="433" t="s">
        <v>907</v>
      </c>
      <c r="J18" s="250"/>
      <c r="K18" s="413" t="s">
        <v>879</v>
      </c>
      <c r="L18" s="650"/>
      <c r="M18" s="650"/>
      <c r="N18" s="497"/>
      <c r="O18" s="413" t="s">
        <v>879</v>
      </c>
      <c r="P18" s="650"/>
      <c r="Q18" s="650"/>
      <c r="R18" s="497"/>
      <c r="S18" s="435"/>
    </row>
    <row r="19" spans="1:19" ht="120">
      <c r="A19" s="289">
        <v>8</v>
      </c>
      <c r="B19" s="28" t="s">
        <v>422</v>
      </c>
      <c r="C19" s="192" t="s">
        <v>59</v>
      </c>
      <c r="D19" s="55" t="s">
        <v>429</v>
      </c>
      <c r="E19" s="24">
        <v>29060</v>
      </c>
      <c r="F19" s="24" t="s">
        <v>430</v>
      </c>
      <c r="G19" s="24">
        <v>6500</v>
      </c>
      <c r="H19" s="513" t="s">
        <v>428</v>
      </c>
      <c r="I19" s="433" t="s">
        <v>907</v>
      </c>
      <c r="J19" s="250"/>
      <c r="K19" s="413" t="s">
        <v>879</v>
      </c>
      <c r="L19" s="650"/>
      <c r="M19" s="650"/>
      <c r="N19" s="497"/>
      <c r="O19" s="413" t="s">
        <v>879</v>
      </c>
      <c r="P19" s="650"/>
      <c r="Q19" s="650"/>
      <c r="R19" s="497"/>
      <c r="S19" s="435"/>
    </row>
    <row r="20" spans="1:19" ht="120">
      <c r="A20" s="289">
        <v>9</v>
      </c>
      <c r="B20" s="28" t="s">
        <v>422</v>
      </c>
      <c r="C20" s="192" t="s">
        <v>48</v>
      </c>
      <c r="D20" s="55" t="s">
        <v>431</v>
      </c>
      <c r="E20" s="24">
        <v>38926</v>
      </c>
      <c r="F20" s="24" t="s">
        <v>432</v>
      </c>
      <c r="G20" s="24">
        <v>5000</v>
      </c>
      <c r="H20" s="513" t="s">
        <v>428</v>
      </c>
      <c r="I20" s="433" t="s">
        <v>907</v>
      </c>
      <c r="J20" s="250"/>
      <c r="K20" s="413" t="s">
        <v>879</v>
      </c>
      <c r="L20" s="650"/>
      <c r="M20" s="650"/>
      <c r="N20" s="497"/>
      <c r="O20" s="413" t="s">
        <v>879</v>
      </c>
      <c r="P20" s="650"/>
      <c r="Q20" s="650"/>
      <c r="R20" s="497"/>
      <c r="S20" s="435"/>
    </row>
    <row r="21" spans="1:19" ht="120">
      <c r="A21" s="289">
        <v>10</v>
      </c>
      <c r="B21" s="28" t="s">
        <v>422</v>
      </c>
      <c r="C21" s="192" t="s">
        <v>51</v>
      </c>
      <c r="D21" s="55" t="s">
        <v>433</v>
      </c>
      <c r="E21" s="24">
        <v>14360</v>
      </c>
      <c r="F21" s="24" t="s">
        <v>434</v>
      </c>
      <c r="G21" s="24">
        <v>2000</v>
      </c>
      <c r="H21" s="513" t="s">
        <v>435</v>
      </c>
      <c r="I21" s="433" t="s">
        <v>907</v>
      </c>
      <c r="J21" s="250"/>
      <c r="K21" s="413" t="s">
        <v>879</v>
      </c>
      <c r="L21" s="650"/>
      <c r="M21" s="650"/>
      <c r="N21" s="497"/>
      <c r="O21" s="413" t="s">
        <v>879</v>
      </c>
      <c r="P21" s="650"/>
      <c r="Q21" s="650"/>
      <c r="R21" s="497"/>
      <c r="S21" s="435"/>
    </row>
    <row r="22" spans="1:19" ht="75">
      <c r="A22" s="289">
        <v>11</v>
      </c>
      <c r="B22" s="28" t="s">
        <v>422</v>
      </c>
      <c r="C22" s="192" t="s">
        <v>436</v>
      </c>
      <c r="D22" s="55" t="s">
        <v>437</v>
      </c>
      <c r="E22" s="24">
        <v>1920</v>
      </c>
      <c r="F22" s="24" t="s">
        <v>438</v>
      </c>
      <c r="G22" s="24">
        <v>1100</v>
      </c>
      <c r="H22" s="513" t="s">
        <v>439</v>
      </c>
      <c r="I22" s="509" t="s">
        <v>55</v>
      </c>
      <c r="J22" s="497"/>
      <c r="K22" s="509" t="s">
        <v>878</v>
      </c>
      <c r="L22" s="416"/>
      <c r="M22" s="416"/>
      <c r="N22" s="250"/>
      <c r="O22" s="509" t="s">
        <v>878</v>
      </c>
      <c r="P22" s="416"/>
      <c r="Q22" s="416"/>
      <c r="R22" s="250"/>
      <c r="S22" s="435"/>
    </row>
    <row r="23" spans="1:19" ht="75">
      <c r="A23" s="289">
        <v>12</v>
      </c>
      <c r="B23" s="28" t="s">
        <v>422</v>
      </c>
      <c r="C23" s="192" t="s">
        <v>440</v>
      </c>
      <c r="D23" s="55" t="s">
        <v>441</v>
      </c>
      <c r="E23" s="24">
        <v>770</v>
      </c>
      <c r="F23" s="24" t="s">
        <v>442</v>
      </c>
      <c r="G23" s="24">
        <v>250</v>
      </c>
      <c r="H23" s="513" t="s">
        <v>439</v>
      </c>
      <c r="I23" s="509" t="s">
        <v>55</v>
      </c>
      <c r="J23" s="497"/>
      <c r="K23" s="509" t="s">
        <v>878</v>
      </c>
      <c r="L23" s="416"/>
      <c r="M23" s="416"/>
      <c r="N23" s="250"/>
      <c r="O23" s="509" t="s">
        <v>878</v>
      </c>
      <c r="P23" s="416"/>
      <c r="Q23" s="416"/>
      <c r="R23" s="250"/>
      <c r="S23" s="435"/>
    </row>
    <row r="24" spans="1:19" ht="75">
      <c r="A24" s="289">
        <v>13</v>
      </c>
      <c r="B24" s="28" t="s">
        <v>422</v>
      </c>
      <c r="C24" s="192" t="s">
        <v>443</v>
      </c>
      <c r="D24" s="55" t="s">
        <v>444</v>
      </c>
      <c r="E24" s="24">
        <v>168</v>
      </c>
      <c r="F24" s="24" t="s">
        <v>445</v>
      </c>
      <c r="G24" s="24">
        <v>50</v>
      </c>
      <c r="H24" s="513" t="s">
        <v>446</v>
      </c>
      <c r="I24" s="509" t="s">
        <v>55</v>
      </c>
      <c r="J24" s="497"/>
      <c r="K24" s="509" t="s">
        <v>878</v>
      </c>
      <c r="L24" s="416"/>
      <c r="M24" s="416"/>
      <c r="N24" s="250"/>
      <c r="O24" s="509" t="s">
        <v>878</v>
      </c>
      <c r="P24" s="416"/>
      <c r="Q24" s="416"/>
      <c r="R24" s="250"/>
      <c r="S24" s="435"/>
    </row>
    <row r="25" spans="1:19" ht="60">
      <c r="A25" s="289">
        <v>14</v>
      </c>
      <c r="B25" s="28" t="s">
        <v>422</v>
      </c>
      <c r="C25" s="192" t="s">
        <v>115</v>
      </c>
      <c r="D25" s="55" t="s">
        <v>447</v>
      </c>
      <c r="E25" s="24">
        <v>260</v>
      </c>
      <c r="F25" s="24" t="s">
        <v>448</v>
      </c>
      <c r="G25" s="24">
        <v>70</v>
      </c>
      <c r="H25" s="513" t="s">
        <v>449</v>
      </c>
      <c r="I25" s="509" t="s">
        <v>55</v>
      </c>
      <c r="J25" s="497"/>
      <c r="K25" s="509" t="s">
        <v>878</v>
      </c>
      <c r="L25" s="416"/>
      <c r="M25" s="416"/>
      <c r="N25" s="250"/>
      <c r="O25" s="509" t="s">
        <v>878</v>
      </c>
      <c r="P25" s="416"/>
      <c r="Q25" s="416"/>
      <c r="R25" s="250"/>
      <c r="S25" s="435"/>
    </row>
    <row r="26" spans="1:19" ht="75">
      <c r="A26" s="289">
        <v>15</v>
      </c>
      <c r="B26" s="28" t="s">
        <v>422</v>
      </c>
      <c r="C26" s="193" t="s">
        <v>450</v>
      </c>
      <c r="D26" s="55" t="s">
        <v>451</v>
      </c>
      <c r="E26" s="24">
        <v>3240</v>
      </c>
      <c r="F26" s="24" t="s">
        <v>452</v>
      </c>
      <c r="G26" s="24">
        <v>810</v>
      </c>
      <c r="H26" s="513" t="s">
        <v>453</v>
      </c>
      <c r="I26" s="509" t="s">
        <v>55</v>
      </c>
      <c r="J26" s="497"/>
      <c r="K26" s="509" t="s">
        <v>878</v>
      </c>
      <c r="L26" s="416"/>
      <c r="M26" s="416"/>
      <c r="N26" s="250"/>
      <c r="O26" s="509" t="s">
        <v>878</v>
      </c>
      <c r="P26" s="416"/>
      <c r="Q26" s="416"/>
      <c r="R26" s="250"/>
      <c r="S26" s="435"/>
    </row>
    <row r="27" spans="1:19" ht="75">
      <c r="A27" s="289">
        <v>16</v>
      </c>
      <c r="B27" s="28" t="s">
        <v>422</v>
      </c>
      <c r="C27" s="193" t="s">
        <v>61</v>
      </c>
      <c r="D27" s="55" t="s">
        <v>454</v>
      </c>
      <c r="E27" s="24">
        <v>1720</v>
      </c>
      <c r="F27" s="24" t="s">
        <v>455</v>
      </c>
      <c r="G27" s="24">
        <v>210</v>
      </c>
      <c r="H27" s="513" t="s">
        <v>439</v>
      </c>
      <c r="I27" s="509" t="s">
        <v>55</v>
      </c>
      <c r="J27" s="497"/>
      <c r="K27" s="509" t="s">
        <v>878</v>
      </c>
      <c r="L27" s="416"/>
      <c r="M27" s="416"/>
      <c r="N27" s="250"/>
      <c r="O27" s="509" t="s">
        <v>878</v>
      </c>
      <c r="P27" s="416"/>
      <c r="Q27" s="416"/>
      <c r="R27" s="250"/>
      <c r="S27" s="435"/>
    </row>
    <row r="28" spans="1:19" ht="105">
      <c r="A28" s="289">
        <v>17</v>
      </c>
      <c r="B28" s="28" t="s">
        <v>422</v>
      </c>
      <c r="C28" s="193" t="s">
        <v>456</v>
      </c>
      <c r="D28" s="55" t="s">
        <v>457</v>
      </c>
      <c r="E28" s="24">
        <v>647</v>
      </c>
      <c r="F28" s="24" t="s">
        <v>458</v>
      </c>
      <c r="G28" s="24">
        <v>200</v>
      </c>
      <c r="H28" s="513" t="s">
        <v>439</v>
      </c>
      <c r="I28" s="509" t="s">
        <v>55</v>
      </c>
      <c r="J28" s="497"/>
      <c r="K28" s="509" t="s">
        <v>878</v>
      </c>
      <c r="L28" s="416"/>
      <c r="M28" s="416"/>
      <c r="N28" s="250"/>
      <c r="O28" s="509" t="s">
        <v>878</v>
      </c>
      <c r="P28" s="416"/>
      <c r="Q28" s="416"/>
      <c r="R28" s="250"/>
      <c r="S28" s="435"/>
    </row>
    <row r="29" spans="1:19" ht="45">
      <c r="A29" s="289">
        <v>18</v>
      </c>
      <c r="B29" s="28" t="s">
        <v>422</v>
      </c>
      <c r="C29" s="193" t="s">
        <v>459</v>
      </c>
      <c r="D29" s="55" t="s">
        <v>460</v>
      </c>
      <c r="E29" s="24">
        <v>700</v>
      </c>
      <c r="F29" s="24" t="s">
        <v>461</v>
      </c>
      <c r="G29" s="24">
        <v>200</v>
      </c>
      <c r="H29" s="514" t="s">
        <v>462</v>
      </c>
      <c r="I29" s="509" t="s">
        <v>55</v>
      </c>
      <c r="J29" s="497"/>
      <c r="K29" s="509" t="s">
        <v>878</v>
      </c>
      <c r="L29" s="416"/>
      <c r="M29" s="416"/>
      <c r="N29" s="250"/>
      <c r="O29" s="509" t="s">
        <v>878</v>
      </c>
      <c r="P29" s="416"/>
      <c r="Q29" s="416"/>
      <c r="R29" s="250"/>
      <c r="S29" s="435"/>
    </row>
    <row r="30" spans="1:19" ht="75">
      <c r="A30" s="289">
        <v>19</v>
      </c>
      <c r="B30" s="28" t="s">
        <v>422</v>
      </c>
      <c r="C30" s="193" t="s">
        <v>463</v>
      </c>
      <c r="D30" s="55" t="s">
        <v>464</v>
      </c>
      <c r="E30" s="24">
        <v>1260</v>
      </c>
      <c r="F30" s="24" t="s">
        <v>465</v>
      </c>
      <c r="G30" s="24">
        <v>360</v>
      </c>
      <c r="H30" s="513" t="s">
        <v>466</v>
      </c>
      <c r="I30" s="509" t="s">
        <v>55</v>
      </c>
      <c r="J30" s="497"/>
      <c r="K30" s="509" t="s">
        <v>878</v>
      </c>
      <c r="L30" s="416"/>
      <c r="M30" s="416"/>
      <c r="N30" s="250"/>
      <c r="O30" s="509" t="s">
        <v>878</v>
      </c>
      <c r="P30" s="416"/>
      <c r="Q30" s="416"/>
      <c r="R30" s="250"/>
      <c r="S30" s="435"/>
    </row>
    <row r="31" spans="1:19" ht="60">
      <c r="A31" s="289">
        <v>20</v>
      </c>
      <c r="B31" s="28" t="s">
        <v>422</v>
      </c>
      <c r="C31" s="193" t="s">
        <v>467</v>
      </c>
      <c r="D31" s="55" t="s">
        <v>468</v>
      </c>
      <c r="E31" s="24"/>
      <c r="F31" s="24"/>
      <c r="G31" s="24"/>
      <c r="H31" s="515"/>
      <c r="I31" s="509" t="s">
        <v>55</v>
      </c>
      <c r="J31" s="497"/>
      <c r="K31" s="509" t="s">
        <v>878</v>
      </c>
      <c r="L31" s="416"/>
      <c r="M31" s="416"/>
      <c r="N31" s="250"/>
      <c r="O31" s="509" t="s">
        <v>878</v>
      </c>
      <c r="P31" s="416"/>
      <c r="Q31" s="416"/>
      <c r="R31" s="250"/>
      <c r="S31" s="435"/>
    </row>
    <row r="32" spans="1:19" ht="60">
      <c r="A32" s="289">
        <v>21</v>
      </c>
      <c r="B32" s="194" t="s">
        <v>469</v>
      </c>
      <c r="C32" s="193" t="s">
        <v>470</v>
      </c>
      <c r="D32" s="55" t="s">
        <v>471</v>
      </c>
      <c r="E32" s="24">
        <v>130</v>
      </c>
      <c r="F32" s="24" t="s">
        <v>472</v>
      </c>
      <c r="G32" s="24">
        <v>40</v>
      </c>
      <c r="H32" s="66" t="s">
        <v>473</v>
      </c>
      <c r="I32" s="509" t="s">
        <v>55</v>
      </c>
      <c r="J32" s="497"/>
      <c r="K32" s="509" t="s">
        <v>878</v>
      </c>
      <c r="L32" s="416"/>
      <c r="M32" s="416"/>
      <c r="N32" s="250"/>
      <c r="O32" s="509" t="s">
        <v>878</v>
      </c>
      <c r="P32" s="416"/>
      <c r="Q32" s="416"/>
      <c r="R32" s="250"/>
      <c r="S32" s="435"/>
    </row>
    <row r="33" spans="1:19" ht="105">
      <c r="A33" s="289">
        <v>22</v>
      </c>
      <c r="B33" s="194" t="s">
        <v>469</v>
      </c>
      <c r="C33" s="193" t="s">
        <v>474</v>
      </c>
      <c r="D33" s="55" t="s">
        <v>475</v>
      </c>
      <c r="E33" s="24">
        <v>1296.72</v>
      </c>
      <c r="F33" s="24" t="s">
        <v>476</v>
      </c>
      <c r="G33" s="24">
        <v>385</v>
      </c>
      <c r="H33" s="469" t="s">
        <v>473</v>
      </c>
      <c r="I33" s="509" t="s">
        <v>55</v>
      </c>
      <c r="J33" s="497"/>
      <c r="K33" s="509" t="s">
        <v>878</v>
      </c>
      <c r="L33" s="416"/>
      <c r="M33" s="416"/>
      <c r="N33" s="250"/>
      <c r="O33" s="509" t="s">
        <v>878</v>
      </c>
      <c r="P33" s="416"/>
      <c r="Q33" s="416"/>
      <c r="R33" s="250"/>
      <c r="S33" s="435"/>
    </row>
    <row r="34" spans="1:19" ht="60">
      <c r="A34" s="289">
        <v>23</v>
      </c>
      <c r="B34" s="194" t="s">
        <v>477</v>
      </c>
      <c r="C34" s="193" t="s">
        <v>478</v>
      </c>
      <c r="D34" s="55" t="s">
        <v>479</v>
      </c>
      <c r="E34" s="24">
        <v>2033</v>
      </c>
      <c r="F34" s="24" t="s">
        <v>480</v>
      </c>
      <c r="G34" s="24">
        <v>370</v>
      </c>
      <c r="H34" s="515" t="s">
        <v>481</v>
      </c>
      <c r="I34" s="509" t="s">
        <v>55</v>
      </c>
      <c r="J34" s="497"/>
      <c r="K34" s="509" t="s">
        <v>878</v>
      </c>
      <c r="L34" s="416"/>
      <c r="M34" s="416"/>
      <c r="N34" s="250"/>
      <c r="O34" s="509" t="s">
        <v>878</v>
      </c>
      <c r="P34" s="416"/>
      <c r="Q34" s="416"/>
      <c r="R34" s="250"/>
      <c r="S34" s="435"/>
    </row>
    <row r="35" spans="1:19" ht="60.75" thickBot="1">
      <c r="A35" s="319">
        <v>24</v>
      </c>
      <c r="B35" s="500" t="s">
        <v>477</v>
      </c>
      <c r="C35" s="501" t="s">
        <v>474</v>
      </c>
      <c r="D35" s="502" t="s">
        <v>482</v>
      </c>
      <c r="E35" s="437">
        <v>468</v>
      </c>
      <c r="F35" s="437" t="s">
        <v>483</v>
      </c>
      <c r="G35" s="437">
        <v>160</v>
      </c>
      <c r="H35" s="516" t="s">
        <v>473</v>
      </c>
      <c r="I35" s="510" t="s">
        <v>55</v>
      </c>
      <c r="J35" s="517"/>
      <c r="K35" s="510" t="s">
        <v>878</v>
      </c>
      <c r="L35" s="498"/>
      <c r="M35" s="498"/>
      <c r="N35" s="511"/>
      <c r="O35" s="510" t="s">
        <v>878</v>
      </c>
      <c r="P35" s="498"/>
      <c r="Q35" s="498"/>
      <c r="R35" s="511"/>
      <c r="S35" s="441"/>
    </row>
    <row r="36" spans="1:19" ht="15.75" thickBot="1">
      <c r="A36" s="289">
        <v>25</v>
      </c>
      <c r="B36" s="1050" t="s">
        <v>896</v>
      </c>
      <c r="C36" s="1051"/>
      <c r="D36" s="1051"/>
      <c r="E36" s="1051"/>
      <c r="F36" s="1051"/>
      <c r="G36" s="1051"/>
      <c r="H36" s="1052"/>
      <c r="I36" s="701"/>
      <c r="J36" s="841">
        <f>SUM(J12:J35)</f>
        <v>0</v>
      </c>
      <c r="K36" s="590"/>
      <c r="L36" s="841">
        <f>SUM(L12:L35)</f>
        <v>0</v>
      </c>
      <c r="M36" s="841">
        <f>SUM(M12:M35)</f>
        <v>0</v>
      </c>
      <c r="N36" s="841">
        <f>SUM(N12:N35)</f>
        <v>0</v>
      </c>
      <c r="O36" s="702"/>
      <c r="P36" s="847">
        <f>SUM(P12:P35)</f>
        <v>0</v>
      </c>
      <c r="Q36" s="847">
        <f>SUM(Q12:Q35)</f>
        <v>0</v>
      </c>
      <c r="R36" s="847">
        <f>SUM(R22:R35)</f>
        <v>0</v>
      </c>
      <c r="S36" s="703"/>
    </row>
    <row r="37" spans="1:19" ht="24" thickBot="1">
      <c r="A37" s="319">
        <v>26</v>
      </c>
      <c r="B37" s="1053" t="s">
        <v>908</v>
      </c>
      <c r="C37" s="1054"/>
      <c r="D37" s="1054"/>
      <c r="E37" s="1054"/>
      <c r="F37" s="1054"/>
      <c r="G37" s="1054"/>
      <c r="H37" s="1054"/>
      <c r="I37" s="1060">
        <f>J36+L36+M36+N36+P36+Q36+R36</f>
        <v>0</v>
      </c>
      <c r="J37" s="1061"/>
      <c r="K37" s="1061"/>
      <c r="L37" s="1061"/>
      <c r="M37" s="1061"/>
      <c r="N37" s="1061"/>
      <c r="O37" s="1061"/>
      <c r="P37" s="1061"/>
      <c r="Q37" s="1061"/>
      <c r="R37" s="1061"/>
      <c r="S37" s="1062"/>
    </row>
  </sheetData>
  <mergeCells count="28">
    <mergeCell ref="P9:R9"/>
    <mergeCell ref="H8:H10"/>
    <mergeCell ref="I9:I10"/>
    <mergeCell ref="K9:K10"/>
    <mergeCell ref="A8:A10"/>
    <mergeCell ref="O9:O10"/>
    <mergeCell ref="I5:R5"/>
    <mergeCell ref="A5:H7"/>
    <mergeCell ref="A1:S2"/>
    <mergeCell ref="A3:S4"/>
    <mergeCell ref="O6:R6"/>
    <mergeCell ref="O7:R7"/>
    <mergeCell ref="B36:H36"/>
    <mergeCell ref="B37:H37"/>
    <mergeCell ref="I6:J6"/>
    <mergeCell ref="I7:J7"/>
    <mergeCell ref="K6:N6"/>
    <mergeCell ref="K7:N7"/>
    <mergeCell ref="B8:B10"/>
    <mergeCell ref="C8:C10"/>
    <mergeCell ref="D8:D10"/>
    <mergeCell ref="E8:E10"/>
    <mergeCell ref="L9:N9"/>
    <mergeCell ref="I8:R8"/>
    <mergeCell ref="I37:S37"/>
    <mergeCell ref="S8:S10"/>
    <mergeCell ref="F8:F10"/>
    <mergeCell ref="G8:G10"/>
  </mergeCells>
  <dataValidations count="1">
    <dataValidation type="list" allowBlank="1" showInputMessage="1" showErrorMessage="1" sqref="I22:I35 J12:J21 K12:K35 L12:M21 N22:N35 O12:O35 P12:Q21 R22:R35" xr:uid="{DF6F5D98-3E18-4AE1-AA60-7E8901CD760A}"/>
  </dataValidations>
  <pageMargins left="0.25" right="0.25" top="0.75" bottom="0.75" header="0.3" footer="0.3"/>
  <pageSetup paperSize="9" scale="3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7514D-0CAD-4656-BE13-E25368153821}">
  <sheetPr codeName="Arkusz8">
    <pageSetUpPr fitToPage="1"/>
  </sheetPr>
  <dimension ref="A1:S28"/>
  <sheetViews>
    <sheetView zoomScale="70" zoomScaleNormal="70" workbookViewId="0">
      <pane ySplit="11" topLeftCell="A22" activePane="bottomLeft" state="frozen"/>
      <selection activeCell="D1" sqref="D1"/>
      <selection pane="bottomLeft" activeCell="A3" sqref="A3:S4"/>
    </sheetView>
  </sheetViews>
  <sheetFormatPr defaultColWidth="8.85546875" defaultRowHeight="15"/>
  <cols>
    <col min="1" max="1" width="5.28515625" customWidth="1"/>
    <col min="2" max="3" width="18.28515625" customWidth="1"/>
    <col min="4" max="4" width="32.5703125" customWidth="1"/>
    <col min="5" max="5" width="11" bestFit="1" customWidth="1"/>
    <col min="6" max="6" width="28" customWidth="1"/>
    <col min="7" max="7" width="27.28515625" bestFit="1" customWidth="1"/>
    <col min="8" max="8" width="21.140625" customWidth="1"/>
    <col min="9" max="9" width="14" bestFit="1" customWidth="1"/>
    <col min="10" max="13" width="14" customWidth="1"/>
    <col min="14" max="17" width="15.5703125" customWidth="1"/>
    <col min="18" max="19" width="14" bestFit="1" customWidth="1"/>
  </cols>
  <sheetData>
    <row r="1" spans="1:19">
      <c r="A1" s="961" t="s">
        <v>909</v>
      </c>
      <c r="B1" s="962"/>
      <c r="C1" s="962"/>
      <c r="D1" s="962"/>
      <c r="E1" s="962"/>
      <c r="F1" s="962"/>
      <c r="G1" s="962"/>
      <c r="H1" s="962"/>
      <c r="I1" s="962"/>
      <c r="J1" s="962"/>
      <c r="K1" s="962"/>
      <c r="L1" s="962"/>
      <c r="M1" s="962"/>
      <c r="N1" s="962"/>
      <c r="O1" s="962"/>
      <c r="P1" s="962"/>
      <c r="Q1" s="962"/>
      <c r="R1" s="962"/>
      <c r="S1" s="963"/>
    </row>
    <row r="2" spans="1:19" ht="15.75" thickBot="1">
      <c r="A2" s="964"/>
      <c r="B2" s="965"/>
      <c r="C2" s="965"/>
      <c r="D2" s="965"/>
      <c r="E2" s="965"/>
      <c r="F2" s="965"/>
      <c r="G2" s="965"/>
      <c r="H2" s="965"/>
      <c r="I2" s="965"/>
      <c r="J2" s="965"/>
      <c r="K2" s="965"/>
      <c r="L2" s="965"/>
      <c r="M2" s="965"/>
      <c r="N2" s="965"/>
      <c r="O2" s="965"/>
      <c r="P2" s="965"/>
      <c r="Q2" s="965"/>
      <c r="R2" s="965"/>
      <c r="S2" s="966"/>
    </row>
    <row r="3" spans="1:19" ht="15" customHeight="1">
      <c r="A3" s="880" t="s">
        <v>964</v>
      </c>
      <c r="B3" s="881"/>
      <c r="C3" s="881"/>
      <c r="D3" s="881"/>
      <c r="E3" s="881"/>
      <c r="F3" s="881"/>
      <c r="G3" s="881"/>
      <c r="H3" s="881"/>
      <c r="I3" s="881"/>
      <c r="J3" s="881"/>
      <c r="K3" s="881"/>
      <c r="L3" s="881"/>
      <c r="M3" s="881"/>
      <c r="N3" s="881"/>
      <c r="O3" s="881"/>
      <c r="P3" s="881"/>
      <c r="Q3" s="881"/>
      <c r="R3" s="881"/>
      <c r="S3" s="882"/>
    </row>
    <row r="4" spans="1:19" ht="15.75" thickBot="1">
      <c r="A4" s="883"/>
      <c r="B4" s="884"/>
      <c r="C4" s="884"/>
      <c r="D4" s="884"/>
      <c r="E4" s="884"/>
      <c r="F4" s="884"/>
      <c r="G4" s="884"/>
      <c r="H4" s="884"/>
      <c r="I4" s="884"/>
      <c r="J4" s="884"/>
      <c r="K4" s="884"/>
      <c r="L4" s="884"/>
      <c r="M4" s="884"/>
      <c r="N4" s="884"/>
      <c r="O4" s="884"/>
      <c r="P4" s="884"/>
      <c r="Q4" s="884"/>
      <c r="R4" s="884"/>
      <c r="S4" s="885"/>
    </row>
    <row r="5" spans="1:19" ht="14.45" customHeight="1" thickBot="1">
      <c r="A5" s="1005" t="s">
        <v>882</v>
      </c>
      <c r="B5" s="867"/>
      <c r="C5" s="867"/>
      <c r="D5" s="867"/>
      <c r="E5" s="867"/>
      <c r="F5" s="867"/>
      <c r="G5" s="867"/>
      <c r="H5" s="960"/>
      <c r="I5" s="955" t="s">
        <v>22</v>
      </c>
      <c r="J5" s="956"/>
      <c r="K5" s="956"/>
      <c r="L5" s="956"/>
      <c r="M5" s="956"/>
      <c r="N5" s="956"/>
      <c r="O5" s="956"/>
      <c r="P5" s="956"/>
      <c r="Q5" s="956"/>
      <c r="R5" s="957"/>
      <c r="S5" s="503"/>
    </row>
    <row r="6" spans="1:19" ht="14.45" customHeight="1" thickBot="1">
      <c r="A6" s="959"/>
      <c r="B6" s="867"/>
      <c r="C6" s="867"/>
      <c r="D6" s="867"/>
      <c r="E6" s="867"/>
      <c r="F6" s="867"/>
      <c r="G6" s="867"/>
      <c r="H6" s="960"/>
      <c r="I6" s="1073">
        <v>2023</v>
      </c>
      <c r="J6" s="1074"/>
      <c r="K6" s="1073">
        <v>2024</v>
      </c>
      <c r="L6" s="867"/>
      <c r="M6" s="867"/>
      <c r="N6" s="867"/>
      <c r="O6" s="1065">
        <v>2025</v>
      </c>
      <c r="P6" s="1066"/>
      <c r="Q6" s="1066"/>
      <c r="R6" s="1067"/>
      <c r="S6" s="278"/>
    </row>
    <row r="7" spans="1:19" ht="93" customHeight="1" thickBot="1">
      <c r="A7" s="959"/>
      <c r="B7" s="867"/>
      <c r="C7" s="867"/>
      <c r="D7" s="867"/>
      <c r="E7" s="867"/>
      <c r="F7" s="867"/>
      <c r="G7" s="867"/>
      <c r="H7" s="960"/>
      <c r="I7" s="1075" t="s">
        <v>484</v>
      </c>
      <c r="J7" s="1076"/>
      <c r="K7" s="1077" t="s">
        <v>933</v>
      </c>
      <c r="L7" s="1078"/>
      <c r="M7" s="1078"/>
      <c r="N7" s="1079"/>
      <c r="O7" s="1075" t="s">
        <v>485</v>
      </c>
      <c r="P7" s="1080"/>
      <c r="Q7" s="1080"/>
      <c r="R7" s="1076"/>
      <c r="S7" s="278"/>
    </row>
    <row r="8" spans="1:19" s="704" customFormat="1" ht="15" customHeight="1" thickBot="1">
      <c r="A8" s="898" t="s">
        <v>24</v>
      </c>
      <c r="B8" s="898" t="s">
        <v>25</v>
      </c>
      <c r="C8" s="898" t="s">
        <v>26</v>
      </c>
      <c r="D8" s="898" t="s">
        <v>27</v>
      </c>
      <c r="E8" s="898" t="s">
        <v>28</v>
      </c>
      <c r="F8" s="898" t="s">
        <v>29</v>
      </c>
      <c r="G8" s="898" t="s">
        <v>30</v>
      </c>
      <c r="H8" s="898" t="s">
        <v>31</v>
      </c>
      <c r="I8" s="1020"/>
      <c r="J8" s="1021"/>
      <c r="K8" s="1021"/>
      <c r="L8" s="1021"/>
      <c r="M8" s="1021"/>
      <c r="N8" s="1021"/>
      <c r="O8" s="1021"/>
      <c r="P8" s="1021"/>
      <c r="Q8" s="1021"/>
      <c r="R8" s="1022"/>
      <c r="S8" s="872" t="s">
        <v>32</v>
      </c>
    </row>
    <row r="9" spans="1:19" s="704" customFormat="1" ht="46.5" customHeight="1" thickBot="1">
      <c r="A9" s="899"/>
      <c r="B9" s="899"/>
      <c r="C9" s="899"/>
      <c r="D9" s="899"/>
      <c r="E9" s="899"/>
      <c r="F9" s="899"/>
      <c r="G9" s="899"/>
      <c r="H9" s="899"/>
      <c r="I9" s="898" t="s">
        <v>875</v>
      </c>
      <c r="J9" s="339" t="s">
        <v>870</v>
      </c>
      <c r="K9" s="898" t="s">
        <v>891</v>
      </c>
      <c r="L9" s="1020" t="s">
        <v>871</v>
      </c>
      <c r="M9" s="1021"/>
      <c r="N9" s="1022"/>
      <c r="O9" s="898" t="s">
        <v>876</v>
      </c>
      <c r="P9" s="1020" t="s">
        <v>872</v>
      </c>
      <c r="Q9" s="1021"/>
      <c r="R9" s="1022"/>
      <c r="S9" s="873"/>
    </row>
    <row r="10" spans="1:19" s="704" customFormat="1" ht="46.5" customHeight="1" thickBot="1">
      <c r="A10" s="900"/>
      <c r="B10" s="900"/>
      <c r="C10" s="900"/>
      <c r="D10" s="900"/>
      <c r="E10" s="900"/>
      <c r="F10" s="900"/>
      <c r="G10" s="900"/>
      <c r="H10" s="900"/>
      <c r="I10" s="900"/>
      <c r="J10" s="396" t="s">
        <v>888</v>
      </c>
      <c r="K10" s="900"/>
      <c r="L10" s="658" t="s">
        <v>906</v>
      </c>
      <c r="M10" s="396" t="s">
        <v>888</v>
      </c>
      <c r="N10" s="339" t="s">
        <v>883</v>
      </c>
      <c r="O10" s="900"/>
      <c r="P10" s="396" t="s">
        <v>906</v>
      </c>
      <c r="Q10" s="396" t="s">
        <v>888</v>
      </c>
      <c r="R10" s="401" t="s">
        <v>878</v>
      </c>
      <c r="S10" s="874"/>
    </row>
    <row r="11" spans="1:19" s="704" customFormat="1" ht="15.75" thickBot="1">
      <c r="A11" s="339">
        <v>1</v>
      </c>
      <c r="B11" s="339">
        <v>2</v>
      </c>
      <c r="C11" s="649">
        <v>3</v>
      </c>
      <c r="D11" s="339">
        <v>4</v>
      </c>
      <c r="E11" s="339">
        <v>5</v>
      </c>
      <c r="F11" s="339">
        <v>6</v>
      </c>
      <c r="G11" s="339">
        <v>7</v>
      </c>
      <c r="H11" s="339">
        <v>8</v>
      </c>
      <c r="I11" s="649">
        <v>9</v>
      </c>
      <c r="J11" s="339">
        <v>10</v>
      </c>
      <c r="K11" s="645">
        <v>11</v>
      </c>
      <c r="L11" s="645">
        <v>12</v>
      </c>
      <c r="M11" s="645">
        <v>13</v>
      </c>
      <c r="N11" s="645">
        <v>15</v>
      </c>
      <c r="O11" s="647">
        <v>16</v>
      </c>
      <c r="P11" s="645">
        <v>17</v>
      </c>
      <c r="Q11" s="645">
        <v>18</v>
      </c>
      <c r="R11" s="645">
        <v>19</v>
      </c>
      <c r="S11" s="648">
        <v>20</v>
      </c>
    </row>
    <row r="12" spans="1:19" s="578" customFormat="1" ht="90">
      <c r="A12" s="708">
        <v>1</v>
      </c>
      <c r="B12" s="709" t="s">
        <v>486</v>
      </c>
      <c r="C12" s="710" t="s">
        <v>487</v>
      </c>
      <c r="D12" s="711" t="s">
        <v>488</v>
      </c>
      <c r="E12" s="712">
        <v>54922</v>
      </c>
      <c r="F12" s="712">
        <v>6612</v>
      </c>
      <c r="G12" s="713">
        <v>6705</v>
      </c>
      <c r="H12" s="714" t="s">
        <v>489</v>
      </c>
      <c r="I12" s="715" t="s">
        <v>907</v>
      </c>
      <c r="J12" s="717"/>
      <c r="K12" s="720" t="s">
        <v>911</v>
      </c>
      <c r="L12" s="416"/>
      <c r="M12" s="716"/>
      <c r="N12" s="724"/>
      <c r="O12" s="729" t="s">
        <v>879</v>
      </c>
      <c r="P12" s="710"/>
      <c r="Q12" s="710"/>
      <c r="R12" s="641"/>
      <c r="S12" s="727"/>
    </row>
    <row r="13" spans="1:19" ht="90">
      <c r="A13" s="456">
        <v>2</v>
      </c>
      <c r="B13" s="202" t="s">
        <v>486</v>
      </c>
      <c r="C13" s="504" t="s">
        <v>490</v>
      </c>
      <c r="D13" s="705" t="s">
        <v>491</v>
      </c>
      <c r="E13" s="525">
        <v>55300.4</v>
      </c>
      <c r="F13" s="525">
        <v>6756</v>
      </c>
      <c r="G13" s="706">
        <v>6855</v>
      </c>
      <c r="H13" s="526" t="s">
        <v>492</v>
      </c>
      <c r="I13" s="662" t="s">
        <v>907</v>
      </c>
      <c r="J13" s="718"/>
      <c r="K13" s="721" t="s">
        <v>911</v>
      </c>
      <c r="L13" s="416"/>
      <c r="M13" s="579"/>
      <c r="N13" s="725"/>
      <c r="O13" s="413" t="s">
        <v>879</v>
      </c>
      <c r="P13" s="650"/>
      <c r="Q13" s="650"/>
      <c r="R13" s="497"/>
      <c r="S13" s="528"/>
    </row>
    <row r="14" spans="1:19" ht="102">
      <c r="A14" s="481">
        <v>3</v>
      </c>
      <c r="B14" s="111" t="s">
        <v>486</v>
      </c>
      <c r="C14" s="139" t="s">
        <v>493</v>
      </c>
      <c r="D14" s="138" t="s">
        <v>494</v>
      </c>
      <c r="E14" s="121">
        <v>45173</v>
      </c>
      <c r="F14" s="121">
        <v>4945</v>
      </c>
      <c r="G14" s="146">
        <v>4970.3999999999996</v>
      </c>
      <c r="H14" s="57" t="s">
        <v>495</v>
      </c>
      <c r="I14" s="433" t="s">
        <v>907</v>
      </c>
      <c r="J14" s="657"/>
      <c r="K14" s="721" t="s">
        <v>911</v>
      </c>
      <c r="L14" s="416"/>
      <c r="M14" s="579"/>
      <c r="N14" s="725"/>
      <c r="O14" s="413" t="s">
        <v>879</v>
      </c>
      <c r="P14" s="650"/>
      <c r="Q14" s="650"/>
      <c r="R14" s="497"/>
      <c r="S14" s="529"/>
    </row>
    <row r="15" spans="1:19" ht="96.75" customHeight="1">
      <c r="A15" s="481">
        <v>4</v>
      </c>
      <c r="B15" s="111" t="s">
        <v>486</v>
      </c>
      <c r="C15" s="140" t="s">
        <v>496</v>
      </c>
      <c r="D15" s="138" t="s">
        <v>497</v>
      </c>
      <c r="E15" s="121">
        <v>1830</v>
      </c>
      <c r="F15" s="141">
        <v>308</v>
      </c>
      <c r="G15" s="68" t="s">
        <v>498</v>
      </c>
      <c r="H15" s="57" t="s">
        <v>499</v>
      </c>
      <c r="I15" s="527" t="s">
        <v>55</v>
      </c>
      <c r="J15" s="628"/>
      <c r="K15" s="721" t="s">
        <v>911</v>
      </c>
      <c r="L15" s="416"/>
      <c r="M15" s="416"/>
      <c r="N15" s="726"/>
      <c r="O15" s="730" t="s">
        <v>878</v>
      </c>
      <c r="P15" s="416"/>
      <c r="Q15" s="416"/>
      <c r="R15" s="731"/>
      <c r="S15" s="529"/>
    </row>
    <row r="16" spans="1:19" ht="90">
      <c r="A16" s="481">
        <v>5</v>
      </c>
      <c r="B16" s="111" t="s">
        <v>486</v>
      </c>
      <c r="C16" s="140" t="s">
        <v>500</v>
      </c>
      <c r="D16" s="138" t="s">
        <v>501</v>
      </c>
      <c r="E16" s="121">
        <v>1291</v>
      </c>
      <c r="F16" s="141">
        <v>184</v>
      </c>
      <c r="G16" s="146">
        <v>186</v>
      </c>
      <c r="H16" s="57" t="s">
        <v>502</v>
      </c>
      <c r="I16" s="527" t="s">
        <v>55</v>
      </c>
      <c r="J16" s="628"/>
      <c r="K16" s="721" t="s">
        <v>911</v>
      </c>
      <c r="L16" s="416"/>
      <c r="M16" s="416"/>
      <c r="N16" s="726"/>
      <c r="O16" s="730" t="s">
        <v>878</v>
      </c>
      <c r="P16" s="416"/>
      <c r="Q16" s="416"/>
      <c r="R16" s="731"/>
      <c r="S16" s="529"/>
    </row>
    <row r="17" spans="1:19" ht="63.75">
      <c r="A17" s="481">
        <v>6</v>
      </c>
      <c r="B17" s="111" t="s">
        <v>486</v>
      </c>
      <c r="C17" s="140" t="s">
        <v>503</v>
      </c>
      <c r="D17" s="138" t="s">
        <v>504</v>
      </c>
      <c r="E17" s="139">
        <v>164.16</v>
      </c>
      <c r="F17" s="141">
        <v>68.2</v>
      </c>
      <c r="G17" s="146">
        <v>69</v>
      </c>
      <c r="H17" s="57" t="s">
        <v>505</v>
      </c>
      <c r="I17" s="527" t="s">
        <v>55</v>
      </c>
      <c r="J17" s="628"/>
      <c r="K17" s="721" t="s">
        <v>911</v>
      </c>
      <c r="L17" s="416"/>
      <c r="M17" s="416"/>
      <c r="N17" s="726"/>
      <c r="O17" s="730" t="s">
        <v>878</v>
      </c>
      <c r="P17" s="416"/>
      <c r="Q17" s="416"/>
      <c r="R17" s="731"/>
      <c r="S17" s="529"/>
    </row>
    <row r="18" spans="1:19" ht="63.75">
      <c r="A18" s="481">
        <v>7</v>
      </c>
      <c r="B18" s="111" t="s">
        <v>486</v>
      </c>
      <c r="C18" s="140" t="s">
        <v>506</v>
      </c>
      <c r="D18" s="138" t="s">
        <v>507</v>
      </c>
      <c r="E18" s="141">
        <v>72</v>
      </c>
      <c r="F18" s="141">
        <v>24</v>
      </c>
      <c r="G18" s="146">
        <v>25</v>
      </c>
      <c r="H18" s="112" t="s">
        <v>73</v>
      </c>
      <c r="I18" s="527" t="s">
        <v>55</v>
      </c>
      <c r="J18" s="628"/>
      <c r="K18" s="721" t="s">
        <v>911</v>
      </c>
      <c r="L18" s="416"/>
      <c r="M18" s="416"/>
      <c r="N18" s="726"/>
      <c r="O18" s="730" t="s">
        <v>878</v>
      </c>
      <c r="P18" s="416"/>
      <c r="Q18" s="416"/>
      <c r="R18" s="731"/>
      <c r="S18" s="529"/>
    </row>
    <row r="19" spans="1:19" ht="51">
      <c r="A19" s="481">
        <v>8</v>
      </c>
      <c r="B19" s="111" t="s">
        <v>486</v>
      </c>
      <c r="C19" s="140" t="s">
        <v>508</v>
      </c>
      <c r="D19" s="138" t="s">
        <v>509</v>
      </c>
      <c r="E19" s="141">
        <v>26.8</v>
      </c>
      <c r="F19" s="141">
        <v>8.9</v>
      </c>
      <c r="G19" s="146">
        <v>9</v>
      </c>
      <c r="H19" s="57" t="s">
        <v>505</v>
      </c>
      <c r="I19" s="527" t="s">
        <v>55</v>
      </c>
      <c r="J19" s="628"/>
      <c r="K19" s="721" t="s">
        <v>911</v>
      </c>
      <c r="L19" s="416"/>
      <c r="M19" s="416"/>
      <c r="N19" s="726"/>
      <c r="O19" s="730" t="s">
        <v>878</v>
      </c>
      <c r="P19" s="416"/>
      <c r="Q19" s="416"/>
      <c r="R19" s="731"/>
      <c r="S19" s="529"/>
    </row>
    <row r="20" spans="1:19" ht="105">
      <c r="A20" s="481">
        <v>9</v>
      </c>
      <c r="B20" s="111" t="s">
        <v>486</v>
      </c>
      <c r="C20" s="140" t="s">
        <v>510</v>
      </c>
      <c r="D20" s="138" t="s">
        <v>511</v>
      </c>
      <c r="E20" s="121">
        <v>1775.2</v>
      </c>
      <c r="F20" s="141">
        <v>513.4</v>
      </c>
      <c r="G20" s="146">
        <v>517</v>
      </c>
      <c r="H20" s="57" t="s">
        <v>499</v>
      </c>
      <c r="I20" s="527" t="s">
        <v>55</v>
      </c>
      <c r="J20" s="628"/>
      <c r="K20" s="721" t="s">
        <v>911</v>
      </c>
      <c r="L20" s="416"/>
      <c r="M20" s="416"/>
      <c r="N20" s="726"/>
      <c r="O20" s="730" t="s">
        <v>878</v>
      </c>
      <c r="P20" s="416"/>
      <c r="Q20" s="416"/>
      <c r="R20" s="731"/>
      <c r="S20" s="529"/>
    </row>
    <row r="21" spans="1:19" ht="51">
      <c r="A21" s="481">
        <v>10</v>
      </c>
      <c r="B21" s="111" t="s">
        <v>486</v>
      </c>
      <c r="C21" s="140" t="s">
        <v>512</v>
      </c>
      <c r="D21" s="142" t="s">
        <v>513</v>
      </c>
      <c r="E21" s="141">
        <v>71</v>
      </c>
      <c r="F21" s="141">
        <v>28.4</v>
      </c>
      <c r="G21" s="146">
        <v>29</v>
      </c>
      <c r="H21" s="57" t="s">
        <v>505</v>
      </c>
      <c r="I21" s="527" t="s">
        <v>55</v>
      </c>
      <c r="J21" s="628"/>
      <c r="K21" s="721" t="s">
        <v>911</v>
      </c>
      <c r="L21" s="416"/>
      <c r="M21" s="416"/>
      <c r="N21" s="726"/>
      <c r="O21" s="730" t="s">
        <v>878</v>
      </c>
      <c r="P21" s="416"/>
      <c r="Q21" s="416"/>
      <c r="R21" s="731"/>
      <c r="S21" s="529"/>
    </row>
    <row r="22" spans="1:19" ht="76.5">
      <c r="A22" s="481">
        <v>11</v>
      </c>
      <c r="B22" s="111" t="s">
        <v>486</v>
      </c>
      <c r="C22" s="140" t="s">
        <v>514</v>
      </c>
      <c r="D22" s="138" t="s">
        <v>515</v>
      </c>
      <c r="E22" s="141">
        <v>291</v>
      </c>
      <c r="F22" s="141">
        <v>53.5</v>
      </c>
      <c r="G22" s="146">
        <v>54</v>
      </c>
      <c r="H22" s="57" t="s">
        <v>516</v>
      </c>
      <c r="I22" s="527" t="s">
        <v>55</v>
      </c>
      <c r="J22" s="628"/>
      <c r="K22" s="721" t="s">
        <v>911</v>
      </c>
      <c r="L22" s="416"/>
      <c r="M22" s="416"/>
      <c r="N22" s="726"/>
      <c r="O22" s="730" t="s">
        <v>878</v>
      </c>
      <c r="P22" s="416"/>
      <c r="Q22" s="416"/>
      <c r="R22" s="731"/>
      <c r="S22" s="529"/>
    </row>
    <row r="23" spans="1:19" ht="70.5" customHeight="1">
      <c r="A23" s="481">
        <v>12</v>
      </c>
      <c r="B23" s="111" t="s">
        <v>486</v>
      </c>
      <c r="C23" s="140" t="s">
        <v>517</v>
      </c>
      <c r="D23" s="138" t="s">
        <v>518</v>
      </c>
      <c r="E23" s="139">
        <v>49.88</v>
      </c>
      <c r="F23" s="139">
        <v>10.24</v>
      </c>
      <c r="G23" s="146">
        <v>11</v>
      </c>
      <c r="H23" s="57" t="s">
        <v>505</v>
      </c>
      <c r="I23" s="527" t="s">
        <v>55</v>
      </c>
      <c r="J23" s="628"/>
      <c r="K23" s="721" t="s">
        <v>911</v>
      </c>
      <c r="L23" s="416"/>
      <c r="M23" s="416"/>
      <c r="N23" s="726"/>
      <c r="O23" s="730" t="s">
        <v>878</v>
      </c>
      <c r="P23" s="416"/>
      <c r="Q23" s="416"/>
      <c r="R23" s="731"/>
      <c r="S23" s="529"/>
    </row>
    <row r="24" spans="1:19" ht="123" customHeight="1">
      <c r="A24" s="481">
        <v>13</v>
      </c>
      <c r="B24" s="111" t="s">
        <v>486</v>
      </c>
      <c r="C24" s="140" t="s">
        <v>519</v>
      </c>
      <c r="D24" s="138" t="s">
        <v>520</v>
      </c>
      <c r="E24" s="121">
        <v>4513.5600000000004</v>
      </c>
      <c r="F24" s="139">
        <v>846.16</v>
      </c>
      <c r="G24" s="146">
        <v>851</v>
      </c>
      <c r="H24" s="57" t="s">
        <v>521</v>
      </c>
      <c r="I24" s="527" t="s">
        <v>55</v>
      </c>
      <c r="J24" s="628"/>
      <c r="K24" s="721" t="s">
        <v>911</v>
      </c>
      <c r="L24" s="416"/>
      <c r="M24" s="416"/>
      <c r="N24" s="726"/>
      <c r="O24" s="730" t="s">
        <v>878</v>
      </c>
      <c r="P24" s="416"/>
      <c r="Q24" s="416"/>
      <c r="R24" s="731"/>
      <c r="S24" s="529"/>
    </row>
    <row r="25" spans="1:19" ht="31.5">
      <c r="A25" s="481">
        <v>14</v>
      </c>
      <c r="B25" s="111" t="s">
        <v>486</v>
      </c>
      <c r="C25" s="51" t="s">
        <v>522</v>
      </c>
      <c r="D25" s="143" t="s">
        <v>523</v>
      </c>
      <c r="E25" s="68" t="s">
        <v>408</v>
      </c>
      <c r="F25" s="141">
        <v>1773</v>
      </c>
      <c r="G25" s="68" t="s">
        <v>408</v>
      </c>
      <c r="H25" s="67"/>
      <c r="I25" s="527" t="s">
        <v>55</v>
      </c>
      <c r="J25" s="628"/>
      <c r="K25" s="721" t="s">
        <v>911</v>
      </c>
      <c r="L25" s="416"/>
      <c r="M25" s="416"/>
      <c r="N25" s="726"/>
      <c r="O25" s="730" t="s">
        <v>878</v>
      </c>
      <c r="P25" s="416"/>
      <c r="Q25" s="416"/>
      <c r="R25" s="731"/>
      <c r="S25" s="529"/>
    </row>
    <row r="26" spans="1:19" ht="90" thickBot="1">
      <c r="A26" s="476">
        <v>15</v>
      </c>
      <c r="B26" s="518" t="s">
        <v>524</v>
      </c>
      <c r="C26" s="519" t="s">
        <v>220</v>
      </c>
      <c r="D26" s="520" t="s">
        <v>525</v>
      </c>
      <c r="E26" s="521">
        <v>3723.7</v>
      </c>
      <c r="F26" s="522">
        <v>927</v>
      </c>
      <c r="G26" s="523">
        <v>930</v>
      </c>
      <c r="H26" s="524" t="s">
        <v>526</v>
      </c>
      <c r="I26" s="531" t="s">
        <v>55</v>
      </c>
      <c r="J26" s="719"/>
      <c r="K26" s="721" t="s">
        <v>911</v>
      </c>
      <c r="L26" s="425"/>
      <c r="M26" s="425"/>
      <c r="N26" s="735"/>
      <c r="O26" s="730" t="s">
        <v>878</v>
      </c>
      <c r="P26" s="425"/>
      <c r="Q26" s="425"/>
      <c r="R26" s="736"/>
      <c r="S26" s="530"/>
    </row>
    <row r="27" spans="1:19" ht="15.75" thickBot="1">
      <c r="A27" s="481">
        <v>16</v>
      </c>
      <c r="B27" s="1068" t="s">
        <v>896</v>
      </c>
      <c r="C27" s="1069"/>
      <c r="D27" s="1069"/>
      <c r="E27" s="1069"/>
      <c r="F27" s="1069"/>
      <c r="G27" s="1069"/>
      <c r="H27" s="1070"/>
      <c r="I27" s="733"/>
      <c r="J27" s="837">
        <f>SUM(J12:J14)</f>
        <v>0</v>
      </c>
      <c r="K27" s="734"/>
      <c r="L27" s="837">
        <f>SUM(L12:L26)</f>
        <v>0</v>
      </c>
      <c r="M27" s="837">
        <f>SUM(M12:M26)</f>
        <v>0</v>
      </c>
      <c r="N27" s="837">
        <f>SUM(N12:N26)</f>
        <v>0</v>
      </c>
      <c r="O27" s="734"/>
      <c r="P27" s="837">
        <f>SUM(P12:P26)</f>
        <v>0</v>
      </c>
      <c r="Q27" s="837">
        <f>SUM(Q12:Q26)</f>
        <v>0</v>
      </c>
      <c r="R27" s="837">
        <f>SUM(R12:R26)</f>
        <v>0</v>
      </c>
      <c r="S27" s="732"/>
    </row>
    <row r="28" spans="1:19" ht="21.75" thickBot="1">
      <c r="A28" s="480">
        <v>17</v>
      </c>
      <c r="B28" s="1071" t="s">
        <v>910</v>
      </c>
      <c r="C28" s="1072"/>
      <c r="D28" s="1072"/>
      <c r="E28" s="1072"/>
      <c r="F28" s="1072"/>
      <c r="G28" s="1072"/>
      <c r="H28" s="1072"/>
      <c r="I28" s="1040">
        <f>J27+L27+N27+P27+Q27+R27</f>
        <v>0</v>
      </c>
      <c r="J28" s="1041"/>
      <c r="K28" s="1041"/>
      <c r="L28" s="1041"/>
      <c r="M28" s="1041"/>
      <c r="N28" s="1041"/>
      <c r="O28" s="1041"/>
      <c r="P28" s="1041"/>
      <c r="Q28" s="1041"/>
      <c r="R28" s="1041"/>
      <c r="S28" s="1042"/>
    </row>
  </sheetData>
  <mergeCells count="28">
    <mergeCell ref="A1:S2"/>
    <mergeCell ref="A3:S4"/>
    <mergeCell ref="A5:H7"/>
    <mergeCell ref="B27:H27"/>
    <mergeCell ref="B28:H28"/>
    <mergeCell ref="I28:S28"/>
    <mergeCell ref="I6:J6"/>
    <mergeCell ref="I7:J7"/>
    <mergeCell ref="K7:N7"/>
    <mergeCell ref="K6:N6"/>
    <mergeCell ref="P9:R9"/>
    <mergeCell ref="I8:R8"/>
    <mergeCell ref="I5:R5"/>
    <mergeCell ref="O7:R7"/>
    <mergeCell ref="O6:R6"/>
    <mergeCell ref="A8:A10"/>
    <mergeCell ref="B8:B10"/>
    <mergeCell ref="C8:C10"/>
    <mergeCell ref="D8:D10"/>
    <mergeCell ref="E8:E10"/>
    <mergeCell ref="S8:S10"/>
    <mergeCell ref="L9:N9"/>
    <mergeCell ref="O9:O10"/>
    <mergeCell ref="F8:F10"/>
    <mergeCell ref="G8:G10"/>
    <mergeCell ref="H8:H10"/>
    <mergeCell ref="I9:I10"/>
    <mergeCell ref="K9:K10"/>
  </mergeCells>
  <dataValidations count="1">
    <dataValidation type="list" allowBlank="1" showInputMessage="1" showErrorMessage="1" sqref="K15:K26 J12:K14 M12:Q14" xr:uid="{E63E0CD7-3470-406E-86EF-CB8C0307C101}"/>
  </dataValidations>
  <pageMargins left="0.7" right="0.7" top="0.75" bottom="0.75" header="0.3" footer="0.3"/>
  <pageSetup paperSize="9" scale="40" fitToHeight="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5D583756A83FD4695CD45A6D7FB3CC2" ma:contentTypeVersion="6" ma:contentTypeDescription="Utwórz nowy dokument." ma:contentTypeScope="" ma:versionID="c45f106eb7bce8dab187ccf3433c8ab0">
  <xsd:schema xmlns:xsd="http://www.w3.org/2001/XMLSchema" xmlns:xs="http://www.w3.org/2001/XMLSchema" xmlns:p="http://schemas.microsoft.com/office/2006/metadata/properties" xmlns:ns3="5b3796c7-2d24-4649-acfb-36c6665ea286" xmlns:ns4="366703d3-d0fc-4e5a-b38d-b72cee7a717a" targetNamespace="http://schemas.microsoft.com/office/2006/metadata/properties" ma:root="true" ma:fieldsID="a6a349d14061ff4be49964bfa1c65de0" ns3:_="" ns4:_="">
    <xsd:import namespace="5b3796c7-2d24-4649-acfb-36c6665ea286"/>
    <xsd:import namespace="366703d3-d0fc-4e5a-b38d-b72cee7a717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3796c7-2d24-4649-acfb-36c6665ea2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3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6703d3-d0fc-4e5a-b38d-b72cee7a717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b3796c7-2d24-4649-acfb-36c6665ea28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AAF32A-447B-4225-88F6-7730C3D25F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3796c7-2d24-4649-acfb-36c6665ea286"/>
    <ds:schemaRef ds:uri="366703d3-d0fc-4e5a-b38d-b72cee7a71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09D5ED-8C26-4A9B-8860-BDAC76A3B592}">
  <ds:schemaRefs>
    <ds:schemaRef ds:uri="http://schemas.microsoft.com/office/2006/metadata/properties"/>
    <ds:schemaRef ds:uri="http://schemas.microsoft.com/office/infopath/2007/PartnerControls"/>
    <ds:schemaRef ds:uri="5b3796c7-2d24-4649-acfb-36c6665ea286"/>
  </ds:schemaRefs>
</ds:datastoreItem>
</file>

<file path=customXml/itemProps3.xml><?xml version="1.0" encoding="utf-8"?>
<ds:datastoreItem xmlns:ds="http://schemas.openxmlformats.org/officeDocument/2006/customXml" ds:itemID="{B483ECD6-0A4C-4981-A28B-030BFB6484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17</vt:i4>
      </vt:variant>
    </vt:vector>
  </HeadingPairs>
  <TitlesOfParts>
    <vt:vector size="17" baseType="lpstr">
      <vt:lpstr>Lista instalacji</vt:lpstr>
      <vt:lpstr>Zadanie 1.Skł.w Ełku</vt:lpstr>
      <vt:lpstr>Zadanie 2.Skł. K.Królewska</vt:lpstr>
      <vt:lpstr>Zadanie 3.Skł.Komorowo</vt:lpstr>
      <vt:lpstr>Zadanie 4.Skł.Leśmierz</vt:lpstr>
      <vt:lpstr>Zadanie 5.Skł.Lisowice</vt:lpstr>
      <vt:lpstr>Zadanie 6.Skł.Lubliniec</vt:lpstr>
      <vt:lpstr>Zadanie 7.Skł.Niemce</vt:lpstr>
      <vt:lpstr>Zadanie 8.Skl.Resko</vt:lpstr>
      <vt:lpstr>Zadanie 9.Skł.S.Sącz</vt:lpstr>
      <vt:lpstr>Zadanie 10.Skł.Strzałkowo</vt:lpstr>
      <vt:lpstr>Zadanie 11.Skł.Szepietowo</vt:lpstr>
      <vt:lpstr>Zadanie 12.Skł.Wąwał</vt:lpstr>
      <vt:lpstr>Zadanie 13.Skł.Zalesie</vt:lpstr>
      <vt:lpstr>Zadanie 14.Ośr.K.J</vt:lpstr>
      <vt:lpstr>Zadanie 15.Ośr.Ruciane Nida</vt:lpstr>
      <vt:lpstr>Zadanie 16.Ośr.Świnoujście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Roszak Katarzyna</dc:creator>
  <cp:keywords/>
  <dc:description/>
  <cp:lastModifiedBy>Leja Emilia</cp:lastModifiedBy>
  <cp:revision/>
  <cp:lastPrinted>2023-09-05T05:47:54Z</cp:lastPrinted>
  <dcterms:created xsi:type="dcterms:W3CDTF">2023-02-17T11:11:03Z</dcterms:created>
  <dcterms:modified xsi:type="dcterms:W3CDTF">2023-09-05T11:02:58Z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0x010100F5D583756A83FD4695CD45A6D7FB3CC2</vt:lpwstr>
  </property>
</Properties>
</file>