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80" activeTab="9"/>
  </bookViews>
  <sheets>
    <sheet name="Czynny kredyt lub pożyczka  1" sheetId="1" r:id="rId1"/>
    <sheet name="Czynny kredyt lub pożyczka 2" sheetId="2" r:id="rId2"/>
    <sheet name="Czynny kredyt lub pożyczka  3" sheetId="3" r:id="rId3"/>
    <sheet name="Czynny kredyt lub pożyczka  4" sheetId="4" r:id="rId4"/>
    <sheet name="Czynny kredyt lub pożyczka 5" sheetId="5" r:id="rId5"/>
    <sheet name="Czynny kredyt lub pożyczka  6" sheetId="6" r:id="rId6"/>
    <sheet name="Czynny kredyt lub pożyczka  7" sheetId="7" r:id="rId7"/>
    <sheet name="Czynny kredyt lub pożyczka  8" sheetId="8" r:id="rId8"/>
    <sheet name="Czynny kredyt lub pożyczka  9" sheetId="9" r:id="rId9"/>
    <sheet name="Czynny kredyt lub pożyczka  10" sheetId="10" r:id="rId10"/>
  </sheets>
  <definedNames>
    <definedName name="arkusz">#REF!</definedName>
    <definedName name="kredyt">#REF!</definedName>
    <definedName name="_xlnm.Print_Area" localSheetId="0">'Czynny kredyt lub pożyczka  1'!$A$1:$Q$45</definedName>
    <definedName name="_xlnm.Print_Area" localSheetId="9">'Czynny kredyt lub pożyczka  10'!$A$1:$Q$45</definedName>
    <definedName name="_xlnm.Print_Area" localSheetId="2">'Czynny kredyt lub pożyczka  3'!$A$1:$Q$45</definedName>
    <definedName name="_xlnm.Print_Area" localSheetId="3">'Czynny kredyt lub pożyczka  4'!$A$1:$Q$45</definedName>
    <definedName name="_xlnm.Print_Area" localSheetId="5">'Czynny kredyt lub pożyczka  6'!$A$1:$Q$45</definedName>
    <definedName name="_xlnm.Print_Area" localSheetId="6">'Czynny kredyt lub pożyczka  7'!$A$1:$Q$45</definedName>
    <definedName name="_xlnm.Print_Area" localSheetId="7">'Czynny kredyt lub pożyczka  8'!$A$1:$Q$45</definedName>
    <definedName name="_xlnm.Print_Area" localSheetId="8">'Czynny kredyt lub pożyczka  9'!$A$1:$Q$45</definedName>
    <definedName name="_xlnm.Print_Area" localSheetId="1">'Czynny kredyt lub pożyczka 2'!$A$1:$Q$45</definedName>
    <definedName name="_xlnm.Print_Area" localSheetId="4">'Czynny kredyt lub pożyczka 5'!$A$1:$Q$45</definedName>
    <definedName name="projekcja">#REF!</definedName>
    <definedName name="wyliczenia" localSheetId="0">#REF!</definedName>
    <definedName name="wyliczenia" localSheetId="9">#REF!</definedName>
    <definedName name="wyliczenia" localSheetId="2">#REF!</definedName>
    <definedName name="wyliczenia" localSheetId="3">#REF!</definedName>
    <definedName name="wyliczenia" localSheetId="5">#REF!</definedName>
    <definedName name="wyliczenia" localSheetId="6">#REF!</definedName>
    <definedName name="wyliczenia" localSheetId="7">#REF!</definedName>
    <definedName name="wyliczenia" localSheetId="8">#REF!</definedName>
    <definedName name="wyliczenia" localSheetId="1">#REF!</definedName>
    <definedName name="wyliczenia">#REF!</definedName>
  </definedNames>
  <calcPr fullCalcOnLoad="1"/>
</workbook>
</file>

<file path=xl/sharedStrings.xml><?xml version="1.0" encoding="utf-8"?>
<sst xmlns="http://schemas.openxmlformats.org/spreadsheetml/2006/main" count="438" uniqueCount="78">
  <si>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</si>
  <si>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</si>
  <si>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</si>
  <si>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</si>
  <si>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</si>
  <si>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</si>
  <si>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</si>
  <si>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</si>
  <si>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</si>
  <si>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</si>
  <si>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</si>
  <si>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</si>
  <si>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</si>
  <si>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Aktualne oprocentowanie</t>
  </si>
  <si>
    <t xml:space="preserve">                     </t>
  </si>
  <si>
    <t>Pozostało do spłaty zł.</t>
  </si>
  <si>
    <t>Cel kredytowania:</t>
  </si>
  <si>
    <t>Kredyt/pożyczka *</t>
  </si>
  <si>
    <t xml:space="preserve">Skarbnik/Główny Księgowy JST                             </t>
  </si>
  <si>
    <t>..................................................</t>
  </si>
  <si>
    <t xml:space="preserve">                              </t>
  </si>
  <si>
    <t>Informacje dotyczące zobowiązań finansowych z tytułu zaciągniętych kredytów i pożyczek.</t>
  </si>
  <si>
    <t>Data zaciągnięcia zobowiązania</t>
  </si>
  <si>
    <t xml:space="preserve"> </t>
  </si>
  <si>
    <t xml:space="preserve">    </t>
  </si>
  <si>
    <t xml:space="preserve">                             Plan wykorzystania i spłaty rat kapitałowych.</t>
  </si>
  <si>
    <t>*Kredyt/Pożyczka otrzymany(a) w :</t>
  </si>
  <si>
    <t>Rok bieżący</t>
  </si>
  <si>
    <t>Sposób zabezpieczenia spłaty kredytu/pożyczki *:</t>
  </si>
  <si>
    <t>Informacje dodatkowe, jeżeli kredyt/pożyczka były uruchomione w trakcie bieżącego roku:</t>
  </si>
  <si>
    <r>
      <t xml:space="preserve">Uwaga: </t>
    </r>
    <r>
      <rPr>
        <sz val="10"/>
        <rFont val="Arial CE"/>
        <family val="0"/>
      </rPr>
      <t>Proszę wypełnić ten arkusz oddzielnie dla każdego czynnego w roku budżetowym kredytu lub pożyczki. Należy wpisać wszystkie raty kapitałowe wynikające z umów o kredyt lub pożyczkę, nawet te,</t>
    </r>
  </si>
  <si>
    <t>które zostały już spłacone w bieżącym roku budżetowym. Jeżeli pożyczka lub kredyt został zaciągnięty w ciągu bieżącego roku, jednorazowo lub w transzach, proszę wpisać w informacjach dodatkowych</t>
  </si>
  <si>
    <t>datę uruchomienia kredytu jednorazowo, lub daty uruchomienia i wysokości poszczególnych transz.</t>
  </si>
  <si>
    <t>na dzien złożenia wniosku</t>
  </si>
  <si>
    <t>saldo kredytów i pożyczek na 1 stycznia do obliczenia odsetek</t>
  </si>
  <si>
    <t>....</t>
  </si>
  <si>
    <t>* Niepotrzebne proszę skreślić.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</si>
  <si>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</si>
  <si>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Formuła naliczania oprocentowania** - </t>
  </si>
  <si>
    <t>Uwaga: Proszę wypełnić ten arkusz oddzielnie dla każdego czynnego w roku budżetowym kredytu lub pożyczki. Należy wpisać wszystkie raty kapitałowe wynikające z umów o kredyt lub pożyczkę, nawet te,</t>
  </si>
  <si>
    <t xml:space="preserve">Formuła naliczania oprocentowania:** - </t>
  </si>
  <si>
    <r>
      <t>** Formuła naliczania oprocentowania - np.</t>
    </r>
    <r>
      <rPr>
        <sz val="10"/>
        <rFont val="Calibri"/>
        <family val="2"/>
      </rPr>
      <t xml:space="preserve"> stawka WIBOR 3M z przedostatniego dnia roboczego poprzedniego kwartału + marża 3,00 p.p.</t>
    </r>
  </si>
  <si>
    <r>
      <t xml:space="preserve">** Formuła naliczania oprocentowania - np. </t>
    </r>
    <r>
      <rPr>
        <sz val="10"/>
        <rFont val="Calibri"/>
        <family val="2"/>
      </rPr>
      <t>stawka WIBOR 3M z przedostatniego dnia roboczego poprzedniego kwartału + marża 3,00 p.p.</t>
    </r>
  </si>
  <si>
    <r>
      <t xml:space="preserve">** Formuła naliczania oprocentowania - np. </t>
    </r>
    <r>
      <rPr>
        <sz val="10"/>
        <rFont val="Arial CE"/>
        <family val="0"/>
      </rPr>
      <t>stawka WIBOR 3M z przedostatniego dnia roboczego poprzedniego kwartału + marża 3,00 p.p.</t>
    </r>
  </si>
  <si>
    <r>
      <t xml:space="preserve">** Formuła naliczania oprocentowania - np. stawka WIBOR 3M </t>
    </r>
    <r>
      <rPr>
        <sz val="10"/>
        <rFont val="Calibri"/>
        <family val="2"/>
      </rPr>
      <t>z przedostatniego dnia roboczego poprzedniego kwartału + marża 3,00 p.p.</t>
    </r>
  </si>
  <si>
    <t>wibor 1M + MARŻA 1,6</t>
  </si>
  <si>
    <r>
      <t>*Kredyt/</t>
    </r>
    <r>
      <rPr>
        <strike/>
        <sz val="11"/>
        <rFont val="Calibri"/>
        <family val="2"/>
      </rPr>
      <t>Pożyczka</t>
    </r>
    <r>
      <rPr>
        <sz val="11"/>
        <rFont val="Calibri"/>
        <family val="2"/>
      </rPr>
      <t xml:space="preserve"> otrzymany(a) w:</t>
    </r>
  </si>
  <si>
    <t>Banku Ochrony Środowiska w Tarnowie</t>
  </si>
  <si>
    <t>sfinansowanie planowanego deficytu</t>
  </si>
  <si>
    <t>weksel własny in  blanco wraz z deklaracją wekslową</t>
  </si>
  <si>
    <r>
      <rPr>
        <sz val="10"/>
        <rFont val="Calibri"/>
        <family val="2"/>
      </rPr>
      <t>Kredyt</t>
    </r>
    <r>
      <rPr>
        <strike/>
        <sz val="10"/>
        <rFont val="Calibri"/>
        <family val="2"/>
      </rPr>
      <t xml:space="preserve">/pożyczka </t>
    </r>
    <r>
      <rPr>
        <b/>
        <u val="single"/>
        <strike/>
        <sz val="10"/>
        <rFont val="Calibri"/>
        <family val="2"/>
      </rPr>
      <t>*</t>
    </r>
  </si>
  <si>
    <r>
      <t>Kredyt</t>
    </r>
    <r>
      <rPr>
        <strike/>
        <sz val="10"/>
        <rFont val="Calibri"/>
        <family val="2"/>
      </rPr>
      <t xml:space="preserve">/pożyczka </t>
    </r>
    <r>
      <rPr>
        <sz val="10"/>
        <rFont val="Calibri"/>
        <family val="2"/>
      </rPr>
      <t>*</t>
    </r>
  </si>
  <si>
    <t>wibor 1M + marża 1,53</t>
  </si>
  <si>
    <t>Banku Gospodarstwa Krajowego w Krakowie</t>
  </si>
  <si>
    <t>spłata wcześniej zaciągniętych zobowiązań z tytułu zaciągniętych kredytów i pożyczek</t>
  </si>
  <si>
    <t>wksel własny in blanco wraz z deklaracją wekslową</t>
  </si>
  <si>
    <r>
      <t>Kredyt</t>
    </r>
    <r>
      <rPr>
        <strike/>
        <sz val="10"/>
        <rFont val="Arial CE"/>
        <family val="0"/>
      </rPr>
      <t>/pożyczka *</t>
    </r>
  </si>
  <si>
    <t>wibor 1M +marża 1,12</t>
  </si>
  <si>
    <r>
      <t>*Kredyt/</t>
    </r>
    <r>
      <rPr>
        <strike/>
        <sz val="11"/>
        <rFont val="Arial CE"/>
        <family val="0"/>
      </rPr>
      <t xml:space="preserve">Pożyczka </t>
    </r>
    <r>
      <rPr>
        <sz val="11"/>
        <rFont val="Arial CE"/>
        <family val="2"/>
      </rPr>
      <t>otrzymany(a) w :</t>
    </r>
  </si>
  <si>
    <t>Banku Ochrony Środowiska w TARNOWIE</t>
  </si>
  <si>
    <t>sfinansowanie planowanego deficytu i spłata wczesniej zaciągnietych kredytów i pożyczek</t>
  </si>
  <si>
    <r>
      <t>Kredyt/</t>
    </r>
    <r>
      <rPr>
        <strike/>
        <sz val="10"/>
        <rFont val="Calibri"/>
        <family val="2"/>
      </rPr>
      <t>pożyczka *</t>
    </r>
  </si>
  <si>
    <r>
      <t>*Kredyt/</t>
    </r>
    <r>
      <rPr>
        <strike/>
        <sz val="11"/>
        <rFont val="Calibri"/>
        <family val="2"/>
      </rPr>
      <t>Pożyczka</t>
    </r>
    <r>
      <rPr>
        <sz val="11"/>
        <rFont val="Calibri"/>
        <family val="2"/>
      </rPr>
      <t xml:space="preserve"> otrzymany(a) w:</t>
    </r>
  </si>
  <si>
    <t>Banku Spółdzielczym Rzemiosła w Krakowie</t>
  </si>
  <si>
    <t>spłata wcześniej zaciągnietych zobowiązań z tytułu kredytów i pożyczek oraz snansowanie planowanego deficytu</t>
  </si>
  <si>
    <r>
      <t>Kredyt</t>
    </r>
    <r>
      <rPr>
        <strike/>
        <sz val="10"/>
        <rFont val="Calibri"/>
        <family val="2"/>
      </rPr>
      <t>/pożyczka *</t>
    </r>
  </si>
  <si>
    <r>
      <t>*Kredyt</t>
    </r>
    <r>
      <rPr>
        <strike/>
        <sz val="11"/>
        <rFont val="Calibri"/>
        <family val="2"/>
      </rPr>
      <t xml:space="preserve">/Pożyczka </t>
    </r>
    <r>
      <rPr>
        <sz val="11"/>
        <rFont val="Calibri"/>
        <family val="2"/>
      </rPr>
      <t>otrzymany(a) w :</t>
    </r>
  </si>
  <si>
    <t>Banku Spółdzielczym Rzemisła w Krakowie</t>
  </si>
  <si>
    <t>na spłate wczesniej zaciągnietych zobowiązań z tytułu kredytów i pożyczek</t>
  </si>
  <si>
    <r>
      <t>Kredyt/</t>
    </r>
    <r>
      <rPr>
        <strike/>
        <sz val="10"/>
        <rFont val="Calibri"/>
        <family val="2"/>
      </rPr>
      <t>pożyczka</t>
    </r>
    <r>
      <rPr>
        <sz val="10"/>
        <rFont val="Calibri"/>
        <family val="2"/>
      </rPr>
      <t xml:space="preserve"> *</t>
    </r>
  </si>
  <si>
    <t>wibor 1M+ marża1,2</t>
  </si>
  <si>
    <r>
      <t>*Kredyt/</t>
    </r>
    <r>
      <rPr>
        <strike/>
        <sz val="11"/>
        <rFont val="Calibri"/>
        <family val="2"/>
      </rPr>
      <t xml:space="preserve">Pożyczka </t>
    </r>
    <r>
      <rPr>
        <sz val="11"/>
        <rFont val="Calibri"/>
        <family val="2"/>
      </rPr>
      <t>otrzymany(a) w :</t>
    </r>
  </si>
  <si>
    <t>na spłatę wczesniej zaciągniętych kredytów i pożyczek</t>
  </si>
  <si>
    <t>wibor 1M + marża 0,94</t>
  </si>
  <si>
    <t>spłata wczesniej zaciągniętych zobowiązań z tytułu kredytów i pożyczek</t>
  </si>
  <si>
    <t>weksel własny in blanco wraz z deklaracja wekslową</t>
  </si>
  <si>
    <t>wibor 1M+ marża 0,59</t>
  </si>
  <si>
    <t>wibor 1M+ marża 0,72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</si>
</sst>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00"/>
    <numFmt numFmtId="168" formatCode="0.0000"/>
    <numFmt numFmtId="169" formatCode="0.000"/>
    <numFmt numFmtId="170" formatCode="#,##0.0"/>
    <numFmt numFmtId="171" formatCode="0.0%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\%"/>
    <numFmt numFmtId="176" formatCode="#,##0_ ;\-#,##0\ "/>
    <numFmt numFmtId="177" formatCode="#,##0.00_ ;\-#,##0.00\ "/>
    <numFmt numFmtId="178" formatCode="#,##0.00\ &quot;zł&quot;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0"/>
      <name val="Calibri"/>
      <family val="2"/>
    </font>
    <font>
      <b/>
      <u val="single"/>
      <strike/>
      <sz val="10"/>
      <name val="Calibri"/>
      <family val="2"/>
    </font>
    <font>
      <strike/>
      <sz val="10"/>
      <name val="Arial CE"/>
      <family val="0"/>
    </font>
    <font>
      <strike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u val="single"/>
      <sz val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 quotePrefix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34" borderId="17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/>
    </xf>
    <xf numFmtId="3" fontId="42" fillId="0" borderId="16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0" fontId="19" fillId="34" borderId="18" xfId="0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0" fontId="43" fillId="34" borderId="18" xfId="0" applyFont="1" applyFill="1" applyBorder="1" applyAlignment="1">
      <alignment horizontal="left"/>
    </xf>
    <xf numFmtId="3" fontId="43" fillId="34" borderId="18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22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176" fontId="42" fillId="33" borderId="18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19" fillId="0" borderId="0" xfId="0" applyFont="1" applyAlignment="1" quotePrefix="1">
      <alignment horizontal="left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/>
    </xf>
    <xf numFmtId="3" fontId="46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10" fontId="46" fillId="0" borderId="10" xfId="0" applyNumberFormat="1" applyFont="1" applyBorder="1" applyAlignment="1">
      <alignment horizontal="center"/>
    </xf>
    <xf numFmtId="10" fontId="4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0" fontId="46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19" fillId="33" borderId="0" xfId="0" applyFont="1" applyFill="1" applyAlignment="1">
      <alignment/>
    </xf>
    <xf numFmtId="0" fontId="54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34" borderId="18" xfId="0" applyFont="1" applyFill="1" applyBorder="1" applyAlignment="1">
      <alignment horizontal="center"/>
    </xf>
    <xf numFmtId="176" fontId="19" fillId="33" borderId="18" xfId="0" applyNumberFormat="1" applyFont="1" applyFill="1" applyBorder="1" applyAlignment="1">
      <alignment horizontal="center"/>
    </xf>
    <xf numFmtId="0" fontId="55" fillId="0" borderId="14" xfId="0" applyFont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14" fontId="19" fillId="0" borderId="10" xfId="0" applyNumberFormat="1" applyFont="1" applyBorder="1" applyAlignment="1">
      <alignment/>
    </xf>
    <xf numFmtId="0" fontId="46" fillId="33" borderId="2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19" fillId="33" borderId="18" xfId="0" applyFont="1" applyFill="1" applyBorder="1" applyAlignment="1" quotePrefix="1">
      <alignment horizontal="center"/>
    </xf>
    <xf numFmtId="0" fontId="19" fillId="33" borderId="18" xfId="0" applyFont="1" applyFill="1" applyBorder="1" applyAlignment="1">
      <alignment horizontal="center"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33" borderId="18" xfId="0" applyFont="1" applyFill="1" applyBorder="1" applyAlignment="1" quotePrefix="1">
      <alignment horizontal="center"/>
    </xf>
    <xf numFmtId="0" fontId="0" fillId="33" borderId="18" xfId="0" applyFont="1" applyFill="1" applyBorder="1" applyAlignment="1">
      <alignment horizontal="center"/>
    </xf>
    <xf numFmtId="0" fontId="10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47625"/>
        </a:xfrm>
        <a:prstGeom prst="rightArrow">
          <a:avLst>
            <a:gd name="adj" fmla="val 38000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5807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26682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3" width="9.125" style="69" customWidth="1"/>
    <col min="4" max="4" width="9.875" style="69" bestFit="1" customWidth="1"/>
    <col min="5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129" t="s">
        <v>50</v>
      </c>
      <c r="H5" s="83"/>
    </row>
    <row r="6" spans="1:11" ht="16.5" customHeight="1">
      <c r="A6" s="86" t="s">
        <v>22</v>
      </c>
      <c r="D6" s="130">
        <v>41066</v>
      </c>
      <c r="E6" s="88"/>
      <c r="G6" s="89" t="s">
        <v>15</v>
      </c>
      <c r="H6" s="90"/>
      <c r="I6" s="91">
        <v>610000</v>
      </c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>
        <v>0.0845</v>
      </c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40</v>
      </c>
      <c r="D9" s="97" t="s">
        <v>45</v>
      </c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46</v>
      </c>
      <c r="B11" s="83"/>
      <c r="C11" s="83"/>
      <c r="D11" s="104" t="s">
        <v>47</v>
      </c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4" t="s">
        <v>48</v>
      </c>
      <c r="D13" s="104"/>
      <c r="E13" s="104"/>
      <c r="F13" s="105"/>
      <c r="G13" s="105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>
        <v>40540</v>
      </c>
      <c r="E20" s="58">
        <v>50000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8">
        <v>50000</v>
      </c>
      <c r="D24" s="58"/>
      <c r="E24" s="58">
        <v>20000</v>
      </c>
      <c r="F24" s="58">
        <v>50000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8"/>
      <c r="D25" s="58"/>
      <c r="E25" s="58"/>
      <c r="F25" s="58">
        <v>50000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8"/>
      <c r="D26" s="58">
        <v>50000</v>
      </c>
      <c r="E26" s="58"/>
      <c r="F26" s="58">
        <v>50000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8"/>
      <c r="D27" s="58"/>
      <c r="E27" s="58"/>
      <c r="F27" s="58">
        <v>50000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/>
      <c r="C28" s="60">
        <v>60000</v>
      </c>
      <c r="D28" s="60">
        <v>50000</v>
      </c>
      <c r="E28" s="60">
        <v>50000</v>
      </c>
      <c r="F28" s="60">
        <v>39460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0</v>
      </c>
      <c r="C29" s="62">
        <f aca="true" t="shared" si="1" ref="C29:Q29">SUM(C17:C28)</f>
        <v>110000</v>
      </c>
      <c r="D29" s="62">
        <f t="shared" si="1"/>
        <v>140540</v>
      </c>
      <c r="E29" s="62">
        <f t="shared" si="1"/>
        <v>120000</v>
      </c>
      <c r="F29" s="62">
        <f t="shared" si="1"/>
        <v>239460</v>
      </c>
      <c r="G29" s="62">
        <f t="shared" si="1"/>
        <v>0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>
        <v>610000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131" t="s">
        <v>49</v>
      </c>
      <c r="F33" s="131"/>
      <c r="G33" s="131"/>
      <c r="H33" s="131"/>
      <c r="I33" s="131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44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spans="14:16" ht="12.75">
      <c r="N40" s="118" t="s">
        <v>18</v>
      </c>
      <c r="O40" s="118"/>
      <c r="P40" s="118"/>
    </row>
    <row r="45" spans="14:16" ht="12.75">
      <c r="N45" s="135" t="s">
        <v>19</v>
      </c>
      <c r="O45" s="136"/>
      <c r="P45" s="136"/>
    </row>
  </sheetData>
  <sheetProtection/>
  <mergeCells count="2">
    <mergeCell ref="A15:Q15"/>
    <mergeCell ref="N45:P4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3"/>
    </row>
    <row r="2" spans="1:17" ht="19.5" customHeight="1">
      <c r="A2" s="41" t="s">
        <v>23</v>
      </c>
      <c r="B2" s="41"/>
      <c r="C2" s="41"/>
      <c r="D2" s="41" t="s">
        <v>24</v>
      </c>
      <c r="E2" s="44" t="s">
        <v>20</v>
      </c>
      <c r="F2" s="41"/>
      <c r="G2" s="45"/>
      <c r="H2" s="44"/>
      <c r="I2" s="41"/>
      <c r="J2" s="41"/>
      <c r="K2" s="41"/>
      <c r="L2" s="41"/>
      <c r="M2" s="41"/>
      <c r="N2" s="41"/>
      <c r="O2" s="46"/>
      <c r="P2" s="46"/>
      <c r="Q2" s="47"/>
    </row>
    <row r="3" spans="1:35" ht="19.5" customHeight="1">
      <c r="A3" s="48"/>
      <c r="B3" s="41"/>
      <c r="C3" s="41"/>
      <c r="D3" s="41"/>
      <c r="E3" s="41"/>
      <c r="F3" s="41"/>
      <c r="G3" s="49"/>
      <c r="H3" s="41"/>
      <c r="I3" s="41"/>
      <c r="J3" s="41"/>
      <c r="K3" s="41"/>
      <c r="L3" s="41"/>
      <c r="M3" s="41"/>
      <c r="N3" s="41"/>
      <c r="O3" s="46"/>
      <c r="P3" s="46"/>
      <c r="Q3" s="47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37" t="s">
        <v>22</v>
      </c>
      <c r="D6" s="7"/>
      <c r="E6" s="8"/>
      <c r="G6" s="3" t="s">
        <v>15</v>
      </c>
      <c r="H6" s="2"/>
      <c r="I6" s="20"/>
      <c r="J6" s="21"/>
      <c r="K6" t="s">
        <v>33</v>
      </c>
    </row>
    <row r="7" spans="1:10" ht="17.25" customHeight="1">
      <c r="A7" s="2" t="s">
        <v>14</v>
      </c>
      <c r="E7" s="1"/>
      <c r="F7" s="3" t="s">
        <v>13</v>
      </c>
      <c r="H7" s="1"/>
      <c r="I7" s="22"/>
      <c r="J7" s="8"/>
    </row>
    <row r="8" spans="1:10" ht="17.25" customHeight="1">
      <c r="A8" s="2"/>
      <c r="E8" s="1"/>
      <c r="G8" s="2"/>
      <c r="H8" s="1"/>
      <c r="I8" s="40"/>
      <c r="J8" s="6"/>
    </row>
    <row r="9" spans="1:17" ht="17.25" customHeight="1">
      <c r="A9" s="19" t="s">
        <v>38</v>
      </c>
      <c r="D9" s="30"/>
      <c r="E9" s="31"/>
      <c r="F9" s="30"/>
      <c r="G9" s="32"/>
      <c r="H9" s="31"/>
      <c r="I9" s="33"/>
      <c r="J9" s="30"/>
      <c r="K9" s="30"/>
      <c r="L9" s="30"/>
      <c r="M9" s="30"/>
      <c r="N9" s="30"/>
      <c r="O9" s="30"/>
      <c r="P9" s="30"/>
      <c r="Q9" s="30"/>
    </row>
    <row r="10" spans="1:18" ht="17.25" customHeight="1">
      <c r="A10" s="19"/>
      <c r="D10" s="6"/>
      <c r="E10" s="38"/>
      <c r="F10" s="6"/>
      <c r="G10" s="39"/>
      <c r="H10" s="38"/>
      <c r="I10" s="40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18" t="s">
        <v>26</v>
      </c>
      <c r="B11" s="11"/>
      <c r="C11" s="11"/>
      <c r="D11" s="28"/>
      <c r="E11" s="28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6"/>
    </row>
    <row r="12" spans="1:17" ht="18">
      <c r="A12" s="18"/>
      <c r="B12" s="11"/>
      <c r="C12" s="11"/>
      <c r="D12" s="16"/>
      <c r="E12" s="16"/>
      <c r="F12" s="17"/>
      <c r="G12" s="17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9" t="s">
        <v>16</v>
      </c>
      <c r="B13" s="13"/>
      <c r="C13" s="34"/>
      <c r="D13" s="34"/>
      <c r="E13" s="34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0</v>
      </c>
      <c r="C29" s="62">
        <f aca="true" t="shared" si="1" ref="C29:Q29">SUM(C17:C28)</f>
        <v>0</v>
      </c>
      <c r="D29" s="62">
        <f t="shared" si="1"/>
        <v>0</v>
      </c>
      <c r="E29" s="62">
        <f t="shared" si="1"/>
        <v>0</v>
      </c>
      <c r="F29" s="62">
        <f t="shared" si="1"/>
        <v>0</v>
      </c>
      <c r="G29" s="62">
        <f t="shared" si="1"/>
        <v>0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4"/>
      <c r="S29" s="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4"/>
      <c r="S30" s="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4"/>
      <c r="S31" s="14"/>
    </row>
    <row r="32" spans="1:19" ht="18.75" customHeight="1">
      <c r="A32" s="71" t="s">
        <v>0</v>
      </c>
      <c r="B32" s="72"/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4"/>
      <c r="S32" s="14"/>
    </row>
    <row r="33" spans="1:19" ht="15.75">
      <c r="A33" s="75" t="s">
        <v>28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4"/>
      <c r="S33" s="14"/>
    </row>
    <row r="34" spans="1:17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7" ht="12.75">
      <c r="A35" s="23" t="s">
        <v>36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ht="12.75">
      <c r="A36" s="128" t="s">
        <v>43</v>
      </c>
    </row>
    <row r="37" ht="12.75">
      <c r="A37" s="15" t="s">
        <v>30</v>
      </c>
    </row>
    <row r="38" ht="12.75">
      <c r="A38" s="24" t="s">
        <v>31</v>
      </c>
    </row>
    <row r="39" ht="12.75">
      <c r="A39" t="s">
        <v>32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7">
      <selection activeCell="E33" sqref="E33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3" width="9.125" style="69" customWidth="1"/>
    <col min="4" max="4" width="9.875" style="69" bestFit="1" customWidth="1"/>
    <col min="5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51</v>
      </c>
      <c r="H5" s="83"/>
    </row>
    <row r="6" spans="1:11" ht="16.5" customHeight="1">
      <c r="A6" s="86" t="s">
        <v>22</v>
      </c>
      <c r="D6" s="130">
        <v>45083</v>
      </c>
      <c r="E6" s="88"/>
      <c r="G6" s="89" t="s">
        <v>15</v>
      </c>
      <c r="H6" s="90"/>
      <c r="I6" s="91">
        <v>469864</v>
      </c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>
        <v>0.0838</v>
      </c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 t="s">
        <v>52</v>
      </c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46</v>
      </c>
      <c r="B11" s="83"/>
      <c r="C11" s="83"/>
      <c r="D11" s="104" t="s">
        <v>53</v>
      </c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4" t="s">
        <v>54</v>
      </c>
      <c r="D13" s="104"/>
      <c r="E13" s="104"/>
      <c r="F13" s="105"/>
      <c r="G13" s="105"/>
      <c r="H13" s="97"/>
      <c r="I13" s="97"/>
      <c r="J13" s="97"/>
      <c r="K13" s="97"/>
      <c r="L13" s="97"/>
      <c r="M13" s="97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/>
      <c r="E20" s="58">
        <v>50000</v>
      </c>
      <c r="F20" s="58">
        <v>50000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8">
        <v>50000</v>
      </c>
      <c r="D24" s="58">
        <v>50000</v>
      </c>
      <c r="E24" s="58">
        <v>20000</v>
      </c>
      <c r="F24" s="58">
        <v>50000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/>
      <c r="C28" s="60">
        <v>50000</v>
      </c>
      <c r="D28" s="60">
        <v>50000</v>
      </c>
      <c r="E28" s="60">
        <v>50000</v>
      </c>
      <c r="F28" s="60">
        <v>49864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0</v>
      </c>
      <c r="C29" s="62">
        <f aca="true" t="shared" si="1" ref="C29:Q29">SUM(C17:C28)</f>
        <v>100000</v>
      </c>
      <c r="D29" s="62">
        <f t="shared" si="1"/>
        <v>100000</v>
      </c>
      <c r="E29" s="62">
        <f t="shared" si="1"/>
        <v>120000</v>
      </c>
      <c r="F29" s="62">
        <f t="shared" si="1"/>
        <v>149864</v>
      </c>
      <c r="G29" s="62">
        <f t="shared" si="1"/>
        <v>0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>
        <v>469864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 t="s">
        <v>55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42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7">
      <selection activeCell="J33" sqref="J33"/>
    </sheetView>
  </sheetViews>
  <sheetFormatPr defaultColWidth="9.00390625" defaultRowHeight="12.75"/>
  <cols>
    <col min="1" max="1" width="16.25390625" style="0" customWidth="1"/>
    <col min="2" max="2" width="12.75390625" style="0" customWidth="1"/>
    <col min="4" max="4" width="10.125" style="0" bestFit="1" customWidth="1"/>
  </cols>
  <sheetData>
    <row r="1" spans="1:17" ht="14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3"/>
    </row>
    <row r="2" spans="1:17" ht="19.5" customHeight="1">
      <c r="A2" s="41" t="s">
        <v>23</v>
      </c>
      <c r="B2" s="41"/>
      <c r="C2" s="41"/>
      <c r="D2" s="41" t="s">
        <v>24</v>
      </c>
      <c r="E2" s="44" t="s">
        <v>20</v>
      </c>
      <c r="F2" s="41"/>
      <c r="G2" s="45"/>
      <c r="H2" s="44"/>
      <c r="I2" s="41"/>
      <c r="J2" s="41"/>
      <c r="K2" s="41"/>
      <c r="L2" s="41"/>
      <c r="M2" s="41"/>
      <c r="N2" s="41"/>
      <c r="O2" s="46"/>
      <c r="P2" s="46"/>
      <c r="Q2" s="47"/>
    </row>
    <row r="3" spans="1:35" ht="19.5" customHeight="1">
      <c r="A3" s="48"/>
      <c r="B3" s="41"/>
      <c r="C3" s="41"/>
      <c r="D3" s="41"/>
      <c r="E3" s="41"/>
      <c r="F3" s="41"/>
      <c r="G3" s="49"/>
      <c r="H3" s="41"/>
      <c r="I3" s="41"/>
      <c r="J3" s="41"/>
      <c r="K3" s="41"/>
      <c r="L3" s="41"/>
      <c r="M3" s="41"/>
      <c r="N3" s="41"/>
      <c r="O3" s="46"/>
      <c r="P3" s="46"/>
      <c r="Q3" s="47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56</v>
      </c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37" t="s">
        <v>22</v>
      </c>
      <c r="D6" s="132">
        <v>41515</v>
      </c>
      <c r="E6" s="8"/>
      <c r="G6" s="3" t="s">
        <v>15</v>
      </c>
      <c r="H6" s="2"/>
      <c r="I6" s="20">
        <v>2428629</v>
      </c>
      <c r="J6" s="21"/>
      <c r="K6" t="s">
        <v>33</v>
      </c>
    </row>
    <row r="7" spans="1:10" ht="17.25" customHeight="1">
      <c r="A7" s="2" t="s">
        <v>14</v>
      </c>
      <c r="E7" s="1"/>
      <c r="F7" s="3" t="s">
        <v>13</v>
      </c>
      <c r="H7" s="1"/>
      <c r="I7" s="22">
        <v>0.0797</v>
      </c>
      <c r="J7" s="8"/>
    </row>
    <row r="8" spans="1:10" ht="17.25" customHeight="1">
      <c r="A8" s="2"/>
      <c r="E8" s="1"/>
      <c r="G8" s="2"/>
      <c r="H8" s="1"/>
      <c r="I8" s="40"/>
      <c r="J8" s="6"/>
    </row>
    <row r="9" spans="1:17" ht="17.25" customHeight="1">
      <c r="A9" s="19" t="s">
        <v>38</v>
      </c>
      <c r="D9" s="30" t="s">
        <v>57</v>
      </c>
      <c r="E9" s="31"/>
      <c r="F9" s="30"/>
      <c r="G9" s="32"/>
      <c r="H9" s="31"/>
      <c r="I9" s="33"/>
      <c r="J9" s="30"/>
      <c r="K9" s="30"/>
      <c r="L9" s="30"/>
      <c r="M9" s="30"/>
      <c r="N9" s="30"/>
      <c r="O9" s="30"/>
      <c r="P9" s="30"/>
      <c r="Q9" s="30"/>
    </row>
    <row r="10" spans="1:18" ht="17.25" customHeight="1">
      <c r="A10" s="19"/>
      <c r="D10" s="6"/>
      <c r="E10" s="38"/>
      <c r="F10" s="6"/>
      <c r="G10" s="39"/>
      <c r="H10" s="38"/>
      <c r="I10" s="40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18" t="s">
        <v>58</v>
      </c>
      <c r="B11" s="11"/>
      <c r="C11" s="11"/>
      <c r="D11" s="28" t="s">
        <v>59</v>
      </c>
      <c r="E11" s="28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6"/>
    </row>
    <row r="12" spans="1:17" ht="18">
      <c r="A12" s="18"/>
      <c r="B12" s="11"/>
      <c r="C12" s="11"/>
      <c r="D12" s="16"/>
      <c r="E12" s="16"/>
      <c r="F12" s="17"/>
      <c r="G12" s="17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19" t="s">
        <v>16</v>
      </c>
      <c r="B13" s="13"/>
      <c r="C13" s="139" t="s">
        <v>60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36"/>
      <c r="P13" s="36"/>
      <c r="Q13" s="36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137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17" ht="18" customHeight="1">
      <c r="A16" s="52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18.75" customHeight="1">
      <c r="A18" s="56" t="s">
        <v>1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ht="18.75" customHeight="1">
      <c r="A19" s="56" t="s">
        <v>2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t="18.75" customHeight="1">
      <c r="A20" s="56" t="s">
        <v>3</v>
      </c>
      <c r="B20" s="121"/>
      <c r="C20" s="122">
        <v>33278</v>
      </c>
      <c r="D20" s="122">
        <v>50000</v>
      </c>
      <c r="E20" s="122">
        <v>50000</v>
      </c>
      <c r="F20" s="122">
        <v>25000</v>
      </c>
      <c r="G20" s="122">
        <v>50000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ht="18.75" customHeight="1">
      <c r="A21" s="56" t="s">
        <v>4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t="18.75" customHeight="1">
      <c r="A22" s="56" t="s">
        <v>5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ht="18.75" customHeight="1">
      <c r="A23" s="56" t="s">
        <v>6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ht="18.75" customHeight="1">
      <c r="A24" s="56" t="s">
        <v>7</v>
      </c>
      <c r="B24" s="121"/>
      <c r="C24" s="122"/>
      <c r="D24" s="122">
        <v>50000</v>
      </c>
      <c r="E24" s="122">
        <v>50000</v>
      </c>
      <c r="F24" s="122">
        <v>25000</v>
      </c>
      <c r="G24" s="122">
        <v>50000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ht="18.75" customHeight="1">
      <c r="A25" s="56" t="s">
        <v>8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ht="18.75" customHeight="1">
      <c r="A26" s="56" t="s">
        <v>9</v>
      </c>
      <c r="B26" s="121"/>
      <c r="C26" s="122"/>
      <c r="D26" s="122">
        <v>94933</v>
      </c>
      <c r="E26" s="122">
        <v>43204</v>
      </c>
      <c r="F26" s="122"/>
      <c r="G26" s="122">
        <v>117449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ht="18.75" customHeight="1">
      <c r="A27" s="56" t="s">
        <v>10</v>
      </c>
      <c r="B27" s="121"/>
      <c r="C27" s="122"/>
      <c r="D27" s="122">
        <v>200000</v>
      </c>
      <c r="E27" s="122">
        <v>200000</v>
      </c>
      <c r="F27" s="122">
        <v>113098</v>
      </c>
      <c r="G27" s="122">
        <v>200000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ht="18.75" customHeight="1">
      <c r="A28" s="56" t="s">
        <v>11</v>
      </c>
      <c r="B28" s="123">
        <v>276667</v>
      </c>
      <c r="C28" s="124"/>
      <c r="D28" s="124">
        <v>200000</v>
      </c>
      <c r="E28" s="124">
        <v>200000</v>
      </c>
      <c r="F28" s="124">
        <v>200000</v>
      </c>
      <c r="G28" s="124">
        <v>200000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9" ht="22.5" customHeight="1">
      <c r="A29" s="61" t="s">
        <v>12</v>
      </c>
      <c r="B29" s="62">
        <f>SUM(B17:B28)</f>
        <v>276667</v>
      </c>
      <c r="C29" s="62">
        <f aca="true" t="shared" si="1" ref="C29:Q29">SUM(C17:C28)</f>
        <v>33278</v>
      </c>
      <c r="D29" s="62">
        <f t="shared" si="1"/>
        <v>594933</v>
      </c>
      <c r="E29" s="62">
        <f t="shared" si="1"/>
        <v>543204</v>
      </c>
      <c r="F29" s="62">
        <f t="shared" si="1"/>
        <v>363098</v>
      </c>
      <c r="G29" s="62">
        <f t="shared" si="1"/>
        <v>617449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4"/>
      <c r="S29" s="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4"/>
      <c r="S30" s="14"/>
    </row>
    <row r="31" spans="1:19" ht="18.75" customHeight="1">
      <c r="A31" s="67" t="s">
        <v>27</v>
      </c>
      <c r="B31" s="125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4"/>
      <c r="S31" s="14"/>
    </row>
    <row r="32" spans="1:19" ht="18.75" customHeight="1">
      <c r="A32" s="71" t="s">
        <v>0</v>
      </c>
      <c r="B32" s="126">
        <v>2428629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4"/>
      <c r="S32" s="14"/>
    </row>
    <row r="33" spans="1:19" ht="12.75">
      <c r="A33" s="63" t="s">
        <v>28</v>
      </c>
      <c r="B33" s="63"/>
      <c r="C33" s="64"/>
      <c r="D33" s="64" t="s">
        <v>75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4"/>
      <c r="S33" s="14"/>
    </row>
    <row r="34" spans="1:17" ht="12.75">
      <c r="A34" s="12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8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69"/>
    </row>
    <row r="36" spans="1:18" ht="12.75">
      <c r="A36" s="69" t="s">
        <v>42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76" t="s">
        <v>39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117" t="s">
        <v>31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2.75">
      <c r="A39" s="69" t="s">
        <v>32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 t="s">
        <v>18</v>
      </c>
      <c r="O40" s="69"/>
      <c r="P40" s="69"/>
      <c r="Q40" s="69"/>
      <c r="R40" s="69"/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3" width="9.125" style="69" customWidth="1"/>
    <col min="4" max="4" width="9.875" style="69" bestFit="1" customWidth="1"/>
    <col min="5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61</v>
      </c>
      <c r="H5" s="83"/>
    </row>
    <row r="6" spans="1:11" ht="16.5" customHeight="1">
      <c r="A6" s="86" t="s">
        <v>22</v>
      </c>
      <c r="D6" s="130">
        <v>41901</v>
      </c>
      <c r="E6" s="88"/>
      <c r="G6" s="89" t="s">
        <v>15</v>
      </c>
      <c r="H6" s="90"/>
      <c r="I6" s="91">
        <v>1852096</v>
      </c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>
        <v>0.0744</v>
      </c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 t="s">
        <v>76</v>
      </c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62</v>
      </c>
      <c r="B11" s="83"/>
      <c r="C11" s="83"/>
      <c r="D11" s="104" t="s">
        <v>63</v>
      </c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9" t="s">
        <v>64</v>
      </c>
      <c r="D13" s="109"/>
      <c r="E13" s="109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>
        <v>50000</v>
      </c>
      <c r="C20" s="57">
        <v>50000</v>
      </c>
      <c r="D20" s="58">
        <v>20000</v>
      </c>
      <c r="E20" s="58">
        <v>50000</v>
      </c>
      <c r="F20" s="58">
        <v>50000</v>
      </c>
      <c r="G20" s="58">
        <v>50000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>
        <v>50000</v>
      </c>
      <c r="C24" s="57">
        <v>50000</v>
      </c>
      <c r="D24" s="58">
        <v>34675</v>
      </c>
      <c r="E24" s="58">
        <v>50000</v>
      </c>
      <c r="F24" s="58">
        <v>50000</v>
      </c>
      <c r="G24" s="58">
        <v>50000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7"/>
      <c r="D26" s="58">
        <v>50000</v>
      </c>
      <c r="E26" s="58">
        <v>52863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>
        <v>50000</v>
      </c>
      <c r="C27" s="57">
        <v>50000</v>
      </c>
      <c r="D27" s="58">
        <v>50000</v>
      </c>
      <c r="E27" s="58">
        <v>100000</v>
      </c>
      <c r="F27" s="58">
        <v>100000</v>
      </c>
      <c r="G27" s="58">
        <v>100000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>
        <v>105000</v>
      </c>
      <c r="C28" s="59">
        <v>150000</v>
      </c>
      <c r="D28" s="60">
        <v>140000</v>
      </c>
      <c r="E28" s="60">
        <v>100000</v>
      </c>
      <c r="F28" s="60">
        <v>150000</v>
      </c>
      <c r="G28" s="60">
        <v>149558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255000</v>
      </c>
      <c r="C29" s="62">
        <f aca="true" t="shared" si="1" ref="C29:Q29">SUM(C17:C28)</f>
        <v>300000</v>
      </c>
      <c r="D29" s="62">
        <f t="shared" si="1"/>
        <v>294675</v>
      </c>
      <c r="E29" s="62">
        <f t="shared" si="1"/>
        <v>352863</v>
      </c>
      <c r="F29" s="62">
        <f t="shared" si="1"/>
        <v>350000</v>
      </c>
      <c r="G29" s="62">
        <f t="shared" si="1"/>
        <v>349558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>
        <v>1902096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 t="s">
        <v>75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42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3" width="9.125" style="69" customWidth="1"/>
    <col min="4" max="4" width="9.875" style="69" bestFit="1" customWidth="1"/>
    <col min="5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65</v>
      </c>
      <c r="H5" s="83"/>
    </row>
    <row r="6" spans="1:11" ht="16.5" customHeight="1">
      <c r="A6" s="86" t="s">
        <v>22</v>
      </c>
      <c r="D6" s="130">
        <v>42334</v>
      </c>
      <c r="E6" s="88"/>
      <c r="G6" s="89" t="s">
        <v>15</v>
      </c>
      <c r="H6" s="90"/>
      <c r="I6" s="91">
        <v>1058346</v>
      </c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>
        <v>0.0757</v>
      </c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 t="s">
        <v>77</v>
      </c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66</v>
      </c>
      <c r="B11" s="83"/>
      <c r="C11" s="83"/>
      <c r="D11" s="104" t="s">
        <v>67</v>
      </c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9" t="s">
        <v>68</v>
      </c>
      <c r="D13" s="109"/>
      <c r="E13" s="109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>
        <v>15000</v>
      </c>
      <c r="C19" s="57">
        <v>15000</v>
      </c>
      <c r="D19" s="57">
        <v>15000</v>
      </c>
      <c r="E19" s="58">
        <v>25000</v>
      </c>
      <c r="F19" s="58">
        <v>25000</v>
      </c>
      <c r="G19" s="58">
        <v>25000</v>
      </c>
      <c r="H19" s="58">
        <v>50000</v>
      </c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>
        <v>15000</v>
      </c>
      <c r="C22" s="57">
        <v>15000</v>
      </c>
      <c r="D22" s="57">
        <v>15000</v>
      </c>
      <c r="E22" s="58">
        <v>25000</v>
      </c>
      <c r="F22" s="58">
        <v>25000</v>
      </c>
      <c r="G22" s="58">
        <v>25000</v>
      </c>
      <c r="H22" s="58">
        <v>50000</v>
      </c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>
        <v>15000</v>
      </c>
      <c r="C25" s="57">
        <v>15000</v>
      </c>
      <c r="D25" s="57">
        <v>15000</v>
      </c>
      <c r="E25" s="58">
        <v>25000</v>
      </c>
      <c r="F25" s="58">
        <v>25000</v>
      </c>
      <c r="G25" s="58">
        <v>25000</v>
      </c>
      <c r="H25" s="58">
        <v>50000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>
        <v>25000</v>
      </c>
      <c r="C28" s="59">
        <v>25000</v>
      </c>
      <c r="D28" s="59">
        <v>25000</v>
      </c>
      <c r="E28" s="60">
        <v>35000</v>
      </c>
      <c r="F28" s="60">
        <v>35000</v>
      </c>
      <c r="G28" s="60">
        <v>93346</v>
      </c>
      <c r="H28" s="60">
        <v>340000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70000</v>
      </c>
      <c r="C29" s="62">
        <f aca="true" t="shared" si="1" ref="C29:J29">SUM(C17:C28)</f>
        <v>70000</v>
      </c>
      <c r="D29" s="62">
        <f t="shared" si="1"/>
        <v>70000</v>
      </c>
      <c r="E29" s="62">
        <f t="shared" si="1"/>
        <v>110000</v>
      </c>
      <c r="F29" s="62">
        <f t="shared" si="1"/>
        <v>110000</v>
      </c>
      <c r="G29" s="62">
        <f t="shared" si="1"/>
        <v>168346</v>
      </c>
      <c r="H29" s="62">
        <f t="shared" si="1"/>
        <v>490000</v>
      </c>
      <c r="I29" s="62">
        <f t="shared" si="1"/>
        <v>0</v>
      </c>
      <c r="J29" s="62">
        <f t="shared" si="1"/>
        <v>0</v>
      </c>
      <c r="K29" s="62">
        <f aca="true" t="shared" si="2" ref="K29:Q29">SUM(K17:K28)</f>
        <v>0</v>
      </c>
      <c r="L29" s="62">
        <f t="shared" si="2"/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>
        <v>1088346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 t="s">
        <v>75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42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E33" sqref="E33:I33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3" width="9.125" style="69" customWidth="1"/>
    <col min="4" max="4" width="9.875" style="69" bestFit="1" customWidth="1"/>
    <col min="5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69</v>
      </c>
      <c r="H5" s="83"/>
    </row>
    <row r="6" spans="1:11" ht="16.5" customHeight="1">
      <c r="A6" s="86" t="s">
        <v>22</v>
      </c>
      <c r="D6" s="130">
        <v>42697</v>
      </c>
      <c r="E6" s="88"/>
      <c r="G6" s="89" t="s">
        <v>15</v>
      </c>
      <c r="H6" s="90"/>
      <c r="I6" s="91">
        <v>1060000</v>
      </c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>
        <v>0.0805</v>
      </c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 t="s">
        <v>70</v>
      </c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71</v>
      </c>
      <c r="B11" s="83"/>
      <c r="C11" s="83"/>
      <c r="D11" s="104" t="s">
        <v>63</v>
      </c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4" t="s">
        <v>72</v>
      </c>
      <c r="D13" s="104"/>
      <c r="E13" s="104"/>
      <c r="F13" s="105"/>
      <c r="G13" s="105"/>
      <c r="H13" s="97"/>
      <c r="I13" s="97"/>
      <c r="J13" s="111"/>
      <c r="K13" s="111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>
        <v>100000</v>
      </c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>
        <v>10000</v>
      </c>
      <c r="C22" s="58">
        <v>55000</v>
      </c>
      <c r="D22" s="58">
        <v>55000</v>
      </c>
      <c r="E22" s="58">
        <v>55000</v>
      </c>
      <c r="F22" s="58">
        <v>55000</v>
      </c>
      <c r="G22" s="58">
        <v>55000</v>
      </c>
      <c r="H22" s="58">
        <v>125000</v>
      </c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8"/>
      <c r="D25" s="58"/>
      <c r="E25" s="58"/>
      <c r="F25" s="58"/>
      <c r="G25" s="58">
        <v>50000</v>
      </c>
      <c r="H25" s="58">
        <v>125000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/>
      <c r="C28" s="60">
        <v>55000</v>
      </c>
      <c r="D28" s="60">
        <v>55000</v>
      </c>
      <c r="E28" s="60">
        <v>55000</v>
      </c>
      <c r="F28" s="60">
        <v>55000</v>
      </c>
      <c r="G28" s="60">
        <v>55000</v>
      </c>
      <c r="H28" s="60">
        <v>110000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10000</v>
      </c>
      <c r="C29" s="62">
        <f aca="true" t="shared" si="1" ref="C29:Q29">SUM(C17:C28)</f>
        <v>110000</v>
      </c>
      <c r="D29" s="62">
        <f t="shared" si="1"/>
        <v>110000</v>
      </c>
      <c r="E29" s="62">
        <f t="shared" si="1"/>
        <v>110000</v>
      </c>
      <c r="F29" s="62">
        <f t="shared" si="1"/>
        <v>110000</v>
      </c>
      <c r="G29" s="62">
        <f t="shared" si="1"/>
        <v>160000</v>
      </c>
      <c r="H29" s="62">
        <f t="shared" si="1"/>
        <v>460000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>
        <v>1070000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 t="s">
        <v>75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42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E33" sqref="E33:I33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3" width="9.125" style="69" customWidth="1"/>
    <col min="4" max="4" width="9.875" style="69" bestFit="1" customWidth="1"/>
    <col min="5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69</v>
      </c>
      <c r="H5" s="83"/>
    </row>
    <row r="6" spans="1:11" ht="16.5" customHeight="1">
      <c r="A6" s="86" t="s">
        <v>22</v>
      </c>
      <c r="D6" s="130">
        <v>43055</v>
      </c>
      <c r="E6" s="88"/>
      <c r="G6" s="89" t="s">
        <v>15</v>
      </c>
      <c r="H6" s="90"/>
      <c r="I6" s="91">
        <v>1319000</v>
      </c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>
        <v>0.0779</v>
      </c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 t="s">
        <v>73</v>
      </c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26</v>
      </c>
      <c r="B11" s="83"/>
      <c r="C11" s="83"/>
      <c r="D11" s="104" t="s">
        <v>63</v>
      </c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4" t="s">
        <v>74</v>
      </c>
      <c r="D13" s="104"/>
      <c r="E13" s="104"/>
      <c r="F13" s="105"/>
      <c r="G13" s="105"/>
      <c r="H13" s="97"/>
      <c r="I13" s="97"/>
      <c r="J13" s="97"/>
      <c r="K13" s="97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>
        <v>25000</v>
      </c>
      <c r="I19" s="58">
        <v>50000</v>
      </c>
      <c r="J19" s="58">
        <v>50000</v>
      </c>
      <c r="K19" s="58">
        <v>50000</v>
      </c>
      <c r="L19" s="58">
        <v>50000</v>
      </c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>
        <v>35000</v>
      </c>
      <c r="C22" s="57">
        <v>35000</v>
      </c>
      <c r="D22" s="57">
        <v>35000</v>
      </c>
      <c r="E22" s="57">
        <v>35000</v>
      </c>
      <c r="F22" s="57">
        <v>35000</v>
      </c>
      <c r="G22" s="57">
        <v>35000</v>
      </c>
      <c r="H22" s="58">
        <v>25000</v>
      </c>
      <c r="I22" s="58">
        <v>50000</v>
      </c>
      <c r="J22" s="58">
        <v>50000</v>
      </c>
      <c r="K22" s="58">
        <v>50000</v>
      </c>
      <c r="L22" s="58">
        <v>50000</v>
      </c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7"/>
      <c r="D23" s="57"/>
      <c r="E23" s="57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7"/>
      <c r="D24" s="57"/>
      <c r="E24" s="57"/>
      <c r="F24" s="57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7"/>
      <c r="D25" s="57"/>
      <c r="E25" s="57"/>
      <c r="F25" s="57"/>
      <c r="G25" s="57"/>
      <c r="H25" s="58">
        <v>25000</v>
      </c>
      <c r="I25" s="58">
        <v>50000</v>
      </c>
      <c r="J25" s="58">
        <v>50000</v>
      </c>
      <c r="K25" s="58">
        <v>50000</v>
      </c>
      <c r="L25" s="58">
        <v>50000</v>
      </c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7"/>
      <c r="D26" s="57"/>
      <c r="E26" s="57"/>
      <c r="F26" s="57"/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>
        <v>35000</v>
      </c>
      <c r="C28" s="59">
        <v>35000</v>
      </c>
      <c r="D28" s="59">
        <v>35000</v>
      </c>
      <c r="E28" s="59">
        <v>35000</v>
      </c>
      <c r="F28" s="59">
        <v>35000</v>
      </c>
      <c r="G28" s="59">
        <v>35000</v>
      </c>
      <c r="H28" s="60">
        <v>25000</v>
      </c>
      <c r="I28" s="60">
        <v>50000</v>
      </c>
      <c r="J28" s="60">
        <v>50000</v>
      </c>
      <c r="K28" s="60">
        <v>50000</v>
      </c>
      <c r="L28" s="60">
        <v>84000</v>
      </c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70000</v>
      </c>
      <c r="C29" s="62">
        <f aca="true" t="shared" si="1" ref="C29:Q29">SUM(C17:C28)</f>
        <v>70000</v>
      </c>
      <c r="D29" s="62">
        <f t="shared" si="1"/>
        <v>70000</v>
      </c>
      <c r="E29" s="62">
        <f t="shared" si="1"/>
        <v>70000</v>
      </c>
      <c r="F29" s="62">
        <f t="shared" si="1"/>
        <v>70000</v>
      </c>
      <c r="G29" s="62">
        <f t="shared" si="1"/>
        <v>70000</v>
      </c>
      <c r="H29" s="62">
        <f t="shared" si="1"/>
        <v>100000</v>
      </c>
      <c r="I29" s="62">
        <f t="shared" si="1"/>
        <v>200000</v>
      </c>
      <c r="J29" s="62">
        <f t="shared" si="1"/>
        <v>200000</v>
      </c>
      <c r="K29" s="62">
        <f t="shared" si="1"/>
        <v>200000</v>
      </c>
      <c r="L29" s="62">
        <f t="shared" si="1"/>
        <v>234000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>
        <v>1354000</v>
      </c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 t="s">
        <v>75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42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17</v>
      </c>
      <c r="H5" s="83"/>
    </row>
    <row r="6" spans="1:11" ht="16.5" customHeight="1">
      <c r="A6" s="86" t="s">
        <v>22</v>
      </c>
      <c r="D6" s="87"/>
      <c r="E6" s="88"/>
      <c r="G6" s="89" t="s">
        <v>15</v>
      </c>
      <c r="H6" s="90"/>
      <c r="I6" s="91"/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/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/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26</v>
      </c>
      <c r="B11" s="83"/>
      <c r="C11" s="83"/>
      <c r="D11" s="104"/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9"/>
      <c r="D13" s="109"/>
      <c r="E13" s="109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0</v>
      </c>
      <c r="C29" s="62">
        <f aca="true" t="shared" si="1" ref="C29:Q29">SUM(C17:C28)</f>
        <v>0</v>
      </c>
      <c r="D29" s="62">
        <f t="shared" si="1"/>
        <v>0</v>
      </c>
      <c r="E29" s="62">
        <f t="shared" si="1"/>
        <v>0</v>
      </c>
      <c r="F29" s="62">
        <f t="shared" si="1"/>
        <v>0</v>
      </c>
      <c r="G29" s="62">
        <f t="shared" si="1"/>
        <v>0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/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41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16.25390625" style="69" customWidth="1"/>
    <col min="2" max="2" width="12.75390625" style="69" customWidth="1"/>
    <col min="3" max="16384" width="9.125" style="69" customWidth="1"/>
  </cols>
  <sheetData>
    <row r="1" spans="1:17" ht="15">
      <c r="A1" s="69" t="s">
        <v>37</v>
      </c>
      <c r="P1" s="76"/>
      <c r="Q1" s="77"/>
    </row>
    <row r="2" spans="1:17" ht="19.5" customHeight="1">
      <c r="A2" s="69" t="s">
        <v>23</v>
      </c>
      <c r="D2" s="69" t="s">
        <v>24</v>
      </c>
      <c r="E2" s="78" t="s">
        <v>20</v>
      </c>
      <c r="G2" s="79"/>
      <c r="H2" s="78"/>
      <c r="O2" s="80"/>
      <c r="P2" s="80"/>
      <c r="Q2" s="81"/>
    </row>
    <row r="3" spans="1:17" ht="19.5" customHeight="1">
      <c r="A3" s="82"/>
      <c r="G3" s="83"/>
      <c r="O3" s="80"/>
      <c r="P3" s="80"/>
      <c r="Q3" s="81"/>
    </row>
    <row r="4" spans="1:7" ht="19.5" customHeight="1">
      <c r="A4" s="84"/>
      <c r="D4" s="85" t="s">
        <v>21</v>
      </c>
      <c r="G4" s="83"/>
    </row>
    <row r="5" spans="7:8" ht="19.5" customHeight="1">
      <c r="G5" s="69" t="s">
        <v>17</v>
      </c>
      <c r="H5" s="83"/>
    </row>
    <row r="6" spans="1:11" ht="16.5" customHeight="1">
      <c r="A6" s="86" t="s">
        <v>22</v>
      </c>
      <c r="D6" s="87"/>
      <c r="E6" s="88"/>
      <c r="G6" s="89" t="s">
        <v>15</v>
      </c>
      <c r="H6" s="90"/>
      <c r="I6" s="91"/>
      <c r="J6" s="92"/>
      <c r="K6" s="69" t="s">
        <v>33</v>
      </c>
    </row>
    <row r="7" spans="1:10" ht="17.25" customHeight="1">
      <c r="A7" s="90" t="s">
        <v>14</v>
      </c>
      <c r="E7" s="78"/>
      <c r="F7" s="89" t="s">
        <v>13</v>
      </c>
      <c r="H7" s="78"/>
      <c r="I7" s="93"/>
      <c r="J7" s="88"/>
    </row>
    <row r="8" spans="1:10" ht="17.25" customHeight="1">
      <c r="A8" s="90"/>
      <c r="E8" s="78"/>
      <c r="G8" s="90"/>
      <c r="H8" s="78"/>
      <c r="I8" s="94"/>
      <c r="J8" s="95"/>
    </row>
    <row r="9" spans="1:17" ht="17.25" customHeight="1">
      <c r="A9" s="96" t="s">
        <v>38</v>
      </c>
      <c r="D9" s="97"/>
      <c r="E9" s="98"/>
      <c r="F9" s="97"/>
      <c r="G9" s="99"/>
      <c r="H9" s="98"/>
      <c r="I9" s="100"/>
      <c r="J9" s="97"/>
      <c r="K9" s="97"/>
      <c r="L9" s="97"/>
      <c r="M9" s="97"/>
      <c r="N9" s="97"/>
      <c r="O9" s="97"/>
      <c r="P9" s="97"/>
      <c r="Q9" s="97"/>
    </row>
    <row r="10" spans="1:18" ht="17.25" customHeight="1">
      <c r="A10" s="96"/>
      <c r="D10" s="95"/>
      <c r="E10" s="101"/>
      <c r="F10" s="95"/>
      <c r="G10" s="102"/>
      <c r="H10" s="101"/>
      <c r="I10" s="94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8.75">
      <c r="A11" s="103" t="s">
        <v>26</v>
      </c>
      <c r="B11" s="83"/>
      <c r="C11" s="83"/>
      <c r="D11" s="104"/>
      <c r="E11" s="104"/>
      <c r="F11" s="105"/>
      <c r="G11" s="10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5"/>
    </row>
    <row r="12" spans="1:17" ht="18.75">
      <c r="A12" s="103"/>
      <c r="B12" s="83"/>
      <c r="C12" s="83"/>
      <c r="D12" s="106"/>
      <c r="E12" s="106"/>
      <c r="F12" s="107"/>
      <c r="G12" s="107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112" customFormat="1" ht="21.75" customHeight="1">
      <c r="A13" s="96" t="s">
        <v>16</v>
      </c>
      <c r="B13" s="108"/>
      <c r="C13" s="109"/>
      <c r="D13" s="109"/>
      <c r="E13" s="109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7" s="112" customFormat="1" ht="21.75" customHeight="1">
      <c r="A14" s="69"/>
      <c r="B14" s="108"/>
      <c r="C14" s="108"/>
      <c r="D14" s="108"/>
      <c r="E14" s="108"/>
      <c r="F14" s="113"/>
      <c r="G14" s="113"/>
    </row>
    <row r="15" spans="1:17" ht="18.75" customHeight="1">
      <c r="A15" s="133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18" customHeight="1">
      <c r="A16" s="50"/>
      <c r="B16" s="51">
        <v>2023</v>
      </c>
      <c r="C16" s="52">
        <f aca="true" t="shared" si="0" ref="C16:Q16">B16+1</f>
        <v>2024</v>
      </c>
      <c r="D16" s="52">
        <f t="shared" si="0"/>
        <v>2025</v>
      </c>
      <c r="E16" s="52">
        <f t="shared" si="0"/>
        <v>2026</v>
      </c>
      <c r="F16" s="52">
        <f t="shared" si="0"/>
        <v>2027</v>
      </c>
      <c r="G16" s="52">
        <f t="shared" si="0"/>
        <v>2028</v>
      </c>
      <c r="H16" s="52">
        <f t="shared" si="0"/>
        <v>2029</v>
      </c>
      <c r="I16" s="52">
        <f t="shared" si="0"/>
        <v>2030</v>
      </c>
      <c r="J16" s="52">
        <f t="shared" si="0"/>
        <v>2031</v>
      </c>
      <c r="K16" s="52">
        <f t="shared" si="0"/>
        <v>2032</v>
      </c>
      <c r="L16" s="52">
        <f t="shared" si="0"/>
        <v>2033</v>
      </c>
      <c r="M16" s="52">
        <f t="shared" si="0"/>
        <v>2034</v>
      </c>
      <c r="N16" s="52">
        <f t="shared" si="0"/>
        <v>2035</v>
      </c>
      <c r="O16" s="52">
        <f t="shared" si="0"/>
        <v>2036</v>
      </c>
      <c r="P16" s="52">
        <f t="shared" si="0"/>
        <v>2037</v>
      </c>
      <c r="Q16" s="52">
        <f t="shared" si="0"/>
        <v>2038</v>
      </c>
    </row>
    <row r="17" spans="1:17" ht="18.75" customHeight="1">
      <c r="A17" s="53" t="s">
        <v>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8.75" customHeight="1">
      <c r="A18" s="56" t="s">
        <v>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8.75" customHeight="1">
      <c r="A19" s="56" t="s">
        <v>2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8.75" customHeight="1">
      <c r="A20" s="56" t="s">
        <v>3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8.75" customHeight="1">
      <c r="A21" s="56" t="s">
        <v>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8.75" customHeight="1">
      <c r="A22" s="56" t="s">
        <v>5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8.75" customHeight="1">
      <c r="A23" s="56" t="s">
        <v>6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8.75" customHeight="1">
      <c r="A24" s="56" t="s">
        <v>7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8.75" customHeight="1">
      <c r="A25" s="56" t="s">
        <v>8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8.75" customHeight="1">
      <c r="A26" s="56" t="s">
        <v>9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8.75" customHeight="1">
      <c r="A27" s="56" t="s">
        <v>10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 customHeight="1">
      <c r="A28" s="56" t="s">
        <v>11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ht="22.5" customHeight="1">
      <c r="A29" s="61" t="s">
        <v>12</v>
      </c>
      <c r="B29" s="62">
        <f>SUM(B17:B28)</f>
        <v>0</v>
      </c>
      <c r="C29" s="62">
        <f aca="true" t="shared" si="1" ref="C29:Q29">SUM(C17:C28)</f>
        <v>0</v>
      </c>
      <c r="D29" s="62">
        <f t="shared" si="1"/>
        <v>0</v>
      </c>
      <c r="E29" s="62">
        <f t="shared" si="1"/>
        <v>0</v>
      </c>
      <c r="F29" s="62">
        <f t="shared" si="1"/>
        <v>0</v>
      </c>
      <c r="G29" s="62">
        <f t="shared" si="1"/>
        <v>0</v>
      </c>
      <c r="H29" s="62">
        <f t="shared" si="1"/>
        <v>0</v>
      </c>
      <c r="I29" s="62">
        <f t="shared" si="1"/>
        <v>0</v>
      </c>
      <c r="J29" s="62">
        <f t="shared" si="1"/>
        <v>0</v>
      </c>
      <c r="K29" s="62">
        <f t="shared" si="1"/>
        <v>0</v>
      </c>
      <c r="L29" s="62">
        <f t="shared" si="1"/>
        <v>0</v>
      </c>
      <c r="M29" s="62">
        <f t="shared" si="1"/>
        <v>0</v>
      </c>
      <c r="N29" s="62">
        <f t="shared" si="1"/>
        <v>0</v>
      </c>
      <c r="O29" s="62">
        <f t="shared" si="1"/>
        <v>0</v>
      </c>
      <c r="P29" s="62">
        <f t="shared" si="1"/>
        <v>0</v>
      </c>
      <c r="Q29" s="62">
        <f t="shared" si="1"/>
        <v>0</v>
      </c>
      <c r="R29" s="114"/>
      <c r="S29" s="114"/>
    </row>
    <row r="30" spans="1:19" ht="18.75" customHeight="1">
      <c r="A30" s="63"/>
      <c r="B30" s="64"/>
      <c r="C30" s="64"/>
      <c r="D30" s="64"/>
      <c r="E30" s="64"/>
      <c r="F30" s="64"/>
      <c r="G30" s="64"/>
      <c r="H30" s="65" t="s">
        <v>29</v>
      </c>
      <c r="I30" s="64"/>
      <c r="J30" s="64"/>
      <c r="K30" s="64"/>
      <c r="L30" s="64"/>
      <c r="M30" s="64"/>
      <c r="N30" s="64"/>
      <c r="O30" s="64"/>
      <c r="P30" s="64"/>
      <c r="Q30" s="66"/>
      <c r="R30" s="114"/>
      <c r="S30" s="114"/>
    </row>
    <row r="31" spans="1:19" ht="18.75" customHeight="1">
      <c r="A31" s="67" t="s">
        <v>27</v>
      </c>
      <c r="B31" s="68">
        <f>B16</f>
        <v>2023</v>
      </c>
      <c r="C31" s="65"/>
      <c r="D31" s="65"/>
      <c r="E31" s="65"/>
      <c r="F31" s="65"/>
      <c r="G31" s="65"/>
      <c r="H31" s="69" t="s">
        <v>35</v>
      </c>
      <c r="I31" s="65"/>
      <c r="J31" s="65"/>
      <c r="K31" s="65"/>
      <c r="L31" s="65"/>
      <c r="M31" s="65"/>
      <c r="N31" s="65"/>
      <c r="O31" s="65"/>
      <c r="P31" s="65"/>
      <c r="Q31" s="70"/>
      <c r="R31" s="114"/>
      <c r="S31" s="114"/>
    </row>
    <row r="32" spans="1:19" ht="18.75" customHeight="1">
      <c r="A32" s="71" t="s">
        <v>0</v>
      </c>
      <c r="B32" s="72"/>
      <c r="C32" s="73"/>
      <c r="D32" s="73" t="s">
        <v>34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114"/>
      <c r="S32" s="114"/>
    </row>
    <row r="33" spans="1:19" ht="15.75">
      <c r="A33" s="75" t="s">
        <v>28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6"/>
      <c r="R33" s="114"/>
      <c r="S33" s="114"/>
    </row>
    <row r="34" spans="1:17" ht="15.75">
      <c r="A34" s="11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6"/>
    </row>
    <row r="35" spans="1:17" ht="12.75">
      <c r="A35" s="95" t="s">
        <v>36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ht="12.75">
      <c r="A36" s="69" t="s">
        <v>42</v>
      </c>
    </row>
    <row r="37" ht="12.75">
      <c r="A37" s="76" t="s">
        <v>39</v>
      </c>
    </row>
    <row r="38" ht="12.75">
      <c r="A38" s="117" t="s">
        <v>31</v>
      </c>
    </row>
    <row r="39" ht="12.75">
      <c r="A39" s="69" t="s">
        <v>32</v>
      </c>
    </row>
    <row r="40" ht="12.75">
      <c r="N40" s="69" t="s">
        <v>18</v>
      </c>
    </row>
    <row r="45" ht="12.75">
      <c r="N45" s="69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 Limanowa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Regulacje_JST</dc:title>
  <dc:subject/>
  <dc:creator>BS Limanowa</dc:creator>
  <cp:keywords/>
  <dc:description/>
  <cp:lastModifiedBy>Agnieszka Maduzia</cp:lastModifiedBy>
  <cp:lastPrinted>2007-01-19T11:03:56Z</cp:lastPrinted>
  <dcterms:created xsi:type="dcterms:W3CDTF">2000-05-14T20:05:58Z</dcterms:created>
  <dcterms:modified xsi:type="dcterms:W3CDTF">2023-07-21T09:19:06Z</dcterms:modified>
  <cp:category/>
  <cp:version/>
  <cp:contentType/>
  <cp:contentStatus/>
</cp:coreProperties>
</file>