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0021A8D4-53C1-4BD7-A421-DA43040CD4E8}" xr6:coauthVersionLast="36" xr6:coauthVersionMax="36" xr10:uidLastSave="{00000000-0000-0000-0000-000000000000}"/>
  <bookViews>
    <workbookView xWindow="0" yWindow="0" windowWidth="21570" windowHeight="7200" firstSheet="1" activeTab="4" xr2:uid="{00000000-000D-0000-FFFF-FFFF00000000}"/>
  </bookViews>
  <sheets>
    <sheet name="Zadanie 1 meble met. Łączn" sheetId="3" r:id="rId1"/>
    <sheet name="Zadanie 2 meble met. WPA" sheetId="4" r:id="rId2"/>
    <sheet name="Zadanie 3 meble met. KMP-Sienki" sheetId="5" r:id="rId3"/>
    <sheet name="Zad. 4 mebl.met. KMP Tuwima" sheetId="6" r:id="rId4"/>
    <sheet name="Zad. 5 mebl.cer. Łaczność" sheetId="7" r:id="rId5"/>
    <sheet name="Zad. 6 mebl.cert. WPA" sheetId="8" r:id="rId6"/>
    <sheet name="Zad. 7 meble cert.KMP-Sienk." sheetId="9" r:id="rId7"/>
    <sheet name="Zad. 8 mebl.cert. KMP Tuwima" sheetId="10" r:id="rId8"/>
  </sheets>
  <calcPr calcId="191029"/>
</workbook>
</file>

<file path=xl/calcChain.xml><?xml version="1.0" encoding="utf-8"?>
<calcChain xmlns="http://schemas.openxmlformats.org/spreadsheetml/2006/main">
  <c r="F18" i="6" l="1"/>
  <c r="C25" i="6" s="1"/>
  <c r="D25" i="6" l="1"/>
  <c r="F25" i="6"/>
  <c r="H11" i="10"/>
  <c r="F11" i="10"/>
  <c r="C17" i="10" s="1"/>
  <c r="F19" i="9"/>
  <c r="C24" i="9" s="1"/>
  <c r="H19" i="9"/>
  <c r="F15" i="8"/>
  <c r="C22" i="8" s="1"/>
  <c r="H15" i="8"/>
  <c r="F13" i="7"/>
  <c r="C20" i="7" s="1"/>
  <c r="H18" i="6"/>
  <c r="F16" i="5"/>
  <c r="C22" i="5" s="1"/>
  <c r="F19" i="4"/>
  <c r="C25" i="4" s="1"/>
  <c r="H19" i="4"/>
  <c r="H14" i="3"/>
  <c r="I14" i="3"/>
  <c r="F19" i="3" s="1"/>
  <c r="H19" i="3" s="1"/>
  <c r="I19" i="3" s="1"/>
  <c r="F14" i="3"/>
  <c r="C19" i="3" s="1"/>
  <c r="D19" i="3" s="1"/>
  <c r="F17" i="10" l="1"/>
  <c r="D17" i="10"/>
  <c r="D24" i="9"/>
  <c r="F24" i="9"/>
  <c r="D22" i="8"/>
  <c r="F22" i="8"/>
  <c r="F20" i="7"/>
  <c r="D20" i="7"/>
  <c r="H25" i="6"/>
  <c r="I25" i="6" s="1"/>
  <c r="D22" i="5"/>
  <c r="F22" i="5"/>
  <c r="F25" i="4"/>
  <c r="H25" i="4" s="1"/>
  <c r="D25" i="4"/>
  <c r="I19" i="9"/>
  <c r="H22" i="5"/>
  <c r="I22" i="5" s="1"/>
  <c r="I11" i="10"/>
  <c r="I15" i="8"/>
  <c r="I13" i="7"/>
  <c r="H13" i="7"/>
  <c r="I18" i="6"/>
  <c r="H16" i="5"/>
  <c r="I16" i="5" s="1"/>
  <c r="I19" i="4"/>
  <c r="H17" i="10" l="1"/>
  <c r="I17" i="10" s="1"/>
  <c r="I25" i="4"/>
  <c r="H24" i="9"/>
  <c r="I24" i="9" s="1"/>
  <c r="H22" i="8"/>
  <c r="I22" i="8" s="1"/>
  <c r="H20" i="7"/>
  <c r="I20" i="7" s="1"/>
</calcChain>
</file>

<file path=xl/sharedStrings.xml><?xml version="1.0" encoding="utf-8"?>
<sst xmlns="http://schemas.openxmlformats.org/spreadsheetml/2006/main" count="292" uniqueCount="89">
  <si>
    <t>Wyposażenie Wydział Łączności i Informatyki KWP w Łodzi   niezbędne w celu  uzupełnienia doposażenia realizowanego w ramach Rewitalizacja Centrum Miasta Łodzi</t>
  </si>
  <si>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</si>
  <si>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</si>
  <si>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</si>
  <si>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</si>
  <si>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</si>
  <si>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</si>
  <si>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</si>
  <si>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</si>
  <si>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</si>
  <si>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</si>
  <si>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 xml:space="preserve"> Wyposażenie  WPA KWP  w wyposazenie w ramach programu" Rewitalizacja Centrum Miasta Łodzi ul.Tuwima 12a</t>
  </si>
  <si>
    <t xml:space="preserve"> Wyposażenie KMP w Łodzi  w wyposażenie kwaterunkowe w ramach programu" Rewitalizacja Centrum Miasta Łodzi ul.Sienkiewicza</t>
  </si>
  <si>
    <t>szt</t>
  </si>
  <si>
    <t xml:space="preserve"> Wyposażenie KMP w Łodzi  w wyposażenie kwaterunkowe w ramach programu" Rewitalizacja Centrum Miasta Łodzi ul.Tuwima nie wymienione w opracowniu UMŁ - wyposażenie podstawowe</t>
  </si>
  <si>
    <t>sejf stalowy  z 1 skarbcem</t>
  </si>
  <si>
    <t>razem:</t>
  </si>
  <si>
    <t>Sejf gabinetowy  z 1 skarbcem</t>
  </si>
  <si>
    <t>Szafa stalowa klasy S2 z 2 skarbcami</t>
  </si>
  <si>
    <t>rezem:</t>
  </si>
  <si>
    <t>meble certyfikowane</t>
  </si>
  <si>
    <t xml:space="preserve"> meble metalowe </t>
  </si>
  <si>
    <t xml:space="preserve">meble  metalowe </t>
  </si>
  <si>
    <t>meble ceryfikowane</t>
  </si>
  <si>
    <t>meble metalowe</t>
  </si>
  <si>
    <t xml:space="preserve"> meble metalowe</t>
  </si>
  <si>
    <t>Zadanie 5</t>
  </si>
  <si>
    <t>Zadanie 1</t>
  </si>
  <si>
    <t>Zadanie 2</t>
  </si>
  <si>
    <t>Zadanie 3</t>
  </si>
  <si>
    <t>Zadanie 4</t>
  </si>
  <si>
    <t>Zadanie 6</t>
  </si>
  <si>
    <t xml:space="preserve">Zadanie 7 </t>
  </si>
  <si>
    <t>Zadanie 8</t>
  </si>
  <si>
    <t>Szafa metalowa z 1 skarbcem</t>
  </si>
  <si>
    <t>Regał magazynowy</t>
  </si>
  <si>
    <t>Regał nierdzewny</t>
  </si>
  <si>
    <t>Regał archiwalny pelne plecy</t>
  </si>
  <si>
    <t>Szafa metalowa bez skarbca</t>
  </si>
  <si>
    <t>Podest 2 stopniowy</t>
  </si>
  <si>
    <t>Szafa BHP z ławeczką</t>
  </si>
  <si>
    <t>Regał metalowy wzmocniony</t>
  </si>
  <si>
    <t>Szafa metalowa BHP z ławeczką</t>
  </si>
  <si>
    <t>regał metalowy wzmocniony</t>
  </si>
  <si>
    <t>Szafa metalowa kl.A   bez skarbca</t>
  </si>
  <si>
    <t>szafa metalowa kl.A  z 3 skarbcami</t>
  </si>
  <si>
    <t>szafa metalowa kl.A z 2 skarbcami</t>
  </si>
  <si>
    <t>szafa stalowa  S2</t>
  </si>
  <si>
    <t>Sejf gabinetowy kl. S1 z 1 skarbcem</t>
  </si>
  <si>
    <t>Szafa na broń krótką S1</t>
  </si>
  <si>
    <t>Szafa metalowa   kl.A z 1 skarbcem</t>
  </si>
  <si>
    <t>szafa metalowa na  broń długą</t>
  </si>
  <si>
    <t>Wyposażenie Wydział Łączności i Informatyki KWP w Łodzi   niezbędne w celu  uzupełnienia doposażenia realizowanego w ramach Rewitalizacja Centrum Miasta Łodzi ul. Sienkiewicza</t>
  </si>
  <si>
    <t xml:space="preserve"> Wyposażenie KMP w Łodzi  niezbędne w celu  uzupełnienia doposażenia realizowanego w ramach Rewitalizacja Centrum Miasta Łodzi ul. Tuwima</t>
  </si>
  <si>
    <t>I WYPOSAZENIE - MEBLE BIUROWE - PRAWO OPCJI</t>
  </si>
  <si>
    <t>L.P</t>
  </si>
  <si>
    <t>nazwa asortymentu</t>
  </si>
  <si>
    <t>wartość netto ogółem</t>
  </si>
  <si>
    <t>wartość brutto ogółem</t>
  </si>
  <si>
    <t>prawo opcji</t>
  </si>
  <si>
    <t>„Rewitalizacja Obszarowa Centrum Łodzi - Projekt 2”</t>
  </si>
  <si>
    <t>WND-RPLD.06.03.01-10-0003/17</t>
  </si>
  <si>
    <r>
      <t xml:space="preserve">       Projekt współfinansowany z Europejskiego Funduszu Rozwoju Regionalnego w ramach </t>
    </r>
    <r>
      <rPr>
        <i/>
        <sz val="7.5"/>
        <color theme="1"/>
        <rFont val="Calibri"/>
        <family val="2"/>
        <charset val="238"/>
        <scheme val="minor"/>
      </rPr>
      <t xml:space="preserve">Regionalnego Programu Operacyjnego Województwa Łódzkiego na lata </t>
    </r>
  </si>
  <si>
    <t>wartość maksymalna brutto prawa opcji</t>
  </si>
  <si>
    <t>I WYPOSAZENIE - MEBLE METALOWE - PRAWO OPCJI</t>
  </si>
  <si>
    <t>wartość maksymalna netto prawa opcji</t>
  </si>
  <si>
    <t>Zadanie 1 Meble metalowe</t>
  </si>
  <si>
    <t>Zadanie 2 Meble metalowe</t>
  </si>
  <si>
    <t xml:space="preserve"> podatek Vat</t>
  </si>
  <si>
    <t>podatek Vat</t>
  </si>
  <si>
    <t>wartość brutto ogółem z prawem opcji</t>
  </si>
  <si>
    <t>Zadanie 3 Meble metalowe</t>
  </si>
  <si>
    <t>Zadanie 4 Meble metalowe</t>
  </si>
  <si>
    <t>Zadanie 5 Meble metalowe</t>
  </si>
  <si>
    <t>Zadanie 6 Meble metalowe</t>
  </si>
  <si>
    <t>Zadanie 7 Meble metalowe</t>
  </si>
  <si>
    <t>Zadanie 8 Meble metalowe</t>
  </si>
  <si>
    <t>NAZWA PRODUCENTA</t>
  </si>
  <si>
    <t>Załącznik nr 2.1 do SWZ</t>
  </si>
  <si>
    <t>Załącznik nr 2.2 do SWZ</t>
  </si>
  <si>
    <t>Załącznik nr 2.3 do SWZ</t>
  </si>
  <si>
    <t xml:space="preserve"> Wyposażenie KMP w Łodzi  niezbędne w celu  uzupełnienia doposażenia realizowanego w ramach Rewitalizacja Centrum Miasta Łodzi                                                 ul. Sienkiewicza</t>
  </si>
  <si>
    <t xml:space="preserve"> Wyposażenie  WPA KWP  niezbędne w celu  uzupełnienia doposażenia realizowanego w ramach Rewitalizacja Centrum Miasta Łodzi                                   ul. Tuwima</t>
  </si>
  <si>
    <t>Załącznik nr 2.4 do SWZ</t>
  </si>
  <si>
    <t>Załącznik nr 2.5 do SWZ</t>
  </si>
  <si>
    <t>Załącznik nr 2 do SWZ</t>
  </si>
  <si>
    <t>Załącznik nr 2.6 do SWZ</t>
  </si>
  <si>
    <t>Załącznik nr 2.7 do SWZ</t>
  </si>
  <si>
    <t>Załącznik nr 2.8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</si>
</sst>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7.5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6" fillId="2" borderId="0" xfId="0" applyFont="1" applyFill="1" applyBorder="1"/>
    <xf numFmtId="44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vertical="center"/>
    </xf>
    <xf numFmtId="44" fontId="3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44" fontId="0" fillId="0" borderId="0" xfId="0" applyNumberFormat="1"/>
    <xf numFmtId="0" fontId="2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2" fillId="0" borderId="0" xfId="0" applyFont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3" fillId="0" borderId="1" xfId="0" applyFont="1" applyBorder="1"/>
    <xf numFmtId="164" fontId="13" fillId="0" borderId="1" xfId="0" applyNumberFormat="1" applyFont="1" applyBorder="1"/>
    <xf numFmtId="0" fontId="14" fillId="2" borderId="1" xfId="0" applyFont="1" applyFill="1" applyBorder="1"/>
    <xf numFmtId="44" fontId="15" fillId="2" borderId="1" xfId="0" applyNumberFormat="1" applyFont="1" applyFill="1" applyBorder="1" applyAlignment="1">
      <alignment horizontal="center"/>
    </xf>
    <xf numFmtId="44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44" fontId="15" fillId="2" borderId="1" xfId="0" applyNumberFormat="1" applyFont="1" applyFill="1" applyBorder="1"/>
    <xf numFmtId="0" fontId="16" fillId="2" borderId="1" xfId="0" applyFont="1" applyFill="1" applyBorder="1"/>
    <xf numFmtId="44" fontId="13" fillId="2" borderId="1" xfId="0" applyNumberFormat="1" applyFont="1" applyFill="1" applyBorder="1"/>
    <xf numFmtId="0" fontId="13" fillId="2" borderId="1" xfId="0" applyFont="1" applyFill="1" applyBorder="1"/>
    <xf numFmtId="164" fontId="13" fillId="2" borderId="1" xfId="0" applyNumberFormat="1" applyFont="1" applyFill="1" applyBorder="1"/>
    <xf numFmtId="0" fontId="14" fillId="2" borderId="1" xfId="0" applyFont="1" applyFill="1" applyBorder="1" applyAlignment="1"/>
    <xf numFmtId="0" fontId="14" fillId="2" borderId="4" xfId="0" applyFont="1" applyFill="1" applyBorder="1"/>
    <xf numFmtId="0" fontId="14" fillId="2" borderId="4" xfId="0" applyFont="1" applyFill="1" applyBorder="1" applyAlignment="1">
      <alignment horizontal="left"/>
    </xf>
    <xf numFmtId="0" fontId="16" fillId="0" borderId="0" xfId="0" applyFont="1"/>
    <xf numFmtId="0" fontId="3" fillId="2" borderId="0" xfId="0" applyFont="1" applyFill="1" applyBorder="1" applyAlignment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13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/>
    </xf>
    <xf numFmtId="9" fontId="18" fillId="0" borderId="1" xfId="0" applyNumberFormat="1" applyFont="1" applyBorder="1"/>
    <xf numFmtId="8" fontId="18" fillId="0" borderId="1" xfId="0" applyNumberFormat="1" applyFont="1" applyBorder="1"/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 applyAlignment="1"/>
    <xf numFmtId="165" fontId="18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1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 indent="2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66675</xdr:rowOff>
    </xdr:from>
    <xdr:to>
      <xdr:col>1</xdr:col>
      <xdr:colOff>914400</xdr:colOff>
      <xdr:row>4</xdr:row>
      <xdr:rowOff>476250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1</xdr:col>
      <xdr:colOff>504825</xdr:colOff>
      <xdr:row>4</xdr:row>
      <xdr:rowOff>533400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4</xdr:col>
      <xdr:colOff>638175</xdr:colOff>
      <xdr:row>27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67475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</xdr:col>
      <xdr:colOff>419100</xdr:colOff>
      <xdr:row>4</xdr:row>
      <xdr:rowOff>476250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447675</xdr:colOff>
      <xdr:row>32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05775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</xdr:row>
      <xdr:rowOff>38100</xdr:rowOff>
    </xdr:from>
    <xdr:to>
      <xdr:col>1</xdr:col>
      <xdr:colOff>485775</xdr:colOff>
      <xdr:row>4</xdr:row>
      <xdr:rowOff>447675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4</xdr:col>
      <xdr:colOff>419100</xdr:colOff>
      <xdr:row>30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15275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</xdr:col>
      <xdr:colOff>419100</xdr:colOff>
      <xdr:row>4</xdr:row>
      <xdr:rowOff>476250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4</xdr:col>
      <xdr:colOff>390525</xdr:colOff>
      <xdr:row>33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43725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</xdr:col>
      <xdr:colOff>419100</xdr:colOff>
      <xdr:row>4</xdr:row>
      <xdr:rowOff>476250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4</xdr:col>
      <xdr:colOff>304800</xdr:colOff>
      <xdr:row>27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781800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</xdr:col>
      <xdr:colOff>419100</xdr:colOff>
      <xdr:row>4</xdr:row>
      <xdr:rowOff>476250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4</xdr:col>
      <xdr:colOff>552450</xdr:colOff>
      <xdr:row>29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628650</xdr:colOff>
      <xdr:row>5</xdr:row>
      <xdr:rowOff>409575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66675</xdr:rowOff>
    </xdr:from>
    <xdr:to>
      <xdr:col>1</xdr:col>
      <xdr:colOff>419100</xdr:colOff>
      <xdr:row>5</xdr:row>
      <xdr:rowOff>476250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4</xdr:col>
      <xdr:colOff>457200</xdr:colOff>
      <xdr:row>31</xdr:row>
      <xdr:rowOff>133350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724650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628650</xdr:colOff>
      <xdr:row>4</xdr:row>
      <xdr:rowOff>409575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</xdr:col>
      <xdr:colOff>419100</xdr:colOff>
      <xdr:row>4</xdr:row>
      <xdr:rowOff>476250</xdr:rowOff>
    </xdr:to>
    <xdr:pic>
      <xdr:nvPicPr>
        <xdr:cNvPr id="4" name="Obraz 27" descr="logo Łódź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287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4</xdr:col>
      <xdr:colOff>361950</xdr:colOff>
      <xdr:row>26</xdr:row>
      <xdr:rowOff>133350</xdr:rowOff>
    </xdr:to>
    <xdr:pic>
      <xdr:nvPicPr>
        <xdr:cNvPr id="5" name="Obraz 3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05450"/>
          <a:ext cx="5724525" cy="10858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workbookViewId="0">
      <selection activeCell="I2" sqref="I2"/>
    </sheetView>
  </sheetViews>
  <sheetFormatPr defaultRowHeight="15" x14ac:dyDescent="0.25"/>
  <cols>
    <col min="2" max="2" width="52.7109375" customWidth="1"/>
    <col min="3" max="3" width="14.42578125" customWidth="1"/>
    <col min="4" max="4" width="16.5703125" customWidth="1"/>
    <col min="5" max="5" width="18.28515625" customWidth="1"/>
    <col min="6" max="6" width="20.42578125" customWidth="1"/>
    <col min="7" max="7" width="15" customWidth="1"/>
    <col min="8" max="8" width="21.140625" customWidth="1"/>
    <col min="9" max="9" width="24.42578125" customWidth="1"/>
    <col min="10" max="10" width="16.7109375" customWidth="1"/>
  </cols>
  <sheetData>
    <row r="1" spans="1:10" x14ac:dyDescent="0.25">
      <c r="A1" s="84"/>
      <c r="C1" s="84"/>
      <c r="D1" s="84"/>
      <c r="E1" s="84"/>
      <c r="F1" s="84"/>
      <c r="G1" s="84"/>
      <c r="H1" s="84"/>
      <c r="I1" s="104" t="s">
        <v>78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5" t="s">
        <v>62</v>
      </c>
      <c r="C5" s="84"/>
      <c r="D5" s="84"/>
      <c r="E5" s="84"/>
      <c r="F5" s="84"/>
      <c r="G5" s="84"/>
      <c r="H5" s="84"/>
      <c r="I5" s="84"/>
    </row>
    <row r="8" spans="1:10" ht="21" x14ac:dyDescent="0.35">
      <c r="B8" s="41" t="s">
        <v>27</v>
      </c>
    </row>
    <row r="9" spans="1:10" s="1" customFormat="1" ht="50.25" customHeight="1" x14ac:dyDescent="0.25">
      <c r="B9" s="92" t="s">
        <v>52</v>
      </c>
      <c r="C9" s="92"/>
      <c r="D9" s="92"/>
      <c r="E9" s="92"/>
      <c r="F9" s="92"/>
      <c r="G9" s="92"/>
      <c r="H9" s="92"/>
      <c r="I9" s="92"/>
    </row>
    <row r="10" spans="1:10" s="5" customFormat="1" ht="50.25" customHeight="1" x14ac:dyDescent="0.2">
      <c r="A10" s="2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4" t="s">
        <v>6</v>
      </c>
      <c r="G10" s="4" t="s">
        <v>7</v>
      </c>
      <c r="H10" s="2" t="s">
        <v>8</v>
      </c>
      <c r="I10" s="4" t="s">
        <v>9</v>
      </c>
      <c r="J10" s="87" t="s">
        <v>77</v>
      </c>
    </row>
    <row r="11" spans="1:10" s="26" customFormat="1" ht="20.100000000000001" customHeight="1" x14ac:dyDescent="0.2">
      <c r="A11" s="15"/>
      <c r="B11" s="37" t="s">
        <v>21</v>
      </c>
      <c r="C11" s="15"/>
      <c r="D11" s="28"/>
      <c r="E11" s="30"/>
      <c r="F11" s="16"/>
      <c r="G11" s="17"/>
      <c r="H11" s="16"/>
      <c r="I11" s="16"/>
      <c r="J11" s="15"/>
    </row>
    <row r="12" spans="1:10" s="26" customFormat="1" ht="20.100000000000001" customHeight="1" x14ac:dyDescent="0.2">
      <c r="A12" s="42">
        <v>1</v>
      </c>
      <c r="B12" s="43" t="s">
        <v>35</v>
      </c>
      <c r="C12" s="42" t="s">
        <v>10</v>
      </c>
      <c r="D12" s="42">
        <v>2</v>
      </c>
      <c r="E12" s="44"/>
      <c r="F12" s="45"/>
      <c r="G12" s="46">
        <v>0.23</v>
      </c>
      <c r="H12" s="45"/>
      <c r="I12" s="45"/>
      <c r="J12" s="15"/>
    </row>
    <row r="13" spans="1:10" s="27" customFormat="1" ht="15.75" x14ac:dyDescent="0.25">
      <c r="A13" s="47">
        <v>2</v>
      </c>
      <c r="B13" s="43" t="s">
        <v>43</v>
      </c>
      <c r="C13" s="42" t="s">
        <v>10</v>
      </c>
      <c r="D13" s="88">
        <v>22</v>
      </c>
      <c r="E13" s="48"/>
      <c r="F13" s="45"/>
      <c r="G13" s="46">
        <v>0.23</v>
      </c>
      <c r="H13" s="45"/>
      <c r="I13" s="45"/>
      <c r="J13" s="24"/>
    </row>
    <row r="14" spans="1:10" s="32" customFormat="1" ht="15.75" x14ac:dyDescent="0.25">
      <c r="A14" s="93" t="s">
        <v>16</v>
      </c>
      <c r="B14" s="94"/>
      <c r="C14" s="94"/>
      <c r="D14" s="95"/>
      <c r="E14" s="49"/>
      <c r="F14" s="50">
        <f>SUM(F11:F13)</f>
        <v>0</v>
      </c>
      <c r="G14" s="49"/>
      <c r="H14" s="50">
        <f>SUM(H11:H13)</f>
        <v>0</v>
      </c>
      <c r="I14" s="50">
        <f>SUM(I11:I13)</f>
        <v>0</v>
      </c>
    </row>
    <row r="17" spans="1:9" x14ac:dyDescent="0.25">
      <c r="A17" s="73" t="s">
        <v>64</v>
      </c>
      <c r="B17" s="73"/>
      <c r="C17" s="73"/>
      <c r="D17" s="73"/>
      <c r="E17" s="73"/>
      <c r="F17" s="73"/>
      <c r="G17" s="73"/>
      <c r="H17" s="73"/>
      <c r="I17" s="73"/>
    </row>
    <row r="18" spans="1:9" ht="51.75" customHeight="1" x14ac:dyDescent="0.25">
      <c r="A18" s="73" t="s">
        <v>55</v>
      </c>
      <c r="B18" s="73" t="s">
        <v>56</v>
      </c>
      <c r="C18" s="74" t="s">
        <v>57</v>
      </c>
      <c r="D18" s="74" t="s">
        <v>65</v>
      </c>
      <c r="E18" s="74" t="s">
        <v>68</v>
      </c>
      <c r="F18" s="74" t="s">
        <v>58</v>
      </c>
      <c r="G18" s="74" t="s">
        <v>59</v>
      </c>
      <c r="H18" s="74" t="s">
        <v>63</v>
      </c>
      <c r="I18" s="74" t="s">
        <v>70</v>
      </c>
    </row>
    <row r="19" spans="1:9" ht="47.25" customHeight="1" x14ac:dyDescent="0.25">
      <c r="A19" s="73">
        <v>1</v>
      </c>
      <c r="B19" s="73" t="s">
        <v>66</v>
      </c>
      <c r="C19" s="75">
        <f>F14</f>
        <v>0</v>
      </c>
      <c r="D19" s="86">
        <f>C19/5</f>
        <v>0</v>
      </c>
      <c r="E19" s="76">
        <v>0.23</v>
      </c>
      <c r="F19" s="77">
        <f>I14</f>
        <v>0</v>
      </c>
      <c r="G19" s="76">
        <v>0.2</v>
      </c>
      <c r="H19" s="77">
        <f>F19*G19</f>
        <v>0</v>
      </c>
      <c r="I19" s="77">
        <f>F19+H19</f>
        <v>0</v>
      </c>
    </row>
    <row r="20" spans="1:9" x14ac:dyDescent="0.25">
      <c r="A20" s="78"/>
      <c r="B20" s="78"/>
      <c r="C20" s="78"/>
      <c r="D20" s="78"/>
      <c r="E20" s="78"/>
      <c r="F20" s="78"/>
      <c r="G20" s="78"/>
      <c r="H20" s="78"/>
      <c r="I20" s="78"/>
    </row>
    <row r="21" spans="1:9" x14ac:dyDescent="0.25">
      <c r="A21" s="78"/>
      <c r="B21" s="78"/>
      <c r="C21" s="78"/>
      <c r="D21" s="78"/>
      <c r="E21" s="78"/>
      <c r="F21" s="78"/>
      <c r="G21" s="78"/>
      <c r="H21" s="78"/>
      <c r="I21" s="78"/>
    </row>
  </sheetData>
  <mergeCells count="2">
    <mergeCell ref="B9:I9"/>
    <mergeCell ref="A14:D14"/>
  </mergeCells>
  <pageMargins left="0.7" right="0.7" top="0.75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workbookViewId="0">
      <selection activeCell="I2" sqref="I2"/>
    </sheetView>
  </sheetViews>
  <sheetFormatPr defaultRowHeight="15" x14ac:dyDescent="0.25"/>
  <cols>
    <col min="2" max="2" width="52.7109375" customWidth="1"/>
    <col min="3" max="3" width="17.28515625" customWidth="1"/>
    <col min="4" max="4" width="18.7109375" customWidth="1"/>
    <col min="5" max="5" width="21.140625" customWidth="1"/>
    <col min="6" max="6" width="20.42578125" customWidth="1"/>
    <col min="7" max="7" width="15" customWidth="1"/>
    <col min="8" max="8" width="21.140625" customWidth="1"/>
    <col min="9" max="9" width="22.5703125" customWidth="1"/>
    <col min="10" max="10" width="14.85546875" customWidth="1"/>
  </cols>
  <sheetData>
    <row r="1" spans="1:12" x14ac:dyDescent="0.25">
      <c r="I1" s="104" t="s">
        <v>79</v>
      </c>
    </row>
    <row r="2" spans="1:12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2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2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2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8" spans="1:12" ht="21" x14ac:dyDescent="0.35">
      <c r="B8" s="41" t="s">
        <v>28</v>
      </c>
    </row>
    <row r="10" spans="1:12" s="8" customFormat="1" ht="35.25" customHeight="1" x14ac:dyDescent="0.25">
      <c r="A10" s="6"/>
      <c r="B10" s="92" t="s">
        <v>82</v>
      </c>
      <c r="C10" s="92"/>
      <c r="D10" s="92"/>
      <c r="E10" s="92"/>
      <c r="F10" s="92"/>
      <c r="G10" s="92"/>
      <c r="H10" s="92"/>
      <c r="I10" s="92"/>
      <c r="J10" s="69"/>
      <c r="K10" s="69"/>
      <c r="L10" s="69"/>
    </row>
    <row r="11" spans="1:12" s="8" customFormat="1" ht="19.5" customHeight="1" x14ac:dyDescent="0.25">
      <c r="A11" s="6"/>
      <c r="B11" s="96"/>
      <c r="C11" s="96"/>
      <c r="D11" s="96"/>
      <c r="E11" s="96"/>
      <c r="F11" s="96"/>
      <c r="G11" s="96"/>
      <c r="H11" s="96"/>
    </row>
    <row r="12" spans="1:12" s="13" customFormat="1" ht="29.25" customHeight="1" x14ac:dyDescent="0.25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6</v>
      </c>
      <c r="G12" s="12" t="s">
        <v>7</v>
      </c>
      <c r="H12" s="10" t="s">
        <v>8</v>
      </c>
      <c r="I12" s="10" t="s">
        <v>9</v>
      </c>
      <c r="J12" s="12" t="s">
        <v>77</v>
      </c>
    </row>
    <row r="13" spans="1:12" s="13" customFormat="1" ht="29.25" customHeight="1" x14ac:dyDescent="0.25">
      <c r="A13" s="10"/>
      <c r="B13" s="39" t="s">
        <v>22</v>
      </c>
      <c r="C13" s="10"/>
      <c r="D13" s="10"/>
      <c r="E13" s="11"/>
      <c r="F13" s="12"/>
      <c r="G13" s="12"/>
      <c r="H13" s="38"/>
      <c r="I13" s="12"/>
      <c r="J13" s="89"/>
    </row>
    <row r="14" spans="1:12" s="5" customFormat="1" ht="20.100000000000001" customHeight="1" x14ac:dyDescent="0.2">
      <c r="A14" s="42">
        <v>1</v>
      </c>
      <c r="B14" s="43" t="s">
        <v>38</v>
      </c>
      <c r="C14" s="42" t="s">
        <v>10</v>
      </c>
      <c r="D14" s="42">
        <v>15</v>
      </c>
      <c r="E14" s="44"/>
      <c r="F14" s="45"/>
      <c r="G14" s="46">
        <v>0.23</v>
      </c>
      <c r="H14" s="51"/>
      <c r="I14" s="45"/>
      <c r="J14" s="14"/>
    </row>
    <row r="15" spans="1:12" s="5" customFormat="1" ht="20.100000000000001" customHeight="1" x14ac:dyDescent="0.2">
      <c r="A15" s="42">
        <v>2</v>
      </c>
      <c r="B15" s="52" t="s">
        <v>36</v>
      </c>
      <c r="C15" s="42" t="s">
        <v>10</v>
      </c>
      <c r="D15" s="42">
        <v>10</v>
      </c>
      <c r="E15" s="44"/>
      <c r="F15" s="45"/>
      <c r="G15" s="46">
        <v>0.23</v>
      </c>
      <c r="H15" s="51"/>
      <c r="I15" s="45"/>
      <c r="J15" s="14"/>
    </row>
    <row r="16" spans="1:12" s="5" customFormat="1" ht="20.100000000000001" customHeight="1" x14ac:dyDescent="0.2">
      <c r="A16" s="42">
        <v>3</v>
      </c>
      <c r="B16" s="43" t="s">
        <v>39</v>
      </c>
      <c r="C16" s="42" t="s">
        <v>10</v>
      </c>
      <c r="D16" s="42">
        <v>1</v>
      </c>
      <c r="E16" s="44"/>
      <c r="F16" s="45"/>
      <c r="G16" s="46">
        <v>0.23</v>
      </c>
      <c r="H16" s="51"/>
      <c r="I16" s="45"/>
      <c r="J16" s="14"/>
    </row>
    <row r="17" spans="1:10" s="5" customFormat="1" ht="24.75" customHeight="1" x14ac:dyDescent="0.2">
      <c r="A17" s="42">
        <v>4</v>
      </c>
      <c r="B17" s="52" t="s">
        <v>37</v>
      </c>
      <c r="C17" s="42" t="s">
        <v>10</v>
      </c>
      <c r="D17" s="42">
        <v>140</v>
      </c>
      <c r="E17" s="44"/>
      <c r="F17" s="45"/>
      <c r="G17" s="46">
        <v>0.23</v>
      </c>
      <c r="H17" s="51"/>
      <c r="I17" s="45"/>
      <c r="J17" s="14"/>
    </row>
    <row r="18" spans="1:10" s="5" customFormat="1" ht="20.100000000000001" customHeight="1" x14ac:dyDescent="0.2">
      <c r="A18" s="42">
        <v>5</v>
      </c>
      <c r="B18" s="43" t="s">
        <v>41</v>
      </c>
      <c r="C18" s="42" t="s">
        <v>10</v>
      </c>
      <c r="D18" s="42">
        <v>25</v>
      </c>
      <c r="E18" s="44"/>
      <c r="F18" s="45"/>
      <c r="G18" s="46">
        <v>0.23</v>
      </c>
      <c r="H18" s="51"/>
      <c r="I18" s="45"/>
      <c r="J18" s="90"/>
    </row>
    <row r="19" spans="1:10" s="33" customFormat="1" ht="15.75" x14ac:dyDescent="0.25">
      <c r="A19" s="97" t="s">
        <v>16</v>
      </c>
      <c r="B19" s="98"/>
      <c r="C19" s="98"/>
      <c r="D19" s="99"/>
      <c r="E19" s="53"/>
      <c r="F19" s="70">
        <f>SUM(F14:F18)</f>
        <v>0</v>
      </c>
      <c r="G19" s="71"/>
      <c r="H19" s="70">
        <f>SUM(H14:H18)</f>
        <v>0</v>
      </c>
      <c r="I19" s="70">
        <f>SUM(I14:I18)</f>
        <v>0</v>
      </c>
    </row>
    <row r="23" spans="1:10" x14ac:dyDescent="0.25">
      <c r="A23" s="73" t="s">
        <v>54</v>
      </c>
      <c r="B23" s="73"/>
      <c r="C23" s="73"/>
      <c r="D23" s="73"/>
      <c r="E23" s="73"/>
      <c r="F23" s="73"/>
      <c r="G23" s="73"/>
      <c r="H23" s="73"/>
      <c r="I23" s="73"/>
    </row>
    <row r="24" spans="1:10" ht="43.5" x14ac:dyDescent="0.25">
      <c r="A24" s="73" t="s">
        <v>55</v>
      </c>
      <c r="B24" s="73" t="s">
        <v>56</v>
      </c>
      <c r="C24" s="74" t="s">
        <v>57</v>
      </c>
      <c r="D24" s="74" t="s">
        <v>65</v>
      </c>
      <c r="E24" s="74" t="s">
        <v>69</v>
      </c>
      <c r="F24" s="74" t="s">
        <v>58</v>
      </c>
      <c r="G24" s="74" t="s">
        <v>59</v>
      </c>
      <c r="H24" s="74" t="s">
        <v>63</v>
      </c>
      <c r="I24" s="74" t="s">
        <v>70</v>
      </c>
    </row>
    <row r="25" spans="1:10" ht="40.5" customHeight="1" x14ac:dyDescent="0.25">
      <c r="A25" s="73">
        <v>1</v>
      </c>
      <c r="B25" s="73" t="s">
        <v>67</v>
      </c>
      <c r="C25" s="75">
        <f>F19</f>
        <v>0</v>
      </c>
      <c r="D25" s="86">
        <f>C25/5</f>
        <v>0</v>
      </c>
      <c r="E25" s="76">
        <v>0.23</v>
      </c>
      <c r="F25" s="77">
        <f>C25*1.23</f>
        <v>0</v>
      </c>
      <c r="G25" s="76">
        <v>0.2</v>
      </c>
      <c r="H25" s="77">
        <f>F25*G25</f>
        <v>0</v>
      </c>
      <c r="I25" s="77">
        <f>F25+H25</f>
        <v>0</v>
      </c>
    </row>
  </sheetData>
  <mergeCells count="3">
    <mergeCell ref="B11:H11"/>
    <mergeCell ref="A19:D19"/>
    <mergeCell ref="B10:I10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workbookViewId="0">
      <selection activeCell="I2" sqref="I2"/>
    </sheetView>
  </sheetViews>
  <sheetFormatPr defaultRowHeight="15" x14ac:dyDescent="0.25"/>
  <cols>
    <col min="2" max="2" width="52.7109375" customWidth="1"/>
    <col min="3" max="3" width="18.42578125" customWidth="1"/>
    <col min="4" max="4" width="19.140625" customWidth="1"/>
    <col min="5" max="5" width="21.140625" customWidth="1"/>
    <col min="6" max="6" width="20.42578125" customWidth="1"/>
    <col min="7" max="7" width="15" customWidth="1"/>
    <col min="8" max="8" width="21.140625" customWidth="1"/>
    <col min="9" max="9" width="22.7109375" customWidth="1"/>
    <col min="10" max="10" width="15" customWidth="1"/>
  </cols>
  <sheetData>
    <row r="1" spans="1:10" x14ac:dyDescent="0.25">
      <c r="I1" s="104" t="s">
        <v>80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7" spans="1:10" ht="21" x14ac:dyDescent="0.35">
      <c r="B7" s="41" t="s">
        <v>29</v>
      </c>
    </row>
    <row r="9" spans="1:10" s="8" customFormat="1" ht="76.5" customHeight="1" x14ac:dyDescent="0.2">
      <c r="A9" s="100" t="s">
        <v>81</v>
      </c>
      <c r="B9" s="100"/>
      <c r="C9" s="100"/>
      <c r="D9" s="100"/>
      <c r="E9" s="100"/>
      <c r="F9" s="100"/>
      <c r="G9" s="100"/>
      <c r="H9" s="100"/>
      <c r="I9" s="100"/>
    </row>
    <row r="10" spans="1:10" s="8" customFormat="1" ht="20.100000000000001" customHeight="1" x14ac:dyDescent="0.25">
      <c r="A10" s="6"/>
      <c r="B10" s="19"/>
      <c r="C10" s="6"/>
      <c r="E10" s="20"/>
      <c r="F10" s="21"/>
      <c r="H10" s="22"/>
      <c r="I10" s="22"/>
    </row>
    <row r="11" spans="1:10" s="13" customFormat="1" ht="29.25" customHeight="1" x14ac:dyDescent="0.25">
      <c r="A11" s="10" t="s">
        <v>1</v>
      </c>
      <c r="B11" s="10" t="s">
        <v>2</v>
      </c>
      <c r="C11" s="10" t="s">
        <v>3</v>
      </c>
      <c r="D11" s="10" t="s">
        <v>4</v>
      </c>
      <c r="E11" s="11" t="s">
        <v>5</v>
      </c>
      <c r="F11" s="12" t="s">
        <v>6</v>
      </c>
      <c r="G11" s="12" t="s">
        <v>7</v>
      </c>
      <c r="H11" s="10" t="s">
        <v>8</v>
      </c>
      <c r="I11" s="12" t="s">
        <v>9</v>
      </c>
      <c r="J11" s="12" t="s">
        <v>77</v>
      </c>
    </row>
    <row r="12" spans="1:10" s="5" customFormat="1" ht="20.100000000000001" customHeight="1" x14ac:dyDescent="0.2">
      <c r="A12" s="15"/>
      <c r="B12" s="37" t="s">
        <v>24</v>
      </c>
      <c r="C12" s="15"/>
      <c r="D12" s="28"/>
      <c r="E12" s="31"/>
      <c r="F12" s="29"/>
      <c r="G12" s="17"/>
      <c r="H12" s="16"/>
      <c r="I12" s="16"/>
      <c r="J12" s="14"/>
    </row>
    <row r="13" spans="1:10" s="5" customFormat="1" ht="20.100000000000001" customHeight="1" x14ac:dyDescent="0.2">
      <c r="A13" s="42">
        <v>1</v>
      </c>
      <c r="B13" s="55" t="s">
        <v>40</v>
      </c>
      <c r="C13" s="42" t="s">
        <v>10</v>
      </c>
      <c r="D13" s="42">
        <v>25</v>
      </c>
      <c r="E13" s="56"/>
      <c r="F13" s="57"/>
      <c r="G13" s="46">
        <v>0.23</v>
      </c>
      <c r="H13" s="45"/>
      <c r="I13" s="45"/>
      <c r="J13" s="14"/>
    </row>
    <row r="14" spans="1:10" s="5" customFormat="1" ht="20.100000000000001" customHeight="1" x14ac:dyDescent="0.2">
      <c r="A14" s="42">
        <v>2</v>
      </c>
      <c r="B14" s="58" t="s">
        <v>41</v>
      </c>
      <c r="C14" s="59" t="s">
        <v>10</v>
      </c>
      <c r="D14" s="59">
        <v>167</v>
      </c>
      <c r="E14" s="60"/>
      <c r="F14" s="57"/>
      <c r="G14" s="46">
        <v>0.23</v>
      </c>
      <c r="H14" s="45"/>
      <c r="I14" s="45"/>
      <c r="J14" s="14"/>
    </row>
    <row r="15" spans="1:10" s="5" customFormat="1" ht="20.100000000000001" customHeight="1" x14ac:dyDescent="0.2">
      <c r="A15" s="42">
        <v>3</v>
      </c>
      <c r="B15" s="55" t="s">
        <v>39</v>
      </c>
      <c r="C15" s="42" t="s">
        <v>10</v>
      </c>
      <c r="D15" s="42">
        <v>25</v>
      </c>
      <c r="E15" s="56"/>
      <c r="F15" s="57"/>
      <c r="G15" s="46">
        <v>0.23</v>
      </c>
      <c r="H15" s="45"/>
      <c r="I15" s="45"/>
      <c r="J15" s="14"/>
    </row>
    <row r="16" spans="1:10" s="25" customFormat="1" ht="15.75" x14ac:dyDescent="0.25">
      <c r="A16" s="93" t="s">
        <v>16</v>
      </c>
      <c r="B16" s="94"/>
      <c r="C16" s="94"/>
      <c r="D16" s="95"/>
      <c r="E16" s="61"/>
      <c r="F16" s="72">
        <f>SUM(F12:F15)</f>
        <v>0</v>
      </c>
      <c r="G16" s="49"/>
      <c r="H16" s="50">
        <f>SUM(H12:H15)</f>
        <v>0</v>
      </c>
      <c r="I16" s="50">
        <f>F16+H16</f>
        <v>0</v>
      </c>
    </row>
    <row r="17" spans="1:9" x14ac:dyDescent="0.25">
      <c r="I17" s="34"/>
    </row>
    <row r="20" spans="1:9" x14ac:dyDescent="0.25">
      <c r="A20" s="73" t="s">
        <v>54</v>
      </c>
      <c r="B20" s="73"/>
      <c r="C20" s="73"/>
      <c r="D20" s="73"/>
      <c r="E20" s="73"/>
      <c r="F20" s="73"/>
      <c r="G20" s="73"/>
      <c r="H20" s="73"/>
      <c r="I20" s="73"/>
    </row>
    <row r="21" spans="1:9" ht="43.5" x14ac:dyDescent="0.25">
      <c r="A21" s="73" t="s">
        <v>55</v>
      </c>
      <c r="B21" s="73" t="s">
        <v>56</v>
      </c>
      <c r="C21" s="74" t="s">
        <v>57</v>
      </c>
      <c r="D21" s="74" t="s">
        <v>65</v>
      </c>
      <c r="E21" s="74" t="s">
        <v>69</v>
      </c>
      <c r="F21" s="74" t="s">
        <v>58</v>
      </c>
      <c r="G21" s="74" t="s">
        <v>59</v>
      </c>
      <c r="H21" s="74" t="s">
        <v>63</v>
      </c>
      <c r="I21" s="74" t="s">
        <v>70</v>
      </c>
    </row>
    <row r="22" spans="1:9" ht="32.25" customHeight="1" x14ac:dyDescent="0.25">
      <c r="A22" s="73">
        <v>1</v>
      </c>
      <c r="B22" s="73" t="s">
        <v>71</v>
      </c>
      <c r="C22" s="75">
        <f>F16</f>
        <v>0</v>
      </c>
      <c r="D22" s="86">
        <f>C22/5</f>
        <v>0</v>
      </c>
      <c r="E22" s="76">
        <v>0.23</v>
      </c>
      <c r="F22" s="77">
        <f>C22*1.23</f>
        <v>0</v>
      </c>
      <c r="G22" s="76">
        <v>0.2</v>
      </c>
      <c r="H22" s="77">
        <f>F22*G22</f>
        <v>0</v>
      </c>
      <c r="I22" s="77">
        <f>F22+H22</f>
        <v>0</v>
      </c>
    </row>
  </sheetData>
  <mergeCells count="2">
    <mergeCell ref="A9:I9"/>
    <mergeCell ref="A16:D16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workbookViewId="0">
      <selection activeCell="I2" sqref="I2"/>
    </sheetView>
  </sheetViews>
  <sheetFormatPr defaultRowHeight="15" x14ac:dyDescent="0.25"/>
  <cols>
    <col min="2" max="2" width="52.7109375" customWidth="1"/>
    <col min="3" max="3" width="19.7109375" customWidth="1"/>
    <col min="4" max="4" width="17.42578125" customWidth="1"/>
    <col min="5" max="5" width="21.140625" customWidth="1"/>
    <col min="6" max="6" width="20.42578125" customWidth="1"/>
    <col min="7" max="7" width="15" customWidth="1"/>
    <col min="8" max="8" width="21.140625" customWidth="1"/>
    <col min="9" max="9" width="21.85546875" customWidth="1"/>
    <col min="10" max="10" width="15.5703125" customWidth="1"/>
  </cols>
  <sheetData>
    <row r="1" spans="1:10" x14ac:dyDescent="0.25">
      <c r="I1" s="104" t="s">
        <v>83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7" spans="1:10" ht="21" x14ac:dyDescent="0.35">
      <c r="B7" s="41" t="s">
        <v>30</v>
      </c>
    </row>
    <row r="10" spans="1:10" s="23" customFormat="1" ht="55.5" customHeight="1" x14ac:dyDescent="0.25">
      <c r="A10" s="101" t="s">
        <v>53</v>
      </c>
      <c r="B10" s="101"/>
      <c r="C10" s="101"/>
      <c r="D10" s="101"/>
      <c r="E10" s="101"/>
      <c r="F10" s="101"/>
      <c r="G10" s="101"/>
      <c r="H10" s="101"/>
      <c r="I10" s="101"/>
    </row>
    <row r="11" spans="1:10" s="13" customFormat="1" ht="29.25" customHeight="1" x14ac:dyDescent="0.25">
      <c r="A11" s="10" t="s">
        <v>1</v>
      </c>
      <c r="B11" s="10" t="s">
        <v>2</v>
      </c>
      <c r="C11" s="10" t="s">
        <v>3</v>
      </c>
      <c r="D11" s="10" t="s">
        <v>4</v>
      </c>
      <c r="E11" s="11" t="s">
        <v>5</v>
      </c>
      <c r="F11" s="12" t="s">
        <v>6</v>
      </c>
      <c r="G11" s="12" t="s">
        <v>7</v>
      </c>
      <c r="H11" s="10" t="s">
        <v>8</v>
      </c>
      <c r="I11" s="12" t="s">
        <v>9</v>
      </c>
      <c r="J11" s="12" t="s">
        <v>77</v>
      </c>
    </row>
    <row r="12" spans="1:10" s="5" customFormat="1" ht="20.100000000000001" customHeight="1" x14ac:dyDescent="0.2">
      <c r="A12" s="15"/>
      <c r="B12" s="37" t="s">
        <v>25</v>
      </c>
      <c r="C12" s="15"/>
      <c r="D12" s="28"/>
      <c r="E12" s="30"/>
      <c r="F12" s="16"/>
      <c r="G12" s="17"/>
      <c r="H12" s="16"/>
      <c r="I12" s="16"/>
      <c r="J12" s="14"/>
    </row>
    <row r="13" spans="1:10" s="5" customFormat="1" ht="20.100000000000001" customHeight="1" x14ac:dyDescent="0.2">
      <c r="A13" s="42">
        <v>1</v>
      </c>
      <c r="B13" s="65" t="s">
        <v>38</v>
      </c>
      <c r="C13" s="42" t="s">
        <v>10</v>
      </c>
      <c r="D13" s="42">
        <v>11</v>
      </c>
      <c r="E13" s="44"/>
      <c r="F13" s="45"/>
      <c r="G13" s="46">
        <v>0.23</v>
      </c>
      <c r="H13" s="45"/>
      <c r="I13" s="45"/>
      <c r="J13" s="14"/>
    </row>
    <row r="14" spans="1:10" s="5" customFormat="1" ht="20.100000000000001" customHeight="1" x14ac:dyDescent="0.2">
      <c r="A14" s="42">
        <v>2</v>
      </c>
      <c r="B14" s="52" t="s">
        <v>41</v>
      </c>
      <c r="C14" s="42" t="s">
        <v>10</v>
      </c>
      <c r="D14" s="42">
        <v>95</v>
      </c>
      <c r="E14" s="44"/>
      <c r="F14" s="45"/>
      <c r="G14" s="46">
        <v>0.23</v>
      </c>
      <c r="H14" s="45"/>
      <c r="I14" s="45"/>
      <c r="J14" s="14"/>
    </row>
    <row r="15" spans="1:10" s="5" customFormat="1" ht="20.100000000000001" customHeight="1" x14ac:dyDescent="0.2">
      <c r="A15" s="42">
        <v>3</v>
      </c>
      <c r="B15" s="65" t="s">
        <v>39</v>
      </c>
      <c r="C15" s="42" t="s">
        <v>10</v>
      </c>
      <c r="D15" s="42">
        <v>6</v>
      </c>
      <c r="E15" s="44"/>
      <c r="F15" s="45"/>
      <c r="G15" s="46">
        <v>0.23</v>
      </c>
      <c r="H15" s="45"/>
      <c r="I15" s="45"/>
      <c r="J15" s="14"/>
    </row>
    <row r="16" spans="1:10" s="5" customFormat="1" ht="20.100000000000001" customHeight="1" x14ac:dyDescent="0.2">
      <c r="A16" s="42">
        <v>4</v>
      </c>
      <c r="B16" s="55" t="s">
        <v>42</v>
      </c>
      <c r="C16" s="42" t="s">
        <v>10</v>
      </c>
      <c r="D16" s="42">
        <v>35</v>
      </c>
      <c r="E16" s="44"/>
      <c r="F16" s="45"/>
      <c r="G16" s="46">
        <v>0.23</v>
      </c>
      <c r="H16" s="45"/>
      <c r="I16" s="45"/>
      <c r="J16" s="14"/>
    </row>
    <row r="17" spans="1:10" s="5" customFormat="1" ht="20.100000000000001" customHeight="1" x14ac:dyDescent="0.2">
      <c r="A17" s="42">
        <v>5</v>
      </c>
      <c r="B17" s="66" t="s">
        <v>34</v>
      </c>
      <c r="C17" s="42" t="s">
        <v>10</v>
      </c>
      <c r="D17" s="91">
        <v>4</v>
      </c>
      <c r="E17" s="44"/>
      <c r="F17" s="45"/>
      <c r="G17" s="46">
        <v>0.23</v>
      </c>
      <c r="H17" s="45"/>
      <c r="I17" s="45"/>
      <c r="J17" s="90"/>
    </row>
    <row r="18" spans="1:10" s="35" customFormat="1" ht="15.75" x14ac:dyDescent="0.25">
      <c r="A18" s="93" t="s">
        <v>19</v>
      </c>
      <c r="B18" s="94"/>
      <c r="C18" s="94"/>
      <c r="D18" s="95"/>
      <c r="E18" s="64"/>
      <c r="F18" s="64">
        <f>SUM(F12:F17)</f>
        <v>0</v>
      </c>
      <c r="G18" s="63"/>
      <c r="H18" s="64">
        <f>SUM(H12:H17)</f>
        <v>0</v>
      </c>
      <c r="I18" s="64">
        <f>F18+H18</f>
        <v>0</v>
      </c>
    </row>
    <row r="23" spans="1:10" x14ac:dyDescent="0.25">
      <c r="A23" s="73" t="s">
        <v>54</v>
      </c>
      <c r="B23" s="73"/>
      <c r="C23" s="73"/>
      <c r="D23" s="73"/>
      <c r="E23" s="73"/>
      <c r="F23" s="73"/>
      <c r="G23" s="73"/>
      <c r="H23" s="73"/>
      <c r="I23" s="73"/>
    </row>
    <row r="24" spans="1:10" ht="43.5" x14ac:dyDescent="0.25">
      <c r="A24" s="73" t="s">
        <v>55</v>
      </c>
      <c r="B24" s="73" t="s">
        <v>56</v>
      </c>
      <c r="C24" s="74" t="s">
        <v>57</v>
      </c>
      <c r="D24" s="74" t="s">
        <v>65</v>
      </c>
      <c r="E24" s="74" t="s">
        <v>69</v>
      </c>
      <c r="F24" s="74" t="s">
        <v>58</v>
      </c>
      <c r="G24" s="74" t="s">
        <v>59</v>
      </c>
      <c r="H24" s="74" t="s">
        <v>63</v>
      </c>
      <c r="I24" s="74" t="s">
        <v>70</v>
      </c>
    </row>
    <row r="25" spans="1:10" ht="28.5" customHeight="1" x14ac:dyDescent="0.25">
      <c r="A25" s="73">
        <v>1</v>
      </c>
      <c r="B25" s="73" t="s">
        <v>72</v>
      </c>
      <c r="C25" s="75">
        <f>F18</f>
        <v>0</v>
      </c>
      <c r="D25" s="86">
        <f>C25/5</f>
        <v>0</v>
      </c>
      <c r="E25" s="76">
        <v>0.23</v>
      </c>
      <c r="F25" s="77">
        <f>C25*1.23</f>
        <v>0</v>
      </c>
      <c r="G25" s="76">
        <v>0.2</v>
      </c>
      <c r="H25" s="77">
        <f>F25*G25</f>
        <v>0</v>
      </c>
      <c r="I25" s="77">
        <f>F25+H25</f>
        <v>0</v>
      </c>
    </row>
  </sheetData>
  <mergeCells count="2">
    <mergeCell ref="A10:I10"/>
    <mergeCell ref="A18:D18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tabSelected="1" workbookViewId="0">
      <selection activeCell="I1" sqref="I1:I2"/>
    </sheetView>
  </sheetViews>
  <sheetFormatPr defaultRowHeight="15" x14ac:dyDescent="0.25"/>
  <cols>
    <col min="2" max="2" width="52.7109375" customWidth="1"/>
    <col min="3" max="3" width="19.42578125" customWidth="1"/>
    <col min="4" max="4" width="18.5703125" customWidth="1"/>
    <col min="5" max="5" width="19.5703125" customWidth="1"/>
    <col min="6" max="6" width="20.42578125" customWidth="1"/>
    <col min="7" max="7" width="15" customWidth="1"/>
    <col min="8" max="8" width="21.140625" customWidth="1"/>
    <col min="9" max="9" width="22.42578125" customWidth="1"/>
    <col min="10" max="10" width="15.42578125" customWidth="1"/>
  </cols>
  <sheetData>
    <row r="1" spans="1:10" x14ac:dyDescent="0.25">
      <c r="I1" s="104" t="s">
        <v>84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7" spans="1:10" ht="21" x14ac:dyDescent="0.35">
      <c r="B7" s="41" t="s">
        <v>26</v>
      </c>
    </row>
    <row r="8" spans="1:10" s="1" customFormat="1" ht="50.25" customHeight="1" x14ac:dyDescent="0.25">
      <c r="B8" s="92" t="s">
        <v>0</v>
      </c>
      <c r="C8" s="92"/>
      <c r="D8" s="92"/>
      <c r="E8" s="92"/>
      <c r="F8" s="92"/>
      <c r="G8" s="92"/>
      <c r="H8" s="92"/>
      <c r="I8" s="92"/>
    </row>
    <row r="9" spans="1:10" s="5" customFormat="1" ht="50.25" customHeight="1" x14ac:dyDescent="0.2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  <c r="F9" s="4" t="s">
        <v>6</v>
      </c>
      <c r="G9" s="4" t="s">
        <v>7</v>
      </c>
      <c r="H9" s="2" t="s">
        <v>8</v>
      </c>
      <c r="I9" s="4" t="s">
        <v>9</v>
      </c>
      <c r="J9" s="4" t="s">
        <v>77</v>
      </c>
    </row>
    <row r="10" spans="1:10" s="5" customFormat="1" ht="19.5" customHeight="1" x14ac:dyDescent="0.2">
      <c r="A10" s="2"/>
      <c r="B10" s="36" t="s">
        <v>20</v>
      </c>
      <c r="C10" s="2"/>
      <c r="D10" s="2"/>
      <c r="E10" s="3"/>
      <c r="F10" s="4"/>
      <c r="G10" s="4"/>
      <c r="H10" s="2"/>
      <c r="I10" s="4"/>
      <c r="J10" s="14"/>
    </row>
    <row r="11" spans="1:10" s="26" customFormat="1" ht="20.100000000000001" customHeight="1" x14ac:dyDescent="0.2">
      <c r="A11" s="42">
        <v>1</v>
      </c>
      <c r="B11" s="43" t="s">
        <v>44</v>
      </c>
      <c r="C11" s="42" t="s">
        <v>10</v>
      </c>
      <c r="D11" s="42">
        <v>1</v>
      </c>
      <c r="E11" s="44"/>
      <c r="F11" s="45"/>
      <c r="G11" s="46">
        <v>0.23</v>
      </c>
      <c r="H11" s="45"/>
      <c r="I11" s="45"/>
      <c r="J11" s="15"/>
    </row>
    <row r="12" spans="1:10" s="26" customFormat="1" ht="20.100000000000001" customHeight="1" x14ac:dyDescent="0.2">
      <c r="A12" s="42">
        <v>2</v>
      </c>
      <c r="B12" s="43" t="s">
        <v>45</v>
      </c>
      <c r="C12" s="42" t="s">
        <v>10</v>
      </c>
      <c r="D12" s="42">
        <v>2</v>
      </c>
      <c r="E12" s="44"/>
      <c r="F12" s="45"/>
      <c r="G12" s="46">
        <v>0.23</v>
      </c>
      <c r="H12" s="45"/>
      <c r="I12" s="45"/>
      <c r="J12" s="15"/>
    </row>
    <row r="13" spans="1:10" s="32" customFormat="1" ht="15.75" x14ac:dyDescent="0.25">
      <c r="A13" s="93" t="s">
        <v>16</v>
      </c>
      <c r="B13" s="94"/>
      <c r="C13" s="94"/>
      <c r="D13" s="95"/>
      <c r="E13" s="49"/>
      <c r="F13" s="50">
        <f>SUM(F11:F12)</f>
        <v>0</v>
      </c>
      <c r="G13" s="49"/>
      <c r="H13" s="50">
        <f>SUM(H11:H12)</f>
        <v>0</v>
      </c>
      <c r="I13" s="50">
        <f>SUM(I11:I12)</f>
        <v>0</v>
      </c>
    </row>
    <row r="18" spans="1:9" x14ac:dyDescent="0.25">
      <c r="A18" s="73" t="s">
        <v>54</v>
      </c>
      <c r="B18" s="73"/>
      <c r="C18" s="73"/>
      <c r="D18" s="73"/>
      <c r="E18" s="73"/>
      <c r="F18" s="73"/>
      <c r="G18" s="73"/>
      <c r="H18" s="73"/>
      <c r="I18" s="73"/>
    </row>
    <row r="19" spans="1:9" ht="44.25" customHeight="1" x14ac:dyDescent="0.25">
      <c r="A19" s="73" t="s">
        <v>55</v>
      </c>
      <c r="B19" s="73" t="s">
        <v>56</v>
      </c>
      <c r="C19" s="74" t="s">
        <v>57</v>
      </c>
      <c r="D19" s="74" t="s">
        <v>65</v>
      </c>
      <c r="E19" s="74" t="s">
        <v>69</v>
      </c>
      <c r="F19" s="74" t="s">
        <v>58</v>
      </c>
      <c r="G19" s="74" t="s">
        <v>59</v>
      </c>
      <c r="H19" s="74" t="s">
        <v>63</v>
      </c>
      <c r="I19" s="74" t="s">
        <v>70</v>
      </c>
    </row>
    <row r="20" spans="1:9" ht="28.5" customHeight="1" x14ac:dyDescent="0.25">
      <c r="A20" s="73">
        <v>1</v>
      </c>
      <c r="B20" s="73" t="s">
        <v>73</v>
      </c>
      <c r="C20" s="75">
        <f>F13</f>
        <v>0</v>
      </c>
      <c r="D20" s="86">
        <f>C20/5</f>
        <v>0</v>
      </c>
      <c r="E20" s="76">
        <v>0.23</v>
      </c>
      <c r="F20" s="77">
        <f>C20*1.23</f>
        <v>0</v>
      </c>
      <c r="G20" s="76">
        <v>0.2</v>
      </c>
      <c r="H20" s="77">
        <f>F20*G20</f>
        <v>0</v>
      </c>
      <c r="I20" s="77">
        <f>F20+H20</f>
        <v>0</v>
      </c>
    </row>
  </sheetData>
  <mergeCells count="2">
    <mergeCell ref="B8:I8"/>
    <mergeCell ref="A13:D13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workbookViewId="0">
      <selection activeCell="I1" sqref="I1:I2"/>
    </sheetView>
  </sheetViews>
  <sheetFormatPr defaultRowHeight="15" x14ac:dyDescent="0.25"/>
  <cols>
    <col min="2" max="2" width="52.7109375" customWidth="1"/>
    <col min="3" max="3" width="16.7109375" customWidth="1"/>
    <col min="4" max="4" width="18.5703125" customWidth="1"/>
    <col min="5" max="5" width="20" customWidth="1"/>
    <col min="6" max="6" width="20.42578125" customWidth="1"/>
    <col min="7" max="7" width="15" customWidth="1"/>
    <col min="8" max="8" width="21.140625" customWidth="1"/>
    <col min="9" max="9" width="23" customWidth="1"/>
    <col min="10" max="10" width="16.7109375" customWidth="1"/>
  </cols>
  <sheetData>
    <row r="1" spans="1:10" x14ac:dyDescent="0.25">
      <c r="I1" s="104" t="s">
        <v>86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7" spans="1:10" ht="21" x14ac:dyDescent="0.35">
      <c r="B7" s="41" t="s">
        <v>31</v>
      </c>
    </row>
    <row r="9" spans="1:10" s="8" customFormat="1" ht="25.5" customHeight="1" x14ac:dyDescent="0.25">
      <c r="A9" s="6"/>
      <c r="B9" s="7" t="s">
        <v>11</v>
      </c>
      <c r="C9" s="6"/>
      <c r="E9" s="9"/>
    </row>
    <row r="10" spans="1:10" s="8" customFormat="1" ht="19.5" customHeight="1" x14ac:dyDescent="0.25">
      <c r="A10" s="6"/>
      <c r="B10" s="96"/>
      <c r="C10" s="96"/>
      <c r="D10" s="96"/>
      <c r="E10" s="96"/>
      <c r="F10" s="96"/>
      <c r="G10" s="96"/>
      <c r="H10" s="96"/>
    </row>
    <row r="11" spans="1:10" s="13" customFormat="1" ht="29.25" customHeight="1" x14ac:dyDescent="0.25">
      <c r="A11" s="10" t="s">
        <v>1</v>
      </c>
      <c r="B11" s="10" t="s">
        <v>2</v>
      </c>
      <c r="C11" s="10" t="s">
        <v>3</v>
      </c>
      <c r="D11" s="10" t="s">
        <v>4</v>
      </c>
      <c r="E11" s="11" t="s">
        <v>5</v>
      </c>
      <c r="F11" s="12" t="s">
        <v>6</v>
      </c>
      <c r="G11" s="12" t="s">
        <v>7</v>
      </c>
      <c r="H11" s="10" t="s">
        <v>8</v>
      </c>
      <c r="I11" s="12" t="s">
        <v>9</v>
      </c>
      <c r="J11" s="12" t="s">
        <v>77</v>
      </c>
    </row>
    <row r="12" spans="1:10" s="5" customFormat="1" ht="20.100000000000001" customHeight="1" x14ac:dyDescent="0.2">
      <c r="A12" s="15"/>
      <c r="B12" s="40" t="s">
        <v>20</v>
      </c>
      <c r="C12" s="15"/>
      <c r="D12" s="28"/>
      <c r="E12" s="30"/>
      <c r="F12" s="16"/>
      <c r="G12" s="17"/>
      <c r="H12" s="18"/>
      <c r="I12" s="16"/>
      <c r="J12" s="14"/>
    </row>
    <row r="13" spans="1:10" s="5" customFormat="1" ht="26.25" customHeight="1" x14ac:dyDescent="0.2">
      <c r="A13" s="42">
        <v>1</v>
      </c>
      <c r="B13" s="67" t="s">
        <v>17</v>
      </c>
      <c r="C13" s="42" t="s">
        <v>10</v>
      </c>
      <c r="D13" s="42">
        <v>2</v>
      </c>
      <c r="E13" s="44"/>
      <c r="F13" s="45"/>
      <c r="G13" s="46">
        <v>0.23</v>
      </c>
      <c r="H13" s="51"/>
      <c r="I13" s="45"/>
      <c r="J13" s="14"/>
    </row>
    <row r="14" spans="1:10" s="5" customFormat="1" ht="26.25" customHeight="1" x14ac:dyDescent="0.2">
      <c r="A14" s="42">
        <v>2</v>
      </c>
      <c r="B14" s="67" t="s">
        <v>18</v>
      </c>
      <c r="C14" s="42" t="s">
        <v>10</v>
      </c>
      <c r="D14" s="42">
        <v>1</v>
      </c>
      <c r="E14" s="44"/>
      <c r="F14" s="45"/>
      <c r="G14" s="46">
        <v>0.23</v>
      </c>
      <c r="H14" s="51"/>
      <c r="I14" s="45"/>
      <c r="J14" s="14"/>
    </row>
    <row r="15" spans="1:10" s="33" customFormat="1" ht="15.75" x14ac:dyDescent="0.25">
      <c r="A15" s="97" t="s">
        <v>16</v>
      </c>
      <c r="B15" s="98"/>
      <c r="C15" s="98"/>
      <c r="D15" s="99"/>
      <c r="E15" s="53"/>
      <c r="F15" s="54">
        <f>SUM(F12:F14)</f>
        <v>0</v>
      </c>
      <c r="G15" s="53"/>
      <c r="H15" s="54">
        <f>SUM(H12:H14)</f>
        <v>0</v>
      </c>
      <c r="I15" s="54">
        <f>SUM(I12:I14)</f>
        <v>0</v>
      </c>
    </row>
    <row r="16" spans="1:10" ht="15.75" x14ac:dyDescent="0.25">
      <c r="A16" s="68"/>
      <c r="B16" s="68"/>
      <c r="C16" s="68"/>
      <c r="D16" s="68"/>
      <c r="E16" s="68"/>
      <c r="F16" s="68"/>
      <c r="G16" s="68"/>
      <c r="H16" s="68"/>
      <c r="I16" s="68"/>
    </row>
    <row r="18" spans="1:9" ht="18" customHeight="1" x14ac:dyDescent="0.25"/>
    <row r="20" spans="1:9" x14ac:dyDescent="0.25">
      <c r="A20" s="73" t="s">
        <v>54</v>
      </c>
      <c r="B20" s="73"/>
      <c r="C20" s="73"/>
      <c r="D20" s="73"/>
      <c r="E20" s="73"/>
      <c r="F20" s="73"/>
      <c r="G20" s="73"/>
      <c r="H20" s="73"/>
      <c r="I20" s="73"/>
    </row>
    <row r="21" spans="1:9" ht="45" customHeight="1" x14ac:dyDescent="0.25">
      <c r="A21" s="73" t="s">
        <v>55</v>
      </c>
      <c r="B21" s="73" t="s">
        <v>56</v>
      </c>
      <c r="C21" s="74" t="s">
        <v>57</v>
      </c>
      <c r="D21" s="74" t="s">
        <v>65</v>
      </c>
      <c r="E21" s="74" t="s">
        <v>69</v>
      </c>
      <c r="F21" s="74" t="s">
        <v>58</v>
      </c>
      <c r="G21" s="74" t="s">
        <v>59</v>
      </c>
      <c r="H21" s="74" t="s">
        <v>63</v>
      </c>
      <c r="I21" s="74" t="s">
        <v>70</v>
      </c>
    </row>
    <row r="22" spans="1:9" ht="27.75" customHeight="1" x14ac:dyDescent="0.25">
      <c r="A22" s="73">
        <v>1</v>
      </c>
      <c r="B22" s="73" t="s">
        <v>74</v>
      </c>
      <c r="C22" s="75">
        <f>F15</f>
        <v>0</v>
      </c>
      <c r="D22" s="86">
        <f>C22/5</f>
        <v>0</v>
      </c>
      <c r="E22" s="76">
        <v>0.23</v>
      </c>
      <c r="F22" s="77">
        <f>C22*1.23</f>
        <v>0</v>
      </c>
      <c r="G22" s="76">
        <v>0.2</v>
      </c>
      <c r="H22" s="77">
        <f>F22*G22</f>
        <v>0</v>
      </c>
      <c r="I22" s="77">
        <f>F22+H22</f>
        <v>0</v>
      </c>
    </row>
  </sheetData>
  <mergeCells count="2">
    <mergeCell ref="B10:H10"/>
    <mergeCell ref="A15:D15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4"/>
  <sheetViews>
    <sheetView workbookViewId="0">
      <selection activeCell="I1" sqref="I1:I2"/>
    </sheetView>
  </sheetViews>
  <sheetFormatPr defaultRowHeight="15" x14ac:dyDescent="0.25"/>
  <cols>
    <col min="2" max="2" width="52.7109375" customWidth="1"/>
    <col min="3" max="3" width="19.5703125" customWidth="1"/>
    <col min="4" max="4" width="18.28515625" customWidth="1"/>
    <col min="5" max="5" width="17.7109375" customWidth="1"/>
    <col min="6" max="6" width="20.42578125" customWidth="1"/>
    <col min="7" max="7" width="15" customWidth="1"/>
    <col min="8" max="8" width="21.140625" customWidth="1"/>
    <col min="9" max="9" width="22.85546875" customWidth="1"/>
    <col min="10" max="10" width="18.5703125" customWidth="1"/>
  </cols>
  <sheetData>
    <row r="1" spans="1:10" x14ac:dyDescent="0.25">
      <c r="I1" s="104" t="s">
        <v>87</v>
      </c>
    </row>
    <row r="2" spans="1:10" x14ac:dyDescent="0.25">
      <c r="I2" s="103" t="s">
        <v>85</v>
      </c>
    </row>
    <row r="3" spans="1:10" x14ac:dyDescent="0.25">
      <c r="A3" s="84"/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60</v>
      </c>
      <c r="C4" s="84"/>
      <c r="D4" s="84"/>
      <c r="E4" s="84"/>
      <c r="F4" s="84"/>
      <c r="G4" s="84"/>
      <c r="H4" s="84"/>
      <c r="I4" s="84"/>
    </row>
    <row r="5" spans="1:10" x14ac:dyDescent="0.25">
      <c r="A5" s="84"/>
      <c r="B5" s="79" t="s">
        <v>61</v>
      </c>
      <c r="C5" s="84"/>
      <c r="D5" s="84"/>
      <c r="E5" s="84"/>
      <c r="F5" s="84"/>
      <c r="G5" s="84"/>
      <c r="H5" s="84"/>
      <c r="I5" s="84"/>
    </row>
    <row r="6" spans="1:10" ht="53.25" customHeight="1" x14ac:dyDescent="0.25">
      <c r="A6" s="84"/>
      <c r="B6" s="80" t="s">
        <v>62</v>
      </c>
      <c r="C6" s="84"/>
      <c r="D6" s="84"/>
      <c r="E6" s="84"/>
      <c r="F6" s="84"/>
      <c r="G6" s="84"/>
      <c r="H6" s="84"/>
      <c r="I6" s="84"/>
    </row>
    <row r="8" spans="1:10" ht="21" x14ac:dyDescent="0.35">
      <c r="B8" s="41" t="s">
        <v>32</v>
      </c>
    </row>
    <row r="9" spans="1:10" s="8" customFormat="1" ht="20.100000000000001" customHeight="1" x14ac:dyDescent="0.25">
      <c r="A9" s="102" t="s">
        <v>12</v>
      </c>
      <c r="B9" s="102"/>
      <c r="C9" s="102"/>
      <c r="D9" s="102"/>
      <c r="E9" s="102"/>
      <c r="F9" s="102"/>
      <c r="G9" s="102"/>
      <c r="H9" s="102"/>
      <c r="I9" s="102"/>
    </row>
    <row r="10" spans="1:10" s="8" customFormat="1" ht="20.100000000000001" customHeight="1" x14ac:dyDescent="0.25">
      <c r="A10" s="6"/>
      <c r="B10" s="19"/>
      <c r="C10" s="6"/>
      <c r="E10" s="20"/>
      <c r="F10" s="21"/>
      <c r="H10" s="22"/>
      <c r="I10" s="22"/>
    </row>
    <row r="11" spans="1:10" s="13" customFormat="1" ht="29.25" customHeight="1" x14ac:dyDescent="0.25">
      <c r="A11" s="10" t="s">
        <v>1</v>
      </c>
      <c r="B11" s="10" t="s">
        <v>2</v>
      </c>
      <c r="C11" s="10" t="s">
        <v>3</v>
      </c>
      <c r="D11" s="10" t="s">
        <v>4</v>
      </c>
      <c r="E11" s="11" t="s">
        <v>5</v>
      </c>
      <c r="F11" s="12" t="s">
        <v>6</v>
      </c>
      <c r="G11" s="12" t="s">
        <v>7</v>
      </c>
      <c r="H11" s="10" t="s">
        <v>8</v>
      </c>
      <c r="I11" s="12" t="s">
        <v>9</v>
      </c>
      <c r="J11" s="12" t="s">
        <v>77</v>
      </c>
    </row>
    <row r="12" spans="1:10" s="13" customFormat="1" ht="17.25" customHeight="1" x14ac:dyDescent="0.25">
      <c r="A12" s="10"/>
      <c r="B12" s="39" t="s">
        <v>23</v>
      </c>
      <c r="C12" s="10"/>
      <c r="D12" s="10"/>
      <c r="E12" s="11"/>
      <c r="F12" s="12"/>
      <c r="G12" s="12"/>
      <c r="H12" s="10"/>
      <c r="I12" s="12"/>
      <c r="J12" s="89"/>
    </row>
    <row r="13" spans="1:10" s="5" customFormat="1" ht="20.100000000000001" customHeight="1" x14ac:dyDescent="0.2">
      <c r="A13" s="42">
        <v>1</v>
      </c>
      <c r="B13" s="55" t="s">
        <v>46</v>
      </c>
      <c r="C13" s="42" t="s">
        <v>13</v>
      </c>
      <c r="D13" s="42">
        <v>80</v>
      </c>
      <c r="E13" s="56"/>
      <c r="F13" s="57"/>
      <c r="G13" s="46">
        <v>0.23</v>
      </c>
      <c r="H13" s="45"/>
      <c r="I13" s="45"/>
      <c r="J13" s="14"/>
    </row>
    <row r="14" spans="1:10" s="5" customFormat="1" ht="20.100000000000001" customHeight="1" x14ac:dyDescent="0.2">
      <c r="A14" s="42">
        <v>2</v>
      </c>
      <c r="B14" s="55" t="s">
        <v>47</v>
      </c>
      <c r="C14" s="42" t="s">
        <v>13</v>
      </c>
      <c r="D14" s="42">
        <v>40</v>
      </c>
      <c r="E14" s="56"/>
      <c r="F14" s="57"/>
      <c r="G14" s="46">
        <v>0.23</v>
      </c>
      <c r="H14" s="45"/>
      <c r="I14" s="45"/>
      <c r="J14" s="14"/>
    </row>
    <row r="15" spans="1:10" s="5" customFormat="1" ht="20.100000000000001" customHeight="1" x14ac:dyDescent="0.2">
      <c r="A15" s="42">
        <v>3</v>
      </c>
      <c r="B15" s="55" t="s">
        <v>48</v>
      </c>
      <c r="C15" s="42" t="s">
        <v>10</v>
      </c>
      <c r="D15" s="42">
        <v>23</v>
      </c>
      <c r="E15" s="56"/>
      <c r="F15" s="57"/>
      <c r="G15" s="46">
        <v>0.23</v>
      </c>
      <c r="H15" s="45"/>
      <c r="I15" s="45"/>
      <c r="J15" s="14"/>
    </row>
    <row r="16" spans="1:10" s="5" customFormat="1" ht="20.100000000000001" customHeight="1" x14ac:dyDescent="0.2">
      <c r="A16" s="42">
        <v>4</v>
      </c>
      <c r="B16" s="55" t="s">
        <v>49</v>
      </c>
      <c r="C16" s="42" t="s">
        <v>10</v>
      </c>
      <c r="D16" s="42">
        <v>1</v>
      </c>
      <c r="E16" s="56"/>
      <c r="F16" s="57"/>
      <c r="G16" s="46">
        <v>0.23</v>
      </c>
      <c r="H16" s="45"/>
      <c r="I16" s="45"/>
      <c r="J16" s="14"/>
    </row>
    <row r="17" spans="1:10" s="5" customFormat="1" ht="20.100000000000001" customHeight="1" x14ac:dyDescent="0.2">
      <c r="A17" s="42">
        <v>6</v>
      </c>
      <c r="B17" s="55" t="s">
        <v>50</v>
      </c>
      <c r="C17" s="42" t="s">
        <v>10</v>
      </c>
      <c r="D17" s="42">
        <v>13</v>
      </c>
      <c r="E17" s="56"/>
      <c r="F17" s="57"/>
      <c r="G17" s="46">
        <v>0.23</v>
      </c>
      <c r="H17" s="45"/>
      <c r="I17" s="45"/>
      <c r="J17" s="14"/>
    </row>
    <row r="18" spans="1:10" s="5" customFormat="1" ht="20.100000000000001" customHeight="1" x14ac:dyDescent="0.2">
      <c r="A18" s="42">
        <v>7</v>
      </c>
      <c r="B18" s="55" t="s">
        <v>51</v>
      </c>
      <c r="C18" s="42" t="s">
        <v>10</v>
      </c>
      <c r="D18" s="42">
        <v>1</v>
      </c>
      <c r="E18" s="56"/>
      <c r="F18" s="57"/>
      <c r="G18" s="46">
        <v>0.23</v>
      </c>
      <c r="H18" s="45"/>
      <c r="I18" s="45"/>
      <c r="J18" s="14"/>
    </row>
    <row r="19" spans="1:10" s="25" customFormat="1" ht="15.75" x14ac:dyDescent="0.25">
      <c r="A19" s="93" t="s">
        <v>16</v>
      </c>
      <c r="B19" s="94"/>
      <c r="C19" s="94"/>
      <c r="D19" s="95"/>
      <c r="E19" s="61"/>
      <c r="F19" s="62">
        <f>SUM(F13:F18)</f>
        <v>0</v>
      </c>
      <c r="G19" s="63"/>
      <c r="H19" s="64">
        <f>SUM(H13:H18)</f>
        <v>0</v>
      </c>
      <c r="I19" s="64">
        <f>F19+H19</f>
        <v>0</v>
      </c>
    </row>
    <row r="20" spans="1:10" x14ac:dyDescent="0.25">
      <c r="I20" s="34"/>
    </row>
    <row r="22" spans="1:10" x14ac:dyDescent="0.25">
      <c r="A22" s="73" t="s">
        <v>54</v>
      </c>
      <c r="B22" s="73"/>
      <c r="C22" s="73"/>
      <c r="D22" s="73"/>
      <c r="E22" s="73"/>
      <c r="F22" s="73"/>
      <c r="G22" s="73"/>
      <c r="H22" s="73"/>
      <c r="I22" s="73"/>
    </row>
    <row r="23" spans="1:10" ht="47.25" customHeight="1" x14ac:dyDescent="0.25">
      <c r="A23" s="73" t="s">
        <v>55</v>
      </c>
      <c r="B23" s="73" t="s">
        <v>56</v>
      </c>
      <c r="C23" s="74" t="s">
        <v>57</v>
      </c>
      <c r="D23" s="74" t="s">
        <v>65</v>
      </c>
      <c r="E23" s="74" t="s">
        <v>69</v>
      </c>
      <c r="F23" s="74" t="s">
        <v>58</v>
      </c>
      <c r="G23" s="74" t="s">
        <v>59</v>
      </c>
      <c r="H23" s="74" t="s">
        <v>63</v>
      </c>
      <c r="I23" s="74" t="s">
        <v>70</v>
      </c>
    </row>
    <row r="24" spans="1:10" ht="34.5" customHeight="1" x14ac:dyDescent="0.25">
      <c r="A24" s="73">
        <v>1</v>
      </c>
      <c r="B24" s="73" t="s">
        <v>75</v>
      </c>
      <c r="C24" s="75">
        <f>F19</f>
        <v>0</v>
      </c>
      <c r="D24" s="86">
        <f>C24/5</f>
        <v>0</v>
      </c>
      <c r="E24" s="76">
        <v>0.23</v>
      </c>
      <c r="F24" s="77">
        <f>C24*1.23</f>
        <v>0</v>
      </c>
      <c r="G24" s="76">
        <v>0.2</v>
      </c>
      <c r="H24" s="77">
        <f>F24*G24</f>
        <v>0</v>
      </c>
      <c r="I24" s="77">
        <f>F24+H24</f>
        <v>0</v>
      </c>
    </row>
  </sheetData>
  <mergeCells count="2">
    <mergeCell ref="A9:I9"/>
    <mergeCell ref="A19:D19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1"/>
  <sheetViews>
    <sheetView workbookViewId="0">
      <selection activeCell="I2" sqref="I2"/>
    </sheetView>
  </sheetViews>
  <sheetFormatPr defaultRowHeight="15" x14ac:dyDescent="0.25"/>
  <cols>
    <col min="2" max="2" width="52.7109375" customWidth="1"/>
    <col min="3" max="4" width="18.5703125" customWidth="1"/>
    <col min="5" max="5" width="18.140625" customWidth="1"/>
    <col min="6" max="6" width="20.42578125" customWidth="1"/>
    <col min="7" max="7" width="15" customWidth="1"/>
    <col min="8" max="8" width="21.140625" customWidth="1"/>
    <col min="9" max="9" width="22.42578125" customWidth="1"/>
    <col min="10" max="10" width="16.140625" customWidth="1"/>
  </cols>
  <sheetData>
    <row r="1" spans="1:10" x14ac:dyDescent="0.25">
      <c r="I1" s="104" t="s">
        <v>88</v>
      </c>
    </row>
    <row r="2" spans="1:10" x14ac:dyDescent="0.25">
      <c r="A2" s="84"/>
      <c r="C2" s="84"/>
      <c r="D2" s="84"/>
      <c r="E2" s="84"/>
      <c r="F2" s="84"/>
      <c r="G2" s="84"/>
      <c r="H2" s="84"/>
      <c r="I2" s="103" t="s">
        <v>85</v>
      </c>
    </row>
    <row r="3" spans="1:10" x14ac:dyDescent="0.25">
      <c r="A3" s="84"/>
      <c r="B3" s="79" t="s">
        <v>60</v>
      </c>
      <c r="C3" s="84"/>
      <c r="D3" s="84"/>
      <c r="E3" s="84"/>
      <c r="F3" s="84"/>
      <c r="G3" s="84"/>
      <c r="H3" s="84"/>
      <c r="I3" s="84"/>
    </row>
    <row r="4" spans="1:10" x14ac:dyDescent="0.25">
      <c r="A4" s="84"/>
      <c r="B4" s="79" t="s">
        <v>61</v>
      </c>
      <c r="C4" s="84"/>
      <c r="D4" s="84"/>
      <c r="E4" s="84"/>
      <c r="F4" s="84"/>
      <c r="G4" s="84"/>
      <c r="H4" s="84"/>
      <c r="I4" s="84"/>
    </row>
    <row r="5" spans="1:10" ht="53.25" customHeight="1" x14ac:dyDescent="0.25">
      <c r="A5" s="84"/>
      <c r="B5" s="80" t="s">
        <v>62</v>
      </c>
      <c r="C5" s="84"/>
      <c r="D5" s="84"/>
      <c r="E5" s="84"/>
      <c r="F5" s="84"/>
      <c r="G5" s="84"/>
      <c r="H5" s="84"/>
      <c r="I5" s="84"/>
    </row>
    <row r="6" spans="1:10" ht="21" x14ac:dyDescent="0.35">
      <c r="B6" s="41" t="s">
        <v>33</v>
      </c>
    </row>
    <row r="7" spans="1:10" s="23" customFormat="1" ht="55.5" customHeight="1" x14ac:dyDescent="0.25">
      <c r="A7" s="101" t="s">
        <v>14</v>
      </c>
      <c r="B7" s="101"/>
      <c r="C7" s="101"/>
      <c r="D7" s="101"/>
      <c r="E7" s="101"/>
      <c r="F7" s="101"/>
      <c r="G7" s="101"/>
      <c r="H7" s="101"/>
      <c r="I7" s="101"/>
    </row>
    <row r="8" spans="1:10" s="13" customFormat="1" ht="29.25" customHeight="1" x14ac:dyDescent="0.25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2" t="s">
        <v>6</v>
      </c>
      <c r="G8" s="12" t="s">
        <v>7</v>
      </c>
      <c r="H8" s="10" t="s">
        <v>8</v>
      </c>
      <c r="I8" s="10" t="s">
        <v>9</v>
      </c>
      <c r="J8" s="12" t="s">
        <v>77</v>
      </c>
    </row>
    <row r="9" spans="1:10" s="13" customFormat="1" ht="20.25" customHeight="1" x14ac:dyDescent="0.25">
      <c r="A9" s="10"/>
      <c r="B9" s="10" t="s">
        <v>20</v>
      </c>
      <c r="C9" s="10"/>
      <c r="D9" s="10"/>
      <c r="E9" s="11"/>
      <c r="F9" s="12"/>
      <c r="G9" s="12"/>
      <c r="H9" s="10"/>
      <c r="I9" s="12"/>
      <c r="J9" s="89"/>
    </row>
    <row r="10" spans="1:10" s="5" customFormat="1" ht="23.25" customHeight="1" x14ac:dyDescent="0.2">
      <c r="A10" s="42">
        <v>1</v>
      </c>
      <c r="B10" s="55" t="s">
        <v>15</v>
      </c>
      <c r="C10" s="42" t="s">
        <v>10</v>
      </c>
      <c r="D10" s="42">
        <v>4</v>
      </c>
      <c r="E10" s="44"/>
      <c r="F10" s="45"/>
      <c r="G10" s="46">
        <v>0.23</v>
      </c>
      <c r="H10" s="45"/>
      <c r="I10" s="45"/>
      <c r="J10" s="14"/>
    </row>
    <row r="11" spans="1:10" s="32" customFormat="1" ht="15.75" x14ac:dyDescent="0.25">
      <c r="A11" s="93" t="s">
        <v>19</v>
      </c>
      <c r="B11" s="94"/>
      <c r="C11" s="94"/>
      <c r="D11" s="95"/>
      <c r="E11" s="50"/>
      <c r="F11" s="50">
        <f>SUM(F10:F10)</f>
        <v>0</v>
      </c>
      <c r="G11" s="49"/>
      <c r="H11" s="50">
        <f>SUM(H10:H10)</f>
        <v>0</v>
      </c>
      <c r="I11" s="50">
        <f>F11+H11</f>
        <v>0</v>
      </c>
    </row>
    <row r="15" spans="1:10" x14ac:dyDescent="0.25">
      <c r="A15" s="73" t="s">
        <v>54</v>
      </c>
      <c r="B15" s="73"/>
      <c r="C15" s="73"/>
      <c r="D15" s="73"/>
      <c r="E15" s="73"/>
      <c r="F15" s="73"/>
      <c r="G15" s="73"/>
      <c r="H15" s="73"/>
      <c r="I15" s="73"/>
    </row>
    <row r="16" spans="1:10" ht="44.25" customHeight="1" x14ac:dyDescent="0.25">
      <c r="A16" s="73" t="s">
        <v>55</v>
      </c>
      <c r="B16" s="73" t="s">
        <v>56</v>
      </c>
      <c r="C16" s="74" t="s">
        <v>57</v>
      </c>
      <c r="D16" s="74" t="s">
        <v>65</v>
      </c>
      <c r="E16" s="74" t="s">
        <v>69</v>
      </c>
      <c r="F16" s="74" t="s">
        <v>58</v>
      </c>
      <c r="G16" s="74" t="s">
        <v>59</v>
      </c>
      <c r="H16" s="74" t="s">
        <v>63</v>
      </c>
      <c r="I16" s="74" t="s">
        <v>70</v>
      </c>
    </row>
    <row r="17" spans="1:9" ht="32.25" customHeight="1" x14ac:dyDescent="0.25">
      <c r="A17" s="73">
        <v>1</v>
      </c>
      <c r="B17" s="73" t="s">
        <v>76</v>
      </c>
      <c r="C17" s="75">
        <f>F11</f>
        <v>0</v>
      </c>
      <c r="D17" s="86">
        <f>C17/5</f>
        <v>0</v>
      </c>
      <c r="E17" s="76">
        <v>0.23</v>
      </c>
      <c r="F17" s="77">
        <f>C17*1.23</f>
        <v>0</v>
      </c>
      <c r="G17" s="76">
        <v>0.2</v>
      </c>
      <c r="H17" s="77">
        <f>F17*G17</f>
        <v>0</v>
      </c>
      <c r="I17" s="77">
        <f>F17+H17</f>
        <v>0</v>
      </c>
    </row>
    <row r="27" spans="1:9" x14ac:dyDescent="0.25">
      <c r="B27" s="79"/>
    </row>
    <row r="28" spans="1:9" x14ac:dyDescent="0.25">
      <c r="B28" s="79"/>
    </row>
    <row r="29" spans="1:9" x14ac:dyDescent="0.25">
      <c r="B29" s="81"/>
    </row>
    <row r="30" spans="1:9" x14ac:dyDescent="0.25">
      <c r="B30" s="83"/>
    </row>
    <row r="31" spans="1:9" x14ac:dyDescent="0.25">
      <c r="B31" s="82"/>
    </row>
  </sheetData>
  <mergeCells count="2">
    <mergeCell ref="A7:I7"/>
    <mergeCell ref="A11:D11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 meble met. Łączn</vt:lpstr>
      <vt:lpstr>Zadanie 2 meble met. WPA</vt:lpstr>
      <vt:lpstr>Zadanie 3 meble met. KMP-Sienki</vt:lpstr>
      <vt:lpstr>Zad. 4 mebl.met. KMP Tuwima</vt:lpstr>
      <vt:lpstr>Zad. 5 mebl.cer. Łaczność</vt:lpstr>
      <vt:lpstr>Zad. 6 mebl.cert. WPA</vt:lpstr>
      <vt:lpstr>Zad. 7 meble cert.KMP-Sienk.</vt:lpstr>
      <vt:lpstr>Zad. 8 mebl.cert. KMP Tuwima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2023-11-16T07:19:22Z</dcterms:modified>
</cp:coreProperties>
</file>