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30" windowHeight="9315" tabRatio="700" activeTab="0"/>
  </bookViews>
  <sheets>
    <sheet name="ankieta" sheetId="1" r:id="rId1"/>
    <sheet name="budynki" sheetId="2" r:id="rId2"/>
    <sheet name="elektronika" sheetId="3" r:id="rId3"/>
    <sheet name="śr. trwałe" sheetId="4" r:id="rId4"/>
    <sheet name="pojazdy" sheetId="5" r:id="rId5"/>
    <sheet name="maszyny" sheetId="6" r:id="rId6"/>
    <sheet name="lokalizacje" sheetId="7" r:id="rId7"/>
    <sheet name="jednostki pływające" sheetId="8" r:id="rId8"/>
    <sheet name="szkody" sheetId="9" r:id="rId9"/>
  </sheets>
  <definedNames>
    <definedName name="_xlnm.Print_Area" localSheetId="0">'ankieta'!$A$1:$I$20</definedName>
    <definedName name="_xlnm.Print_Area" localSheetId="1">'budynki'!$A$1:$Y$13</definedName>
    <definedName name="_xlnm.Print_Area" localSheetId="2">'elektronika'!$A$1:$D$100</definedName>
    <definedName name="_xlnm.Print_Area" localSheetId="6">'lokalizacje'!$A$1:$C$22</definedName>
    <definedName name="_xlnm.Print_Area" localSheetId="3">'śr. trwałe'!$A$1:$B$3</definedName>
  </definedNames>
  <calcPr fullCalcOnLoad="1"/>
</workbook>
</file>

<file path=xl/sharedStrings.xml><?xml version="1.0" encoding="utf-8"?>
<sst xmlns="http://schemas.openxmlformats.org/spreadsheetml/2006/main" count="3699" uniqueCount="1537">
  <si>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</si>
  <si>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</si>
  <si>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</si>
  <si>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</si>
  <si>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</si>
  <si>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</si>
  <si>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</si>
  <si>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</si>
  <si>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</si>
  <si>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</si>
  <si>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</si>
  <si>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</si>
  <si>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</si>
  <si>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</si>
  <si>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Razem</t>
  </si>
  <si>
    <t>Lp.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</si>
  <si>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</si>
  <si>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</si>
  <si>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</si>
  <si>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</si>
  <si>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</si>
  <si>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</si>
  <si>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</si>
  <si>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</si>
  <si>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</si>
  <si>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</si>
  <si>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</si>
  <si>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</si>
  <si>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</si>
  <si>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</si>
  <si>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</si>
  <si>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</si>
  <si>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</si>
  <si>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</si>
  <si>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</si>
  <si>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</si>
  <si>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</si>
  <si>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</si>
  <si>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</si>
  <si>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</si>
  <si>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</si>
  <si>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</si>
  <si>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</si>
  <si>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</si>
  <si>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</si>
  <si>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</si>
  <si>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</si>
  <si>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REGON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</si>
  <si>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</si>
  <si>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</si>
  <si>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</si>
  <si>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</si>
  <si>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</si>
  <si>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</si>
  <si>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</si>
  <si>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</si>
  <si>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 xml:space="preserve">opis zabezpieczeń przed awarią (dodatkowe do wymaganych przepisami lub zaleceniami producenta)                 </t>
  </si>
  <si>
    <t>Suma ubezpieczenia (wartość odtworzeniowa)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</si>
  <si>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</si>
  <si>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</si>
  <si>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</si>
  <si>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</si>
  <si>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</si>
  <si>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</si>
  <si>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</si>
  <si>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</si>
  <si>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</si>
  <si>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</si>
  <si>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</si>
  <si>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</si>
  <si>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</si>
  <si>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powierzchnia użytkowa (w m²) (3)</t>
  </si>
  <si>
    <t>Wykaz maszyn i urządzeń do ubezpieczenia od awarii</t>
  </si>
  <si>
    <t>suma ubezpieczenia (wartość)</t>
  </si>
  <si>
    <t>rodzaj wartości (księgowa brutto - KB / odtworzeniowa - O)</t>
  </si>
  <si>
    <t>tak</t>
  </si>
  <si>
    <t>nie</t>
  </si>
  <si>
    <t>1900r.</t>
  </si>
  <si>
    <t>Odtworzeniowa</t>
  </si>
  <si>
    <t>gaśnica proszkowa - 3szt., hydrant - brak. Do budynku  drzwi wejściowe dwuskrzydłowe z zamkiem (patentowym) przy klamce. Urządzenia alarmowe - dźwiękowe bezpośrednio połączone z agencją ochrony. Dozór - agencja ochrony.</t>
  </si>
  <si>
    <t>12-200 Pisz, ul. Warszawska 5</t>
  </si>
  <si>
    <t>cegła pełna ceramiczna</t>
  </si>
  <si>
    <t>drewniane, żelbetowe wylewane</t>
  </si>
  <si>
    <t>konstrukcja drewniana, pokrycie dachówką ceramiczną</t>
  </si>
  <si>
    <t>dobry</t>
  </si>
  <si>
    <t>nie dotyczy</t>
  </si>
  <si>
    <t>dostateczny</t>
  </si>
  <si>
    <t>budynek administracyjny</t>
  </si>
  <si>
    <t>pomieszczenia biurowe</t>
  </si>
  <si>
    <t>genaralny remont budynku 2009r.</t>
  </si>
  <si>
    <t>księgowa brutto</t>
  </si>
  <si>
    <t>gaśnica proszkowa - 18m szt., hydrant - 8szt.. Do budynku drzwi wejściowe dwuskrzydłowe z zamkiem (patentowym) przy klamce. Urządzenie alarmowe - dźwiękowe bezpośrednio połączone z agencją ochrony. Instalacja sygnalizacji alarmowej (czujnik dymu, temperatury i ruchu) - 156 czujek. dozór- agencja ochrony.</t>
  </si>
  <si>
    <t>12-200 Pisz ul. Warszawska 1</t>
  </si>
  <si>
    <t>cegła ceramiczna</t>
  </si>
  <si>
    <t>żelbetowe wylewane</t>
  </si>
  <si>
    <t>dach kolebkowy, konstrukcja drewniana, pokrycie blachą</t>
  </si>
  <si>
    <t>bardzo dobry</t>
  </si>
  <si>
    <t>lokale użytkowe</t>
  </si>
  <si>
    <t>ok. 1930r.</t>
  </si>
  <si>
    <t>gaśnica proszkowa - 8 szt., hydrant - 2 szt. Do budynku  drzwi wejściowe jednoskrzydłowe z zamkiem  przy klamce, wkładka patentowa. Drzwi wejściowe (z tyłu)  do budynku - jednoskrzydłowe z zamkiem przy klamce, wkładka patentowa. Urządzenia alarmowe - dźwiękowe bezpośrednio połączone z agencją ochrony.</t>
  </si>
  <si>
    <t>12-200 Pisz, ul. Lipowa 5</t>
  </si>
  <si>
    <t>nad piwnicą strop żelbetowy na belkach stalowych, nad I piętrem i poddaszem strop drewniany</t>
  </si>
  <si>
    <t>budynek garażowy</t>
  </si>
  <si>
    <t>garaż</t>
  </si>
  <si>
    <t>Brama segmentowa, z automatycznym mechanizmem otwierania i zamykania. Dozór - agencja ochrony.</t>
  </si>
  <si>
    <t>12-200 Pisz, ul. Warszawska 1</t>
  </si>
  <si>
    <t>konstrukcja drewniana, pokrycie blachą</t>
  </si>
  <si>
    <t>Zestaw komputerowy</t>
  </si>
  <si>
    <t>Switch</t>
  </si>
  <si>
    <t>Macierz NAS</t>
  </si>
  <si>
    <t>Drukarka HP</t>
  </si>
  <si>
    <t>Jednostka centralna komputera</t>
  </si>
  <si>
    <t xml:space="preserve">Drukarka Epson </t>
  </si>
  <si>
    <t>Laptop Lenovo</t>
  </si>
  <si>
    <t>NIE</t>
  </si>
  <si>
    <t>TAK</t>
  </si>
  <si>
    <t xml:space="preserve">KPP PSP w Piszu ul. Olsztynska 40a </t>
  </si>
  <si>
    <t>Tablet Lenovo</t>
  </si>
  <si>
    <t>Matebook</t>
  </si>
  <si>
    <t>L.p.</t>
  </si>
  <si>
    <t>Nazwa jednostki</t>
  </si>
  <si>
    <t>Adres</t>
  </si>
  <si>
    <t>NIP</t>
  </si>
  <si>
    <t>PKD</t>
  </si>
  <si>
    <t>Dodatkowe informacje</t>
  </si>
  <si>
    <t>Starostwo Powiatowe</t>
  </si>
  <si>
    <t>849-150-34-23</t>
  </si>
  <si>
    <t>8411Z</t>
  </si>
  <si>
    <t>Powiatowy Międzyszkolny Ośrodek Sportowy</t>
  </si>
  <si>
    <t>12-200 Pisz, Aleja Turystów 22</t>
  </si>
  <si>
    <t>849-14-31-126</t>
  </si>
  <si>
    <t>000890979</t>
  </si>
  <si>
    <t>8551Z</t>
  </si>
  <si>
    <t>Muzeum K.I. Gałczyńskiego</t>
  </si>
  <si>
    <t>Pranie 1, 12-220 Ruciane Nida</t>
  </si>
  <si>
    <t>849 14 58 326</t>
  </si>
  <si>
    <t>-</t>
  </si>
  <si>
    <t>Łupki 15, 12-200 Pisz</t>
  </si>
  <si>
    <t>849-14-31-238</t>
  </si>
  <si>
    <t>001058473</t>
  </si>
  <si>
    <t>8790Z</t>
  </si>
  <si>
    <t>Powiatowe Centrum Pomocy Rodzinie</t>
  </si>
  <si>
    <t>12-200 Pisz, ul. Piaskowa 2</t>
  </si>
  <si>
    <t>849-141-39-15</t>
  </si>
  <si>
    <t>510823534</t>
  </si>
  <si>
    <t>8412Z</t>
  </si>
  <si>
    <t>Powiatowa Poradnia Psychologiczno-Pedagogiczna</t>
  </si>
  <si>
    <t xml:space="preserve">849-14-31-103 </t>
  </si>
  <si>
    <t>000695781</t>
  </si>
  <si>
    <t>8560Z</t>
  </si>
  <si>
    <t>Powiatowy Zarząd Dróg w Piszu</t>
  </si>
  <si>
    <t>12-200 Pisz, ul. Czerniewskiego 6</t>
  </si>
  <si>
    <t>849-14-11-804</t>
  </si>
  <si>
    <t>790676010</t>
  </si>
  <si>
    <t>5221Z</t>
  </si>
  <si>
    <t>Powiatowy Urząd Pracy</t>
  </si>
  <si>
    <t>ul. Zagłoby 2, 12-200 Pisz</t>
  </si>
  <si>
    <t>849-14-33-349</t>
  </si>
  <si>
    <t>510 931 063</t>
  </si>
  <si>
    <t xml:space="preserve"> Zespół Szkół Leśnych w Rucianem- Nidzie</t>
  </si>
  <si>
    <t>12-220 Ruciane-Nida, ul. Polna 2</t>
  </si>
  <si>
    <t>849-12-87-480</t>
  </si>
  <si>
    <t>000124392</t>
  </si>
  <si>
    <t xml:space="preserve"> Zespół Szkół Ogólnokształcących w Orzyszu</t>
  </si>
  <si>
    <t>12-250 Orzysz, ul. Wojska Polskiego 3</t>
  </si>
  <si>
    <t>849-102-30-19</t>
  </si>
  <si>
    <t>000695730</t>
  </si>
  <si>
    <t>12-200 Pisz, ul. Młodzieżowa 26</t>
  </si>
  <si>
    <t>I Liceum Ogólnokształcące im. Bojowników o Polskość Mazur w Piszu</t>
  </si>
  <si>
    <t>ul.Sikorskiego 15   12-200 Pisz</t>
  </si>
  <si>
    <t>849-10-23-172</t>
  </si>
  <si>
    <t>Zespół Szkół nr 1 w Białej Piskiej</t>
  </si>
  <si>
    <t>12-230 Biała Piska, ul. Sienkiewicza 16</t>
  </si>
  <si>
    <t>849-10-15-557</t>
  </si>
  <si>
    <t>Zespół Szkół Zawodwych z Biblioteką Pedagogiczną w Piszu</t>
  </si>
  <si>
    <t>12-200 Pisz ul. Gizewiusza 3</t>
  </si>
  <si>
    <t>000236317</t>
  </si>
  <si>
    <t>Zespół Placówek Kształcenia Ustawicznego</t>
  </si>
  <si>
    <t>12-200 Pisz  ul. Warszawska 5</t>
  </si>
  <si>
    <t xml:space="preserve">849-15-18-488 </t>
  </si>
  <si>
    <t>Powiatowy Zespół Ekonomiczno-Administracyjny Szkół i Placówek w Piszu</t>
  </si>
  <si>
    <t>12- 200 Pisz, ul. Warszawska 1</t>
  </si>
  <si>
    <t>849-158-39-42</t>
  </si>
  <si>
    <t>280954484</t>
  </si>
  <si>
    <t>1. Starostwo Powiatowe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</si>
  <si>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</si>
  <si>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</si>
  <si>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INFORMACJA O MAJĄTKU TRWAŁYM</t>
  </si>
  <si>
    <t>Jednostka</t>
  </si>
  <si>
    <t>Urządzenia i wyposażenie</t>
  </si>
  <si>
    <t>W tym zbiory bibioteczne</t>
  </si>
  <si>
    <t>dodatkowe informacje</t>
  </si>
  <si>
    <t>Zespół Szkół Leśnych w Rucianem- Nidzie</t>
  </si>
  <si>
    <t>Zespół Szkół Ogólnokształcących w Orzyszu</t>
  </si>
  <si>
    <t>Budynek niemieszkalny</t>
  </si>
  <si>
    <t>budynek Oświaty,nauki,kultury i sportu</t>
  </si>
  <si>
    <t>Aleja Turystów 22,12-200 Pisz</t>
  </si>
  <si>
    <t>bloczki silikatowe,styropian,tynk,bloczki betonowe,od połowy wysokości budynku cegła klinkierowa</t>
  </si>
  <si>
    <t>Płyty monolityczne żelbetonowe,jednokierunkowe lub dwukierunkowe</t>
  </si>
  <si>
    <t>Więźba dachowa,dach o konstrukcji drewnianej kryty dachówkąceramiczną,ocieplony wełną mineralną o gr. 20 cm.Wykończony od wewnątrz płyta gipsową kartonową ognioodporną</t>
  </si>
  <si>
    <t>NIE DOTYCZY</t>
  </si>
  <si>
    <t>Wiata parkingowa</t>
  </si>
  <si>
    <t>Parking dla samochodów</t>
  </si>
  <si>
    <t>2011r.</t>
  </si>
  <si>
    <t>brak</t>
  </si>
  <si>
    <t>blacha trapezowa oraz obróbki blacharskie</t>
  </si>
  <si>
    <t>Plac wraz z zagospodarowaniem terenu</t>
  </si>
  <si>
    <t>Teren użytkowy</t>
  </si>
  <si>
    <t>2. Powiatowy Międzyszkolny Ośrodek Sportowy</t>
  </si>
  <si>
    <t>Notebok Lenovo</t>
  </si>
  <si>
    <t>Notebok Dell</t>
  </si>
  <si>
    <t>Piec co Vitoplex 300 typ TX3A</t>
  </si>
  <si>
    <t>140KW</t>
  </si>
  <si>
    <t>Viessmann</t>
  </si>
  <si>
    <t>Pisz, Aleja Turystów 22</t>
  </si>
  <si>
    <t>Żuraw słupowy</t>
  </si>
  <si>
    <t>UDŹWIG-3200 KG</t>
  </si>
  <si>
    <t>Carl Stal Tech Service</t>
  </si>
  <si>
    <t xml:space="preserve">RAZEM: </t>
  </si>
  <si>
    <t>Dotyczy Powiatowego Międzyszkolnego Ośrodka Sportowego</t>
  </si>
  <si>
    <t>Nazwa łodzi</t>
  </si>
  <si>
    <t>Rok budowy</t>
  </si>
  <si>
    <t>Wartość księgowa brutto</t>
  </si>
  <si>
    <t>Typ/model</t>
  </si>
  <si>
    <t>Typ silnika</t>
  </si>
  <si>
    <t>Nr silnika</t>
  </si>
  <si>
    <t>Dopuszczalna ilość  osób</t>
  </si>
  <si>
    <t>RIB ALU 460</t>
  </si>
  <si>
    <t>04801E-8103</t>
  </si>
  <si>
    <t>RIB ALU 420</t>
  </si>
  <si>
    <t>1C529514</t>
  </si>
  <si>
    <t>RAZEM:</t>
  </si>
  <si>
    <t>3. Muzeum K.I. Gałczyńskiego</t>
  </si>
  <si>
    <t>Budynek muzealny 1</t>
  </si>
  <si>
    <t>Budynek -Muzeum</t>
  </si>
  <si>
    <t>gaśnice, kraty w oknach na parterze</t>
  </si>
  <si>
    <t>cegła</t>
  </si>
  <si>
    <t>drewno</t>
  </si>
  <si>
    <t>dachówka</t>
  </si>
  <si>
    <t>Modernizacja budynku 2011r. Koszt 119.900 zł</t>
  </si>
  <si>
    <t>Tak</t>
  </si>
  <si>
    <t>Nie</t>
  </si>
  <si>
    <t>Mieszkanie /administracyjny</t>
  </si>
  <si>
    <t xml:space="preserve">gaśnice, kraty w oknach </t>
  </si>
  <si>
    <t>brak danych</t>
  </si>
  <si>
    <t>Kuchnia letnia</t>
  </si>
  <si>
    <t>Muzalne</t>
  </si>
  <si>
    <t>gaśnica</t>
  </si>
  <si>
    <t>Garaż</t>
  </si>
  <si>
    <t>Budynek gospodarczy</t>
  </si>
  <si>
    <t>brak d.</t>
  </si>
  <si>
    <t>gaśnice, kraty</t>
  </si>
  <si>
    <t>Budynek Muzeum 1</t>
  </si>
  <si>
    <t>gaśnice</t>
  </si>
  <si>
    <t>Ogródek 5, 12-250 Orzysz</t>
  </si>
  <si>
    <t>Budynek Muzeum 2</t>
  </si>
  <si>
    <t>Remont i przebudowa budynku 2011r. koszt 207.127 zł</t>
  </si>
  <si>
    <t>Chodnik i podwórze</t>
  </si>
  <si>
    <t xml:space="preserve">3. Muzeum K.I. Gałczyńskiego </t>
  </si>
  <si>
    <t>Laptop</t>
  </si>
  <si>
    <t>Telewizja dozorowana - na zewnątrz budynku</t>
  </si>
  <si>
    <t xml:space="preserve">3. Wykaz monitoringu wizyjnego - system kamer itp. </t>
  </si>
  <si>
    <t>Budynek główny</t>
  </si>
  <si>
    <t>edukacja</t>
  </si>
  <si>
    <t>odbudowa po pożarze w 1990 r. remont dachu 2008 przebudowa budynku-adaptacja poddasza r. 2010</t>
  </si>
  <si>
    <t>gasnice proszkowe- 10 szt, roletyzewnętrzne parter(księgowość), dozórpracowniczy całodobowy, drzwi atywłamaniowe - 2 po dwa zamki</t>
  </si>
  <si>
    <t>cegła, pustak</t>
  </si>
  <si>
    <t>żelbeton</t>
  </si>
  <si>
    <t>konstrukcja drewniana kryta blachą</t>
  </si>
  <si>
    <t>dobra</t>
  </si>
  <si>
    <t>bardzo dobra</t>
  </si>
  <si>
    <t>Chlewnia murowana</t>
  </si>
  <si>
    <t>1965 r.</t>
  </si>
  <si>
    <t>betonowe</t>
  </si>
  <si>
    <t>drewniana</t>
  </si>
  <si>
    <t>Stodoła drewniana</t>
  </si>
  <si>
    <t>1988 r.</t>
  </si>
  <si>
    <t>drewniane</t>
  </si>
  <si>
    <t>drewniana kryta dachówką</t>
  </si>
  <si>
    <t>zły</t>
  </si>
  <si>
    <t xml:space="preserve">brak </t>
  </si>
  <si>
    <t>Wiata</t>
  </si>
  <si>
    <t>1998 r.</t>
  </si>
  <si>
    <t>pustak</t>
  </si>
  <si>
    <t>stalowa pokryta blachą</t>
  </si>
  <si>
    <t>Szambo główne</t>
  </si>
  <si>
    <t>1983 r.</t>
  </si>
  <si>
    <t>Ogrodzenie posesji</t>
  </si>
  <si>
    <t>2017 r.</t>
  </si>
  <si>
    <t>Studnia głębinowa</t>
  </si>
  <si>
    <t>Szambo 10 m</t>
  </si>
  <si>
    <t>Nawierzchnia posesji z kostki brukowej</t>
  </si>
  <si>
    <t>2009 r.</t>
  </si>
  <si>
    <t>Budynek stołówki z internatem, budynek o funkcji sportowo-rehabilitacyjnej, łącznik</t>
  </si>
  <si>
    <t>2018 r.</t>
  </si>
  <si>
    <t>drzwi p.poż., gaśnice - 10 szt, dozór pracowniczy całodobowy, system oddymiania</t>
  </si>
  <si>
    <t>bloczki silikatowe, betonowy fundament</t>
  </si>
  <si>
    <t>żelbeton, dźwigary stalowe</t>
  </si>
  <si>
    <t>konstrukcja drewniana pokryta dachówką ceramiczną</t>
  </si>
  <si>
    <t>komputer</t>
  </si>
  <si>
    <t>drukarka</t>
  </si>
  <si>
    <t>kasa fiskalna</t>
  </si>
  <si>
    <t>Notebook Lenovo</t>
  </si>
  <si>
    <t>6. Powiatowa Poradnia Psychologiczno-Pedagogiczna</t>
  </si>
  <si>
    <t>7. Powiatowy Zarząd Dróg w Piszu</t>
  </si>
  <si>
    <t>budynek magazynowy</t>
  </si>
  <si>
    <t>magazyn</t>
  </si>
  <si>
    <t>ok. 1972</t>
  </si>
  <si>
    <t>gaśnice 3 szt.                                    drzwi 5 szt,                                     zamki 5 szt.</t>
  </si>
  <si>
    <t>Pisz, ul. Czerniewskiego 6</t>
  </si>
  <si>
    <t>z cegły</t>
  </si>
  <si>
    <t>stropodach betonowy kryty blachą falistą</t>
  </si>
  <si>
    <t xml:space="preserve">dobry </t>
  </si>
  <si>
    <t>biura</t>
  </si>
  <si>
    <t xml:space="preserve">  ok.. 1972  II etap 2015</t>
  </si>
  <si>
    <t>gaśnice 4 szt.                                    drzwi 2 szt,                                     zamki 2 szt.</t>
  </si>
  <si>
    <t>gęstożebrowy DZ-3 / płyta monolityczna żelbetowa</t>
  </si>
  <si>
    <t xml:space="preserve">więźba dachowa     kryta     blachodachówką </t>
  </si>
  <si>
    <t xml:space="preserve">częściowo  </t>
  </si>
  <si>
    <t>garaże, warsztaty</t>
  </si>
  <si>
    <t>ok.. 1972</t>
  </si>
  <si>
    <t>gaśnice 5 szt.                                    drzwi 10 szt,                                     zamki 10 szt.</t>
  </si>
  <si>
    <t>stropodach            kryty papą</t>
  </si>
  <si>
    <t>ogrodzenie placu</t>
  </si>
  <si>
    <t>Biała Piska,                    ul Piłsudzkiego</t>
  </si>
  <si>
    <t>nie dotyczxy</t>
  </si>
  <si>
    <t>drogi i place</t>
  </si>
  <si>
    <t>linia energetyczna</t>
  </si>
  <si>
    <t>Orzysz, ul. Polna 18</t>
  </si>
  <si>
    <t>budynek biurowo - socjalny</t>
  </si>
  <si>
    <t>biuro, pomieszczenie socjalne</t>
  </si>
  <si>
    <t>monitoring,                                       drzwi 2 szt.                                      zamki 4 szt,                                 gaśnice 3 szt</t>
  </si>
  <si>
    <t>beton komórkowy</t>
  </si>
  <si>
    <t>żelbetowy</t>
  </si>
  <si>
    <t>więźba drewniana   kryta    blachodachówką</t>
  </si>
  <si>
    <t>garaż dwustanowiskowy z wiatą</t>
  </si>
  <si>
    <t>2 garaże z wiatą</t>
  </si>
  <si>
    <t>monitoring,                                       drzwi 2 szt.                                      zamki 2 szt,                                 gaśnice 2 szt</t>
  </si>
  <si>
    <t>konstrukcja stalowa z płytą dachową</t>
  </si>
  <si>
    <t>płyta dachowa</t>
  </si>
  <si>
    <t>5. Powiatowe Centrum Pomocy Rodzinie</t>
  </si>
  <si>
    <t>zestaw komputerowy</t>
  </si>
  <si>
    <t>laptop DELL 5581</t>
  </si>
  <si>
    <t>szafa do suszenia ubrań</t>
  </si>
  <si>
    <t>Pisz, ul Czerniewskiego 6</t>
  </si>
  <si>
    <t>Pisz. Ul Czerniewskiego6</t>
  </si>
  <si>
    <t>Orzysz, ul, Polna 18</t>
  </si>
  <si>
    <t>8. Powiatowy Urząd Pracy</t>
  </si>
  <si>
    <t>Lokal użytkowy w budynku mieszkalnym</t>
  </si>
  <si>
    <t>1989 r.</t>
  </si>
  <si>
    <t>System alarmowy, czujniki ruchu, gaśnice, kraty w oknach</t>
  </si>
  <si>
    <t>płytowe (betonowe-żelbetonowe)</t>
  </si>
  <si>
    <t>prefabrykowany</t>
  </si>
  <si>
    <t>DOBRA</t>
  </si>
  <si>
    <t xml:space="preserve">NIE </t>
  </si>
  <si>
    <t>Podjazd</t>
  </si>
  <si>
    <t>1997 r.</t>
  </si>
  <si>
    <t xml:space="preserve">System alarmowy, czujniki ruchu, </t>
  </si>
  <si>
    <t>ul.Zagłoby 2, 12-200 Pisz</t>
  </si>
  <si>
    <t>Wejście</t>
  </si>
  <si>
    <t>Fujitsu Console switch KVM</t>
  </si>
  <si>
    <t>9.  Zespół Szkół Leśnych w Rucianem- Nidzie</t>
  </si>
  <si>
    <t>budynek szkoły</t>
  </si>
  <si>
    <t>hydranty 5 szt, gaśnice proszkowe- 14szt., szyba antywłamaniowa w 1 oknie na drugiej kondygnacji- chronią całość pomieszczenia, drzwi podwójne- 6 szt. (aluminium częściowo przeszklone), zamki- 17 szt. patentowe, monitoring zewnętrzny</t>
  </si>
  <si>
    <t>Ruciane-Nida, ul. Polna 2</t>
  </si>
  <si>
    <t>cegła kratówka</t>
  </si>
  <si>
    <t>DZ-3</t>
  </si>
  <si>
    <t>płyty żelbetowe, papa</t>
  </si>
  <si>
    <t>częściowo</t>
  </si>
  <si>
    <t>budynek internatu</t>
  </si>
  <si>
    <t>hydranty- 9 szt., gaśnice proszkowe 18 szt., drzwi- 4 szt.(4 szt. aluminium) zamki- 8 szt. patent, dozór pracowniczy, monitoring wizyjny wewn.</t>
  </si>
  <si>
    <t>sieć wodno-kanalizacyjna- dostateczny                      cenralnego ogrzewania- dobry</t>
  </si>
  <si>
    <t xml:space="preserve">tak- dźwig towarowy </t>
  </si>
  <si>
    <t>budynek warsztatów szkolnych</t>
  </si>
  <si>
    <t xml:space="preserve"> gaśnice proszkowe- 5 szt., drzwi- 1 szt. aluminium, zamki- 2 szt. patent</t>
  </si>
  <si>
    <t>brak danych, papa</t>
  </si>
  <si>
    <t>sieć wodno-kanalizacyjna- zły                      cenralnego ogrzewania- dobry</t>
  </si>
  <si>
    <t>budynek garaży</t>
  </si>
  <si>
    <t>brak zabezpieczeń, drzwi- 3 szt. drewniane, zamki- 3 szt. kłódki</t>
  </si>
  <si>
    <t>budynek kotłowni</t>
  </si>
  <si>
    <t>drzwi metalowe 2 szt.gaśnice proszkowe- 3 szt.</t>
  </si>
  <si>
    <t>typu Terva 4,0/1 wysokości 24cm z betonu zbrojone stalą</t>
  </si>
  <si>
    <t>papa</t>
  </si>
  <si>
    <t>drzwi aluminiowe-3 szt., brama garażowa- 1 szt. , drzwi metalowe, zamki patentowe po 2 szt., ppoż wyłącznik prądu, drzwi ppoż, gaśnice proszkowe- 2 szt i koc gaśniczy</t>
  </si>
  <si>
    <t>cegła silikatowa</t>
  </si>
  <si>
    <t>żelbetowy monolityczny</t>
  </si>
  <si>
    <t>blachodachówka</t>
  </si>
  <si>
    <t>wiata</t>
  </si>
  <si>
    <t>aluminiowe bramy roletowe (napęd elektryczny)- 4 szt., ppoż nie są wymagane</t>
  </si>
  <si>
    <t>blacha trapezowa</t>
  </si>
  <si>
    <t>strop żelbetowy</t>
  </si>
  <si>
    <t xml:space="preserve"> blacha trapezowa</t>
  </si>
  <si>
    <t>brak instalacji</t>
  </si>
  <si>
    <t>komputer stacjonarny</t>
  </si>
  <si>
    <t>Drukarka Brother</t>
  </si>
  <si>
    <t>monitor Philips</t>
  </si>
  <si>
    <t>projketor Epson</t>
  </si>
  <si>
    <t>Głośnik Blaupunkt</t>
  </si>
  <si>
    <t>monitoring wizyjny (wewnątrz budynku)</t>
  </si>
  <si>
    <t>Kocioł Froling TX 200</t>
  </si>
  <si>
    <t>200015156.X</t>
  </si>
  <si>
    <t>199kW</t>
  </si>
  <si>
    <r>
      <t>Fr</t>
    </r>
    <r>
      <rPr>
        <sz val="10"/>
        <rFont val="Czcionka tekstu podstawowego"/>
        <family val="0"/>
      </rPr>
      <t>ö</t>
    </r>
    <r>
      <rPr>
        <sz val="10"/>
        <rFont val="Arial"/>
        <family val="2"/>
      </rPr>
      <t>ling GesmbH</t>
    </r>
  </si>
  <si>
    <t>200015157.X</t>
  </si>
  <si>
    <t>Primas</t>
  </si>
  <si>
    <t>12005.05</t>
  </si>
  <si>
    <t>120kW</t>
  </si>
  <si>
    <t>Heitzmann</t>
  </si>
  <si>
    <t>12005.04</t>
  </si>
  <si>
    <t>Kolektory słoneczne 28 szt.</t>
  </si>
  <si>
    <t>1 Mpa</t>
  </si>
  <si>
    <t>GERES- ASCO Sp. z o.o.</t>
  </si>
  <si>
    <t>Zbiornik buforowy 2szt.</t>
  </si>
  <si>
    <t>204/13,203/13</t>
  </si>
  <si>
    <t>0,6 Mpa</t>
  </si>
  <si>
    <t>Wytwórnia Zbiorników Andrzej Powolny</t>
  </si>
  <si>
    <t>Podgrzewacz- zbiornik ciepłej wody</t>
  </si>
  <si>
    <t>10 bar</t>
  </si>
  <si>
    <t>Sunex S.A.</t>
  </si>
  <si>
    <t>Piec konwekcyjno parowy</t>
  </si>
  <si>
    <t>13,5kW</t>
  </si>
  <si>
    <t>Primax</t>
  </si>
  <si>
    <t>Ruciane-Nida, ul. Polna 3</t>
  </si>
  <si>
    <t>Ruciane-Nida, ul. Polna 4</t>
  </si>
  <si>
    <t>żuraw stacjonarny</t>
  </si>
  <si>
    <t>0,300 t</t>
  </si>
  <si>
    <t>PPUH Elektro-Instal Anna Kosteczko LLC</t>
  </si>
  <si>
    <t>Ruciane-Nida, ul. Polna 5</t>
  </si>
  <si>
    <t>10. Zespół Szkół Ogólnokształcących w Orzyszu</t>
  </si>
  <si>
    <t>11. II Liceum Ogólnokształcące w Piszu</t>
  </si>
  <si>
    <t>II Liceum Ogólnokształcące w Piszu</t>
  </si>
  <si>
    <t>Budynek szkoły, sala gimnastycznej i pracownia językowa</t>
  </si>
  <si>
    <t>gaśnice 18; hydranty 8; urządzenia alarmowe 19;sygnalizacja dźwiękowa (Agencja ochrony GROM); dozór całodobowy; drzwi aluminiowe(5 szt.) z 2 zamkami; kraty w oknach informatyki</t>
  </si>
  <si>
    <t>ul. Młodzieżowa 26  12-200 Pisz</t>
  </si>
  <si>
    <t>Budynek szkoły-elementy wieloblokowe, cegła ceramiczna i dziurawka. Sala gimn. -konstrukcja murowana na fundamentach żelbetowych, wsparta na słupach żelbetowych.</t>
  </si>
  <si>
    <t>żelbetowe prefabrykowane kanałowe z płyt korytkowych</t>
  </si>
  <si>
    <t>nawierzchnie (boisko,zieleń,ogrodzenia)</t>
  </si>
  <si>
    <t>węzeł cieplny</t>
  </si>
  <si>
    <t>boisko o sztucznej nawierzchni+ ogrodzenie</t>
  </si>
  <si>
    <t>telewizja dozorowa</t>
  </si>
  <si>
    <t xml:space="preserve">Monitor dotykowy </t>
  </si>
  <si>
    <t>Komputer HP dc7900 (szt 4) i monitory</t>
  </si>
  <si>
    <t>12. I Liceum Ogólnokształcące im. Bojowników o Polskość Mazur w Piszu</t>
  </si>
  <si>
    <t>szkolnictwo</t>
  </si>
  <si>
    <t>,żaluzje antywłamaniowe /parter/</t>
  </si>
  <si>
    <t>ul. Sikorskiego 15</t>
  </si>
  <si>
    <t>żelbetowy, papa termozgrzewalna</t>
  </si>
  <si>
    <t>Hala sportowa</t>
  </si>
  <si>
    <t>monitoring</t>
  </si>
  <si>
    <t>Stadion wraz z wyposażeniem</t>
  </si>
  <si>
    <t>13. Zespół Szkół nr 1 w Białej Piskiej</t>
  </si>
  <si>
    <t>BUDYNEK GŁÓWNY SZKOŁY</t>
  </si>
  <si>
    <t>ok. 1935r.</t>
  </si>
  <si>
    <t xml:space="preserve">gaśnica proszkowa 3 kg- szt 6,hydrant- szt. 4, monitoring </t>
  </si>
  <si>
    <t>ul. Sienkiewicza 16, Biała Piska</t>
  </si>
  <si>
    <t>betonowo-drewniany</t>
  </si>
  <si>
    <t>dwuspadowy-dachówka</t>
  </si>
  <si>
    <t>BUDYNEK SALI GIMNASTYCZNEJ</t>
  </si>
  <si>
    <t>gaśnica proszkowa 3 kg - szt 1, hydrant - szt 2, zabezbieczenie przeciwkradzieżowe - brak, monitoring</t>
  </si>
  <si>
    <t>betonowy</t>
  </si>
  <si>
    <t>dwuspadowy-blachodachówka</t>
  </si>
  <si>
    <t>BUDYNEK SZKOLNY</t>
  </si>
  <si>
    <t>gaśnica proszkowa 3 kg - szt 1, gaśnica śniegowa - 1 szt, zabezpieczenie przeciwkradzieżowe - brak, monitoring</t>
  </si>
  <si>
    <t>ul. Sienkiewicza 21, Biała Piska</t>
  </si>
  <si>
    <t>BUDYNEK GŁÓWNY WARSZTATÓW</t>
  </si>
  <si>
    <t>gaśnica proszkowa 3 kg - szt 6, urządzenie alarmowe na SKP, monitoring</t>
  </si>
  <si>
    <t>ul. Sportowa 1, Biała Piska</t>
  </si>
  <si>
    <t>GARAŻE</t>
  </si>
  <si>
    <t>jednospadowy - papa</t>
  </si>
  <si>
    <t>KOTŁOWNIA</t>
  </si>
  <si>
    <t xml:space="preserve">gaśnice wodne, gasnice proszkowe, </t>
  </si>
  <si>
    <t>ul. Sikorskiego  21B, Biała Piska</t>
  </si>
  <si>
    <t>jednospadowy-papa</t>
  </si>
  <si>
    <t xml:space="preserve">nie dotyczy </t>
  </si>
  <si>
    <t>14. Zespół Szkół Zawodwych z Biblioteką Pedagogiczną w Piszu</t>
  </si>
  <si>
    <t xml:space="preserve">Szkoła </t>
  </si>
  <si>
    <t>Edukacyjna</t>
  </si>
  <si>
    <t>gaśnice śniegowe -12 szt, proszkowe 45 szt, hydranty 4 szt.</t>
  </si>
  <si>
    <t>Pisz ul.Gizewiusza 3</t>
  </si>
  <si>
    <t>beton, papa</t>
  </si>
  <si>
    <t>dobre</t>
  </si>
  <si>
    <t>Warsztaty</t>
  </si>
  <si>
    <t>Edukacyjno - szkoleniowa</t>
  </si>
  <si>
    <t>hydranty - 17 szt.</t>
  </si>
  <si>
    <t>Stacja obsługi</t>
  </si>
  <si>
    <t>Edukacyjno- szkoleniowa</t>
  </si>
  <si>
    <t>gaśnice proszkowe 5 szt.</t>
  </si>
  <si>
    <t>Internat</t>
  </si>
  <si>
    <t>opiekuńczo-wychowawcza</t>
  </si>
  <si>
    <t>Pisz ul.Piaskowa 2</t>
  </si>
  <si>
    <t>płyty betonowe</t>
  </si>
  <si>
    <t xml:space="preserve">Garaże budowlane </t>
  </si>
  <si>
    <t>Uzytkowa</t>
  </si>
  <si>
    <t>Fax Panasonic KX-FP 218PD-S</t>
  </si>
  <si>
    <t>ekran projekcyjny</t>
  </si>
  <si>
    <t>półautomat MIGFAN IG2804N</t>
  </si>
  <si>
    <t>półautomat FANMIG 175i</t>
  </si>
  <si>
    <t>piec konwekcyjno-parowy</t>
  </si>
  <si>
    <t>J0074494</t>
  </si>
  <si>
    <t>Pisz ul Piaskowa 2</t>
  </si>
  <si>
    <t xml:space="preserve">Centrum obróbcze z zespołem filtracyjnym powietrza rover k 1232 Biesse </t>
  </si>
  <si>
    <t xml:space="preserve">Pisz, ul. Gizewiusza 3 </t>
  </si>
  <si>
    <t>tester diagnostyczny</t>
  </si>
  <si>
    <t>1812031V</t>
  </si>
  <si>
    <t>15. Zespół Placówek Kształcenia Ustawicznego</t>
  </si>
  <si>
    <t>15. Zespół Placówek Kształcenia Ustawicznego w Piszu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</si>
  <si>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</si>
  <si>
    <t>12-200 Pisz; ul. Warszawska 5</t>
  </si>
  <si>
    <t>16. Powiatowy Zespół Ekonomiczno-Administracyjny Szkół i Placówek w Piszu</t>
  </si>
  <si>
    <t>Monitor IIyama 24"</t>
  </si>
  <si>
    <t>Jednostka centralna</t>
  </si>
  <si>
    <t>Monitor LCD IIYAMA  24"</t>
  </si>
  <si>
    <t>Drukarka HP M608dn</t>
  </si>
  <si>
    <t>Skaner Brother PDS-5002</t>
  </si>
  <si>
    <t>UPS APC</t>
  </si>
  <si>
    <t>USP APC</t>
  </si>
  <si>
    <t>Niszczarka Rexel</t>
  </si>
  <si>
    <t>Budynek użytkowy, jednokondygnacyjny</t>
  </si>
  <si>
    <t xml:space="preserve">         nie</t>
  </si>
  <si>
    <r>
      <t xml:space="preserve">przeciwpożarowe: </t>
    </r>
    <r>
      <rPr>
        <i/>
        <sz val="10"/>
        <rFont val="Arial"/>
        <family val="2"/>
      </rPr>
      <t xml:space="preserve">gaśnice proszkowe - 3 szt.; </t>
    </r>
    <r>
      <rPr>
        <b/>
        <i/>
        <sz val="10"/>
        <rFont val="Arial"/>
        <family val="2"/>
      </rPr>
      <t xml:space="preserve">przeciwkradzieżowe: </t>
    </r>
    <r>
      <rPr>
        <i/>
        <sz val="10"/>
        <rFont val="Arial"/>
        <family val="2"/>
      </rPr>
      <t xml:space="preserve">okna z szybami przeciwwłamaniowymi - gab. Nr 3 i gab. Nr 11, 2 drzwi - 3 zamki; </t>
    </r>
    <r>
      <rPr>
        <b/>
        <i/>
        <sz val="10"/>
        <rFont val="Arial"/>
        <family val="2"/>
      </rPr>
      <t xml:space="preserve">urządzenia alarmowe: </t>
    </r>
    <r>
      <rPr>
        <i/>
        <sz val="10"/>
        <rFont val="Arial"/>
        <family val="2"/>
      </rPr>
      <t>sygnalizacyjno-dźwiękowe w całym budynku. Jest powiadomienie: Agencja Ochrony Osób i Mienia GROM</t>
    </r>
  </si>
  <si>
    <t>technologia tradycyjna murowana. Ściany zewnętrzne wykonane z bloczków gazobetonu.</t>
  </si>
  <si>
    <t>stropodach z pokryciem papą asfaltową (płyta żelbetowa ocieplona). Stropodach jednospadowy.</t>
  </si>
  <si>
    <t xml:space="preserve">dobra </t>
  </si>
  <si>
    <t>LOKAL WYNAJMOWANY OD ZESPOŁU SZKÓŁ ZAWODOWYCH W PISZU, 12-200 Pisz, ul. Piaskowa 2</t>
  </si>
  <si>
    <t>LOKAL WYNAJMOWANY OD SPÓŁDZIELNI MIESZKANIOWEJ W PISZU, 12-200 PISZ, UL. MICKIEWICZA 10A/108</t>
  </si>
  <si>
    <t>Ponton hybrydowy</t>
  </si>
  <si>
    <t xml:space="preserve">budynek szkoły </t>
  </si>
  <si>
    <t>sala gimnastyczna</t>
  </si>
  <si>
    <t>gaśnica proszkowa 2 szt., dzwie wejsciowe na zewnątrz jednoskrzydłowe z dwoma zamkami patentowymi, dozór pracowniczy -część doby.</t>
  </si>
  <si>
    <t xml:space="preserve">cegła ceramiczna pełna z pustą powietrzną obustronie otynkowane </t>
  </si>
  <si>
    <t xml:space="preserve">stro[y budnku klejna. Strop nad podaszem użytkowym konstrukcji drewnianej </t>
  </si>
  <si>
    <t>konstrukcja drewaniana płatwiowo-kleszczowa, dach kryty blachą ocynkowaną płaską na łatach</t>
  </si>
  <si>
    <t>budowane z pustaków</t>
  </si>
  <si>
    <t>konstrukcja drewniania,pokrtya blachą</t>
  </si>
  <si>
    <t xml:space="preserve">termonizacja budynku,wymiana instalacji co i parapetów - 556265 zł przebudowa instalcji elektrycznej wewnątrz 96216,54 </t>
  </si>
  <si>
    <t>RAZEM STACJONARNY</t>
  </si>
  <si>
    <t>RAZEM PRZENOŚNY</t>
  </si>
  <si>
    <t>RAZEM MONITORING</t>
  </si>
  <si>
    <t>1.</t>
  </si>
  <si>
    <t>2.</t>
  </si>
  <si>
    <t>21.</t>
  </si>
  <si>
    <t>26.</t>
  </si>
  <si>
    <t>27.</t>
  </si>
  <si>
    <t>28.</t>
  </si>
  <si>
    <t>29.</t>
  </si>
  <si>
    <t>30.</t>
  </si>
  <si>
    <t>31.</t>
  </si>
  <si>
    <t>Monitor</t>
  </si>
  <si>
    <t xml:space="preserve">Laptop </t>
  </si>
  <si>
    <t>Tablet</t>
  </si>
  <si>
    <t>Solary(w wartości budynku, zamontowane na dachu budynku głónego) 
 3 Namioty w tym 1 halowy - przechowywane : 2 szt. W budynku,1 na terenie ośrodka 30 759,00 zł -wartość księgowa</t>
  </si>
  <si>
    <t xml:space="preserve">Łódź żaglowa </t>
  </si>
  <si>
    <t>Venus</t>
  </si>
  <si>
    <t>Omega</t>
  </si>
  <si>
    <t>Optimist</t>
  </si>
  <si>
    <t>Cadet</t>
  </si>
  <si>
    <t>DZ</t>
  </si>
  <si>
    <t>Silnik przyczepny 4 KM</t>
  </si>
  <si>
    <t>Mercury</t>
  </si>
  <si>
    <t>OP 516825</t>
  </si>
  <si>
    <t>OP516316</t>
  </si>
  <si>
    <t>OP531408</t>
  </si>
  <si>
    <t>OP516732</t>
  </si>
  <si>
    <t>Rower wodny- 5 szt</t>
  </si>
  <si>
    <t>Komander</t>
  </si>
  <si>
    <t>Rib</t>
  </si>
  <si>
    <t>Silnik przyczepny do pontonu</t>
  </si>
  <si>
    <t>Honda</t>
  </si>
  <si>
    <t>Rib Sportis</t>
  </si>
  <si>
    <t>Sinik przyczepny do pontonu</t>
  </si>
  <si>
    <t>Suzuki</t>
  </si>
  <si>
    <t>Łódź motorowa</t>
  </si>
  <si>
    <t>Kormoran</t>
  </si>
  <si>
    <t xml:space="preserve">Silnik zaburtowy </t>
  </si>
  <si>
    <t>OR805499</t>
  </si>
  <si>
    <t>Mercury F 40</t>
  </si>
  <si>
    <t>Dom pracy twórczej</t>
  </si>
  <si>
    <t>Budynek - Muzeum</t>
  </si>
  <si>
    <t xml:space="preserve">drukarka </t>
  </si>
  <si>
    <t>wartość rynkowa</t>
  </si>
  <si>
    <t>budynek wielofunkcyjny</t>
  </si>
  <si>
    <t>Serwer SYN01064</t>
  </si>
  <si>
    <t>zajęcia dydyaktyczne</t>
  </si>
  <si>
    <t>zakwaterowanie i wyżywienie uczniów</t>
  </si>
  <si>
    <t>zajęcia sportowe (strzelectwo), zajęcia praktyczne</t>
  </si>
  <si>
    <t>c.o. I c.w.u.</t>
  </si>
  <si>
    <t>zajęcia dydaktyczne i praktyczne</t>
  </si>
  <si>
    <t xml:space="preserve">zestaw komputerowy </t>
  </si>
  <si>
    <t>projektor Optoma- 2 szt.</t>
  </si>
  <si>
    <t>laptop Dell</t>
  </si>
  <si>
    <t>notebook</t>
  </si>
  <si>
    <t>laptop- 2 szt.</t>
  </si>
  <si>
    <t>niszczarka</t>
  </si>
  <si>
    <t>niszczarka- 2 szt.</t>
  </si>
  <si>
    <t>Laptop Lenovo 330-15IKB</t>
  </si>
  <si>
    <t xml:space="preserve">Zestaw komputerowy RYZEN 2200 z oprogramowaniem </t>
  </si>
  <si>
    <t xml:space="preserve">Zestaw komputerowy RYZEN  z oprogramowaniem </t>
  </si>
  <si>
    <t>Telewizor LG SMART TV 55"</t>
  </si>
  <si>
    <t xml:space="preserve">Laptop Lenovo  V130-15IKB </t>
  </si>
  <si>
    <t xml:space="preserve">Laptop Lenovo  C340-1AAPI </t>
  </si>
  <si>
    <t>Kserokopierka CANONir ADVC 3520</t>
  </si>
  <si>
    <t>Projektor Benq MS 527</t>
  </si>
  <si>
    <t>windows serwer 2016 Essentials ROK-k max 25 users 634-BIPT</t>
  </si>
  <si>
    <t>budynek Starostwa Powiatowego w Piszu- zabezpieczenia wykazane w tabeli dot. budynków przez Starostwo Powiatowe w Piszu</t>
  </si>
  <si>
    <t>12- 200 Pisz, ul. Sikorskiego 15</t>
  </si>
  <si>
    <t>budynek I Liceum Ogólnokształcącego im. Bojowników o Polskość Mazur w Piszu- zabezpieczenia wykazane w tabeli dot. budynków przez I Liceum Ogólnokształcące im. Bojowników o Polskość Mazur w Piszu</t>
  </si>
  <si>
    <t>Budżet roczny</t>
  </si>
  <si>
    <t>Liczba praconików</t>
  </si>
  <si>
    <t>Specjalny Ośrodek Szkolno-Wychowawczy im dr Wladysława Klemetowskiego</t>
  </si>
  <si>
    <t>7</t>
  </si>
  <si>
    <t>31</t>
  </si>
  <si>
    <t>16</t>
  </si>
  <si>
    <t xml:space="preserve"> </t>
  </si>
  <si>
    <t>Siłownia zewnętrzna</t>
  </si>
  <si>
    <t>rekreacja</t>
  </si>
  <si>
    <t>12-200 Pisz, ul. Sikorskiego 15</t>
  </si>
  <si>
    <t>32.</t>
  </si>
  <si>
    <t>33.</t>
  </si>
  <si>
    <t>34.</t>
  </si>
  <si>
    <t>35.</t>
  </si>
  <si>
    <t>36.</t>
  </si>
  <si>
    <t xml:space="preserve">Monitor </t>
  </si>
  <si>
    <t>projektor BENQ</t>
  </si>
  <si>
    <t>kopiarka TASKalfa 2553CI</t>
  </si>
  <si>
    <t>tablet graficzny Huion H1161</t>
  </si>
  <si>
    <t>Projektor VIEWSONIC</t>
  </si>
  <si>
    <t xml:space="preserve">zestaw komputerowy Dell </t>
  </si>
  <si>
    <t>Laptop HP</t>
  </si>
  <si>
    <t>Laptop Dell</t>
  </si>
  <si>
    <t>4. Specjalny Ośrodek Szkolno-Wychowawczy im dr Wladysława Klemetowskiego w Łupkach</t>
  </si>
  <si>
    <t>Notebook (40 szt. X 2.503,05)</t>
  </si>
  <si>
    <t>Drukarka Bizhub C227</t>
  </si>
  <si>
    <t>Drukarka Olivetti d-copia 4024MF (2szt.)</t>
  </si>
  <si>
    <t>Skaner Fujitsu FI-7260</t>
  </si>
  <si>
    <t>Skaner WorkForce DS-970</t>
  </si>
  <si>
    <t>Drukarka HP M428FDN (4 szt.)</t>
  </si>
  <si>
    <t>Drukarka HP M428FDN</t>
  </si>
  <si>
    <t>Komputer AIO Fujitsu K558</t>
  </si>
  <si>
    <t>Komputer AIO NTT (2 szt.)</t>
  </si>
  <si>
    <t>Router TP Link Archer MR400</t>
  </si>
  <si>
    <t>Komora dezynfekcji MX-Thermo</t>
  </si>
  <si>
    <t>Drukarka Olivetti d-Copia 255MF (2 szt.)</t>
  </si>
  <si>
    <t>Laptop Lenovo V15-IWL (3 szt.)</t>
  </si>
  <si>
    <t>Laptop Lenovo V14-IIL (6 szt.)</t>
  </si>
  <si>
    <t>Kserokopiarka Taskalfa 4053Ci</t>
  </si>
  <si>
    <t>Laptop Dell Vostro 5502</t>
  </si>
  <si>
    <t>Serwer Dell Power Edge R640</t>
  </si>
  <si>
    <t>Laptop Toshiba Pro L50</t>
  </si>
  <si>
    <t>centrala telefoniczna</t>
  </si>
  <si>
    <t>Laptop DELL E 5470</t>
  </si>
  <si>
    <t>ADSL:TP Link, Model TD-8816</t>
  </si>
  <si>
    <t>komputery 15 szt.-Adax delta wxpc84000</t>
  </si>
  <si>
    <t>monitory 15 szt. = Pjhilips LED 223V5LSB2 FHD 231.5 Smart</t>
  </si>
  <si>
    <t>Serwer DELL PE R230/Xeon E5-1230 c^ Chassis 4x3,5</t>
  </si>
  <si>
    <t>Urządzenie wielofunkcyjne SHARP AR6020NV</t>
  </si>
  <si>
    <t>projektor NEC PJ v332x DLP XGA 33001m 10000:1 HDMI RJ45 RS-232</t>
  </si>
  <si>
    <t>projektor+ekran ścienny + uchwyt ( zestaw)</t>
  </si>
  <si>
    <t>projektor</t>
  </si>
  <si>
    <t>komputer stacjonarny AMD RYZEN 2200</t>
  </si>
  <si>
    <t>drukarka samsung M2070F</t>
  </si>
  <si>
    <t>projektor OPTOMA</t>
  </si>
  <si>
    <t xml:space="preserve">komputer stacjonarny RYZEN 5 </t>
  </si>
  <si>
    <t>komputer stacjonarny INTEL G6500</t>
  </si>
  <si>
    <t>drukarka HP 135W</t>
  </si>
  <si>
    <t>telewizor TCL 65" 4K</t>
  </si>
  <si>
    <t>niszczarka dokumentów 150c</t>
  </si>
  <si>
    <t>drukarka HP M479FDN</t>
  </si>
  <si>
    <t>komputer stacjonarny RYZEN 5+MONITOR</t>
  </si>
  <si>
    <t>Router MICROTIK RB951UI</t>
  </si>
  <si>
    <t xml:space="preserve">monitor AOC B1XH 24 </t>
  </si>
  <si>
    <t>drukarka HP M28</t>
  </si>
  <si>
    <t>Projektor ACER</t>
  </si>
  <si>
    <t>telefon stacjonarny panasonic</t>
  </si>
  <si>
    <t>stacjonarny zestaw komputerowy 4 szt.</t>
  </si>
  <si>
    <t>monitor 22" 4 szt.</t>
  </si>
  <si>
    <t xml:space="preserve">stacjonarny zestaw komputerowy </t>
  </si>
  <si>
    <t xml:space="preserve">ekran ściennty elektryczny </t>
  </si>
  <si>
    <t>telewizor FINLUX 55:"</t>
  </si>
  <si>
    <t>głośniki GENESIS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</si>
  <si>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</si>
  <si>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</si>
  <si>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</si>
  <si>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</si>
  <si>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</si>
  <si>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</si>
  <si>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</si>
  <si>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</si>
  <si>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</si>
  <si>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</si>
  <si>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</si>
  <si>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spawarka światłowodowa Model AI-9</t>
  </si>
  <si>
    <t>V03M21025464</t>
  </si>
  <si>
    <t>Pisz, ul. Gizewiusza 3</t>
  </si>
  <si>
    <t>serwer centralny</t>
  </si>
  <si>
    <t>8XFYK93</t>
  </si>
  <si>
    <t>Monitor LCD Dell                    (4szt*199,00)</t>
  </si>
  <si>
    <t xml:space="preserve">Monitor 24" LED BenQ           </t>
  </si>
  <si>
    <t>Router wifi ASUS AC 1200</t>
  </si>
  <si>
    <t>Komputer Dell 7010</t>
  </si>
  <si>
    <t>Komputer Dell 5 Win 7/ COA               (2szt*690,00)</t>
  </si>
  <si>
    <t>Monitor interaktywny INSGRAF 65'</t>
  </si>
  <si>
    <t>Ekran projekcyjny (160x120)</t>
  </si>
  <si>
    <t>Ekran projekcyjny (200x200)             (2szt*182,00)</t>
  </si>
  <si>
    <t>Komputer Dell 9020/ Win COA          (6szt*360,97)</t>
  </si>
  <si>
    <t>Laptop Lenovo W130-15/KB (szt 2)</t>
  </si>
  <si>
    <t>Laptop Lenovo C340-14API (szt 3*2200,00)</t>
  </si>
  <si>
    <t>Tablet Lenovo 10"</t>
  </si>
  <si>
    <t>Kosiarka spalinowa NAC</t>
  </si>
  <si>
    <t>Kamera internetowa Terra</t>
  </si>
  <si>
    <t>Laptop Acer TravelMate P215 i 34GB</t>
  </si>
  <si>
    <t>Laptop Lenovo IDEA</t>
  </si>
  <si>
    <t>Projektor EPSON EB-520 z uchwytem</t>
  </si>
  <si>
    <t>Zestaw głosnikowy                               (2szt*593,01)</t>
  </si>
  <si>
    <t>projektor Optoma</t>
  </si>
  <si>
    <t>Monitor Ilyama</t>
  </si>
  <si>
    <t>Komputer Lenovo</t>
  </si>
  <si>
    <t>Drukarka BROTHER DCP</t>
  </si>
  <si>
    <t>tablica inetraktywna</t>
  </si>
  <si>
    <t>aparat Canon EOS M50</t>
  </si>
  <si>
    <t>skaner IRIS</t>
  </si>
  <si>
    <t>Laptop Lenovo  C340-1AAPI</t>
  </si>
  <si>
    <t xml:space="preserve">Zintegrowany system dla gastronomii- stanowisko komputerowe z ekranem dotykowym </t>
  </si>
  <si>
    <t>Laptop HP 255</t>
  </si>
  <si>
    <t>Zestaw komputerowy RYZEN + monitor</t>
  </si>
  <si>
    <t xml:space="preserve">Zestaw komputerowy INTEL i3 </t>
  </si>
  <si>
    <t>Telewizor TCL 55"4K</t>
  </si>
  <si>
    <t>Telewizor Finlux 55"</t>
  </si>
  <si>
    <t>Klimatyzator</t>
  </si>
  <si>
    <t>Kopiarka</t>
  </si>
  <si>
    <t>Zestaw komputerowy (3 kpl x 3325,32 zł)</t>
  </si>
  <si>
    <t>Monitor (2 szt. x 815 zł)</t>
  </si>
  <si>
    <t>Drukarka HP M608DN (3 szt.x 3398,99 zł)</t>
  </si>
  <si>
    <t>Skaner (3 szt.x 3198,00 zł)</t>
  </si>
  <si>
    <t xml:space="preserve">Zestawy komputerowe (10 kpl x 6150 zł)) </t>
  </si>
  <si>
    <t>Serwer plików (2 szt. x 5394 zł.)</t>
  </si>
  <si>
    <t>Drukarka (3 szt.x 3522,72 zł)</t>
  </si>
  <si>
    <t>Monitor (2 szt. x 1554,72 zł.)</t>
  </si>
  <si>
    <t>Urządzenie wielkoformatowe</t>
  </si>
  <si>
    <t>Urządzenie wielofunkcyjne</t>
  </si>
  <si>
    <t>Monitor (5 szt.x 733,08 zł)</t>
  </si>
  <si>
    <t>Skaner (2 szt. x 3382,50 zł)</t>
  </si>
  <si>
    <t>Zasilacz komputerowy (2 szt. x 670 zł)</t>
  </si>
  <si>
    <t>Drukarka - (2 szt x 3560,85 zł)</t>
  </si>
  <si>
    <t>Zestaw komputerowy - (4 kpl x 4938,45)</t>
  </si>
  <si>
    <t>UPS- (4 szt. x 817,95 zł.)</t>
  </si>
  <si>
    <t>Pralka</t>
  </si>
  <si>
    <t>UPS -(2 szt. x 9998,67 zł)</t>
  </si>
  <si>
    <t>Ekspres do kawy</t>
  </si>
  <si>
    <t>Zmywarka</t>
  </si>
  <si>
    <t xml:space="preserve">Drukarka </t>
  </si>
  <si>
    <t>Skaner</t>
  </si>
  <si>
    <t>UPS -(12 szt. x 736,77 zł)</t>
  </si>
  <si>
    <t>Drukarka (7 szt. x 4664,66 zł)</t>
  </si>
  <si>
    <t>Drukarka (2 szt. x 1119,30 zł)</t>
  </si>
  <si>
    <t>Skaner (2 szt. x 3541,92 zł)</t>
  </si>
  <si>
    <t>Zestaw komputerowy (2 kpl x 6322,20 zł)</t>
  </si>
  <si>
    <t>Zestaw komputerowy (2 kpl x 5461,20 zł)</t>
  </si>
  <si>
    <t>Zestaw komputerowy (2 kpl x 4477,20 zł)</t>
  </si>
  <si>
    <t>Telewizor</t>
  </si>
  <si>
    <t>UPS (9 szt. x 787,20 zł.)</t>
  </si>
  <si>
    <t>Telefon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</si>
  <si>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</si>
  <si>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</si>
  <si>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</si>
  <si>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</si>
  <si>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</si>
  <si>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</si>
  <si>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</si>
  <si>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</si>
  <si>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</si>
  <si>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</si>
  <si>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</si>
  <si>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</si>
  <si>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</si>
  <si>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</si>
  <si>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</si>
  <si>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Telefon Samsung (3 szt. x 552,27 zł.)</t>
  </si>
  <si>
    <t>Aparat Nikon</t>
  </si>
  <si>
    <t>Laptop (4 szt. x 5104,50 zł.)</t>
  </si>
  <si>
    <t>laptop</t>
  </si>
  <si>
    <t>Laptop (2 szt. x 2484,60 zł.)</t>
  </si>
  <si>
    <t>Kamera (8 szt. x 1816 zł.)</t>
  </si>
  <si>
    <t>Łódż żaglowa</t>
  </si>
  <si>
    <t>167 411,79 zł - eksponaty muzealne</t>
  </si>
  <si>
    <t>urządzenie wielofinkcyjne</t>
  </si>
  <si>
    <t>drukarka 3D z akcesoriami</t>
  </si>
  <si>
    <t>komputer stacjonarny DELL (7szt.)</t>
  </si>
  <si>
    <t>Laptop DELL Vostro</t>
  </si>
  <si>
    <t>Laptop ASUS</t>
  </si>
  <si>
    <t>tablet Lenovo</t>
  </si>
  <si>
    <t>Drukarka EPSON L4160 (2 szt.)</t>
  </si>
  <si>
    <t>Switch D-Link DGS-1510-52X (3 szt.)</t>
  </si>
  <si>
    <t>Przełącznik sieciowy Ubiquiti 26p USW-ENTERPRISEXG-24EU</t>
  </si>
  <si>
    <t>Komputer AIO HP 250 G4 (8 szt.)</t>
  </si>
  <si>
    <t>Drukarka Epson L4260</t>
  </si>
  <si>
    <t>Komputer AIO Fujitsu K5010</t>
  </si>
  <si>
    <t>Aparat Canon EOS 4000D</t>
  </si>
  <si>
    <t>Laptop Dell Vostro 5510 (15 szt.)</t>
  </si>
  <si>
    <t>Lokalny Punkt Informacyjno-Konsultacyjny ul. Sikorskiego 21A (pok. 4) 12-230 Biała Piska</t>
  </si>
  <si>
    <t>Karty w oknach, gaśnice</t>
  </si>
  <si>
    <t>Lokalny Punkt Informacyjno-Konsultacyjny ul. Rynek 3 (pok. 226) 12-250 Orzysz</t>
  </si>
  <si>
    <t>Lokalny Punkt Informacyjno-Konsultacyjny ul. Polna 1 12-220 Ruciane-Nida</t>
  </si>
  <si>
    <t>monitor interaktywny AVTEK</t>
  </si>
  <si>
    <t>drukarka OKI C844</t>
  </si>
  <si>
    <t>Tablica interaktywna</t>
  </si>
  <si>
    <t>rejestrator PX-HDR1621H-E</t>
  </si>
  <si>
    <t>szafa rakowa z osprzętem do sieci LAN i WAN</t>
  </si>
  <si>
    <t>monitor do monitoringu z okablowaniem</t>
  </si>
  <si>
    <t>przenośna kolumna z mikrofonem</t>
  </si>
  <si>
    <t>drukarka HP 404 dm Kaser Jet Pro M404 dW</t>
  </si>
  <si>
    <t>telewizor TV XIAOMI65"MI LED TV 4S UHD</t>
  </si>
  <si>
    <t>stacjonarny zestaw komputerowy</t>
  </si>
  <si>
    <t>Tablica multimedialna IIYAMA</t>
  </si>
  <si>
    <t>Laptop HP15</t>
  </si>
  <si>
    <t xml:space="preserve">Telewizor Toshiba 65" </t>
  </si>
  <si>
    <t>Monitor Interaktywny AVTEK Touchscreen 6 lite 65" 6 szt.</t>
  </si>
  <si>
    <t>Telewizor Finlux Android TV 55"</t>
  </si>
  <si>
    <t>drukarka HP - M28A ( 004062)</t>
  </si>
  <si>
    <t xml:space="preserve">kserokopiarka Develop Ineo 363 ( 004063) </t>
  </si>
  <si>
    <t xml:space="preserve">Zestaw komputerowy ( projekt - Technik Informatyk) 16 szt </t>
  </si>
  <si>
    <t>projektor ( projekt - Technik Informatyk)</t>
  </si>
  <si>
    <t>drukarka sieciowa 2 szt ( projekt - technik informatyk)</t>
  </si>
  <si>
    <t>szafa serwerowa RACK 42U 2 szt. ( projekt - technik informatyk)</t>
  </si>
  <si>
    <t xml:space="preserve">Telewizor Toshiba Android TV 55" ( 004637) </t>
  </si>
  <si>
    <t xml:space="preserve">Kasa fiskalna Posnet Ergo Online </t>
  </si>
  <si>
    <t>Monitor Interaktywny AVTEK Touchscreen 6 lite 65" 2 szt.</t>
  </si>
  <si>
    <t xml:space="preserve">Monitor Interaktywny AVTEK Touchscreen 6 lite 65" </t>
  </si>
  <si>
    <t xml:space="preserve">Drukarka HP 319 </t>
  </si>
  <si>
    <t>notebook DELL Inspiron i5-8250U 8G</t>
  </si>
  <si>
    <t>Laptop HP 14</t>
  </si>
  <si>
    <t xml:space="preserve">Laptop Lenovo I5 + WIn10 ( 004677) </t>
  </si>
  <si>
    <t>laptop ( projekt - technik informatyk)</t>
  </si>
  <si>
    <t xml:space="preserve">Rejestrator 3 w 1 DAHUA ( 004077) </t>
  </si>
  <si>
    <t>12-200 Pisz, ul. Okopowa 2 ( Biblioteka Pedagogiczna )</t>
  </si>
  <si>
    <t>gaśnice, hydranty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</si>
  <si>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</si>
  <si>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</si>
  <si>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</si>
  <si>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</si>
  <si>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</si>
  <si>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</si>
  <si>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</si>
  <si>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</si>
  <si>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</si>
  <si>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</si>
  <si>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</si>
  <si>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</si>
  <si>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</si>
  <si>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</si>
  <si>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</si>
  <si>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</si>
  <si>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Wyposażenie dodatkowe**</t>
  </si>
  <si>
    <t>ASS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</si>
  <si>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</si>
  <si>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</si>
  <si>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</si>
  <si>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</si>
  <si>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</si>
  <si>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 xml:space="preserve">Toyota </t>
  </si>
  <si>
    <t>JTNB23HK303060259</t>
  </si>
  <si>
    <t>NPI21011</t>
  </si>
  <si>
    <t>osobowy</t>
  </si>
  <si>
    <t>27.02.2020</t>
  </si>
  <si>
    <t>27.02.2023</t>
  </si>
  <si>
    <t>alarm, imobilaizer</t>
  </si>
  <si>
    <t>Dacia</t>
  </si>
  <si>
    <t>Duster Prestige</t>
  </si>
  <si>
    <t>VF1HJD40X64966339</t>
  </si>
  <si>
    <t>NPI21287</t>
  </si>
  <si>
    <t>18.05.2020</t>
  </si>
  <si>
    <t>18.05.2023</t>
  </si>
  <si>
    <t>alarm</t>
  </si>
  <si>
    <t>Niewiadów</t>
  </si>
  <si>
    <t>N 300</t>
  </si>
  <si>
    <t>bezterminowo</t>
  </si>
  <si>
    <t>450 kg</t>
  </si>
  <si>
    <t>SWNN250C0F0026150</t>
  </si>
  <si>
    <t>250 kg</t>
  </si>
  <si>
    <t>3550 kg</t>
  </si>
  <si>
    <t>Cavallo</t>
  </si>
  <si>
    <t>RP 700</t>
  </si>
  <si>
    <t>NPI00190516</t>
  </si>
  <si>
    <t>480 kg</t>
  </si>
  <si>
    <t>BWW</t>
  </si>
  <si>
    <t>7K1</t>
  </si>
  <si>
    <t>SZ9700X759KBW1087</t>
  </si>
  <si>
    <t>Renault</t>
  </si>
  <si>
    <t>Traffic</t>
  </si>
  <si>
    <t>VF1LB7BSDY493968</t>
  </si>
  <si>
    <t>NPI 00338</t>
  </si>
  <si>
    <t>990 kg</t>
  </si>
  <si>
    <t>3055 kg</t>
  </si>
  <si>
    <t xml:space="preserve">Ford </t>
  </si>
  <si>
    <t>Transit</t>
  </si>
  <si>
    <t>WF01XXTTG1HM16654</t>
  </si>
  <si>
    <t>NPI 11818</t>
  </si>
  <si>
    <t>3140 kg</t>
  </si>
  <si>
    <t>Volkswagen</t>
  </si>
  <si>
    <t>Transporter</t>
  </si>
  <si>
    <t>WV2ZZZ7HZ8H045845</t>
  </si>
  <si>
    <t>2800 kg</t>
  </si>
  <si>
    <t>19.10.2024</t>
  </si>
  <si>
    <t>Ursus</t>
  </si>
  <si>
    <t>C-355</t>
  </si>
  <si>
    <t>ciągnik rolniczy</t>
  </si>
  <si>
    <t>10.09.1973</t>
  </si>
  <si>
    <t xml:space="preserve">ogrodzenie, stróż </t>
  </si>
  <si>
    <t>Przyczepa</t>
  </si>
  <si>
    <t>przyczepa</t>
  </si>
  <si>
    <t>15.12.1980</t>
  </si>
  <si>
    <t>ogrodzenie, monitoring</t>
  </si>
  <si>
    <t>brak AC</t>
  </si>
  <si>
    <t>20.10.1992</t>
  </si>
  <si>
    <t>Kościan</t>
  </si>
  <si>
    <t>specjalny</t>
  </si>
  <si>
    <t>01.01.1979</t>
  </si>
  <si>
    <t>b.n.</t>
  </si>
  <si>
    <t xml:space="preserve">ogrodzenie, stróż,garaż </t>
  </si>
  <si>
    <t>Przyczepa samochodowa</t>
  </si>
  <si>
    <t>jednoosiowa</t>
  </si>
  <si>
    <t>21.09.1998</t>
  </si>
  <si>
    <t>ciężarowy</t>
  </si>
  <si>
    <t>Skrapiarka</t>
  </si>
  <si>
    <t>Przyczepa zwykła</t>
  </si>
  <si>
    <t>D-46B</t>
  </si>
  <si>
    <t>16.12.1977</t>
  </si>
  <si>
    <t>Gazela</t>
  </si>
  <si>
    <t>Z3B3302306R003551</t>
  </si>
  <si>
    <t>13.12.2006</t>
  </si>
  <si>
    <t>przyczepa rolnicza</t>
  </si>
  <si>
    <t>06.12.2023</t>
  </si>
  <si>
    <t>XCT55111R82326266</t>
  </si>
  <si>
    <t>18.03.2008</t>
  </si>
  <si>
    <t>Skoda</t>
  </si>
  <si>
    <t>Roomster</t>
  </si>
  <si>
    <t>TMBME25J195010035</t>
  </si>
  <si>
    <t>04.07.2008</t>
  </si>
  <si>
    <t>Komatsu</t>
  </si>
  <si>
    <t>WB93R-5</t>
  </si>
  <si>
    <t>F61535</t>
  </si>
  <si>
    <t>Świdnik</t>
  </si>
  <si>
    <t>Trade</t>
  </si>
  <si>
    <t>SWH2360S50B006081</t>
  </si>
  <si>
    <t>przyczepa lekka</t>
  </si>
  <si>
    <t>22.12.2009</t>
  </si>
  <si>
    <t>Pronar</t>
  </si>
  <si>
    <t>Mtz</t>
  </si>
  <si>
    <t>SZBA1J23XA1X02094</t>
  </si>
  <si>
    <t>Ciągnik rolniczy</t>
  </si>
  <si>
    <t>26.11.2010</t>
  </si>
  <si>
    <t>SZB6530XXB1X05595</t>
  </si>
  <si>
    <t>30.05.2011</t>
  </si>
  <si>
    <t>Metal-Fach</t>
  </si>
  <si>
    <t>04.08.2023</t>
  </si>
  <si>
    <t>Duster</t>
  </si>
  <si>
    <t>UU1HSDACN49500324</t>
  </si>
  <si>
    <t>13.08.2013</t>
  </si>
  <si>
    <t>Lamborghini</t>
  </si>
  <si>
    <t>R3EVO110LS</t>
  </si>
  <si>
    <t>ZKDL7302WOTL05208</t>
  </si>
  <si>
    <t>06.11.2012</t>
  </si>
  <si>
    <t>Równiarka drogowa</t>
  </si>
  <si>
    <t>Mista</t>
  </si>
  <si>
    <t>pojazd wolnobieżny</t>
  </si>
  <si>
    <t>18.05.2024</t>
  </si>
  <si>
    <t>C-380</t>
  </si>
  <si>
    <t>UUJO7541212150057</t>
  </si>
  <si>
    <t>16.06.2015</t>
  </si>
  <si>
    <t>ogrodzenie, monitoring, garaż</t>
  </si>
  <si>
    <t>Citigo</t>
  </si>
  <si>
    <t>TMBZZZAAZGD633545</t>
  </si>
  <si>
    <t>04.05.2016</t>
  </si>
  <si>
    <t>Ford</t>
  </si>
  <si>
    <t>transit</t>
  </si>
  <si>
    <t>WF0EXXTTGEGL63053</t>
  </si>
  <si>
    <t>03.07.2017</t>
  </si>
  <si>
    <t>WF0EXXTTGEHP34280</t>
  </si>
  <si>
    <t>BD750</t>
  </si>
  <si>
    <t>SWNB750T0HE93860</t>
  </si>
  <si>
    <t>04.04.2018</t>
  </si>
  <si>
    <t>MAN</t>
  </si>
  <si>
    <t>LE 14.220</t>
  </si>
  <si>
    <t>WMAL75ZZ46Y165649</t>
  </si>
  <si>
    <t>07.03.2006</t>
  </si>
  <si>
    <t>Kubota</t>
  </si>
  <si>
    <t>M6 122</t>
  </si>
  <si>
    <t>KBTMSXPCEM1C40093</t>
  </si>
  <si>
    <t xml:space="preserve">NPI 33JC </t>
  </si>
  <si>
    <t>23.09.2021</t>
  </si>
  <si>
    <t>24.10.2024</t>
  </si>
  <si>
    <t>VF1RJK00467639576</t>
  </si>
  <si>
    <t>samochód ciężarowy</t>
  </si>
  <si>
    <t>05.08.2021</t>
  </si>
  <si>
    <t>05.08.2024</t>
  </si>
  <si>
    <t>04.08.2024</t>
  </si>
  <si>
    <t>Ford Transit</t>
  </si>
  <si>
    <t>WF0CXXTTRCMC68517</t>
  </si>
  <si>
    <t>NPI 26377</t>
  </si>
  <si>
    <t>19.10.2021</t>
  </si>
  <si>
    <t>19.10.2023</t>
  </si>
  <si>
    <t>KIA</t>
  </si>
  <si>
    <t>U5YHM511AFL152526</t>
  </si>
  <si>
    <t>NPI 05444</t>
  </si>
  <si>
    <t>New Holland</t>
  </si>
  <si>
    <t>JN</t>
  </si>
  <si>
    <t>ZFJN50342</t>
  </si>
  <si>
    <t>NPI07FW</t>
  </si>
  <si>
    <t>30.09.2015</t>
  </si>
  <si>
    <t>Wodziński</t>
  </si>
  <si>
    <t>WTP2</t>
  </si>
  <si>
    <t>WTP2Ps20115086</t>
  </si>
  <si>
    <t>NPI13FV</t>
  </si>
  <si>
    <t>30.09.2015r.</t>
  </si>
  <si>
    <t>teren ogrodzony, monitorowany</t>
  </si>
  <si>
    <t>Fiat</t>
  </si>
  <si>
    <t>ZFA19900000429316</t>
  </si>
  <si>
    <t>NPI 5J55</t>
  </si>
  <si>
    <t>07.10.2008</t>
  </si>
  <si>
    <t>garażowany</t>
  </si>
  <si>
    <t>URSUS</t>
  </si>
  <si>
    <t>MF - 255</t>
  </si>
  <si>
    <t>NPI 86CJ</t>
  </si>
  <si>
    <t>05.07.1985</t>
  </si>
  <si>
    <t>FIAT</t>
  </si>
  <si>
    <t>PUNTO</t>
  </si>
  <si>
    <t>ZSA18800005338662</t>
  </si>
  <si>
    <t>samochód osobowy</t>
  </si>
  <si>
    <t>20.05.2005</t>
  </si>
  <si>
    <t>autoalarm</t>
  </si>
  <si>
    <t>ZETOR</t>
  </si>
  <si>
    <t>PROXIMA 85</t>
  </si>
  <si>
    <t>MCO3920</t>
  </si>
  <si>
    <t>NPI 75EG</t>
  </si>
  <si>
    <t>05.01.2011</t>
  </si>
  <si>
    <t>PRONAR</t>
  </si>
  <si>
    <t>T653/2</t>
  </si>
  <si>
    <t>SZB6532XX91X04846</t>
  </si>
  <si>
    <t>NPI 45EK</t>
  </si>
  <si>
    <t>przyczepa ciężar. rol.</t>
  </si>
  <si>
    <t>BIZON</t>
  </si>
  <si>
    <t>Z-056/5</t>
  </si>
  <si>
    <t>kombajn zbożowy</t>
  </si>
  <si>
    <t>nie dot.</t>
  </si>
  <si>
    <t>ZFA1990000P292326</t>
  </si>
  <si>
    <t>NPI 11255</t>
  </si>
  <si>
    <t xml:space="preserve"> John Deere </t>
  </si>
  <si>
    <t>6110 R</t>
  </si>
  <si>
    <t>1L06110RVHP897919</t>
  </si>
  <si>
    <t>NPI 44GP</t>
  </si>
  <si>
    <t>Punto</t>
  </si>
  <si>
    <t>ZFA19900001420578</t>
  </si>
  <si>
    <t>NPI 6K11</t>
  </si>
  <si>
    <t>Remorque 1</t>
  </si>
  <si>
    <t>640 kg</t>
  </si>
  <si>
    <t>750 kg</t>
  </si>
  <si>
    <t>Motorower ROMET</t>
  </si>
  <si>
    <t>ROMET</t>
  </si>
  <si>
    <t>LFGH3000081000517</t>
  </si>
  <si>
    <t>NPI30SX</t>
  </si>
  <si>
    <t>0/0/2</t>
  </si>
  <si>
    <t>LFGH3000081000423</t>
  </si>
  <si>
    <t>NPI 29FX</t>
  </si>
  <si>
    <t>Fabia</t>
  </si>
  <si>
    <t>NPI19869</t>
  </si>
  <si>
    <t xml:space="preserve">VII.2013r., wymiana stolarki okiennej i drzwiowej zewnętrzej, poniesione nakłady - 64.746,50zł, 2014r. - remont dachy, poniesione nakłady 115 793,60zł </t>
  </si>
  <si>
    <t>generalny remont budynku w 2009r.,  remontu dachu, - 2018r. -  koszt remontu - 7.900zł , dobudowa windy 662.922,43zł - termin realizacji inwestycji do 31.07.2023r.</t>
  </si>
  <si>
    <t>Laptop (11 szt. x 6279,15 zł.)</t>
  </si>
  <si>
    <t>Defibrylator</t>
  </si>
  <si>
    <t>Przenośna pętla indukcyjna</t>
  </si>
  <si>
    <t>Laptop (2 szt x 3321,00)</t>
  </si>
  <si>
    <t>Router Switch</t>
  </si>
  <si>
    <t xml:space="preserve">Drukarka laserowa </t>
  </si>
  <si>
    <t>Zestaw komputerowy specjalistyczny (PFRON)</t>
  </si>
  <si>
    <t>Zestaw komputerowy (3 kpl x 6740,40 zł)</t>
  </si>
  <si>
    <t>Komputer typu MINI-PC</t>
  </si>
  <si>
    <t>Zasilacz awaryjny (2 szt x 922,50)</t>
  </si>
  <si>
    <t>63.</t>
  </si>
  <si>
    <t>64.</t>
  </si>
  <si>
    <t>65.</t>
  </si>
  <si>
    <t>66.</t>
  </si>
  <si>
    <t>67.</t>
  </si>
  <si>
    <t>Rodzaj paliwa</t>
  </si>
  <si>
    <t>Moc pojazdu w KW</t>
  </si>
  <si>
    <t>Ilość drzwi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</si>
  <si>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</si>
  <si>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Camry/ hybryda</t>
  </si>
  <si>
    <t>benzyna</t>
  </si>
  <si>
    <t>ON</t>
  </si>
  <si>
    <t xml:space="preserve">Okres ubezpieczenia  </t>
  </si>
  <si>
    <t>OC, NNW</t>
  </si>
  <si>
    <t>AC, ASS</t>
  </si>
  <si>
    <t>Ryzyka</t>
  </si>
  <si>
    <t>OC</t>
  </si>
  <si>
    <t>NNW</t>
  </si>
  <si>
    <t>AC</t>
  </si>
  <si>
    <t>X</t>
  </si>
  <si>
    <t xml:space="preserve">Kopiarka CANON iR-ADV C3226i z osprzętem </t>
  </si>
  <si>
    <t>NPI 81 EK</t>
  </si>
  <si>
    <t>300 kg</t>
  </si>
  <si>
    <t>N 250 C</t>
  </si>
  <si>
    <t>NPI 40 EN</t>
  </si>
  <si>
    <t>NPI 45 CU</t>
  </si>
  <si>
    <t>600 kg</t>
  </si>
  <si>
    <t>NPI 27 CX</t>
  </si>
  <si>
    <t>alarm,immboliser</t>
  </si>
  <si>
    <t>urządzenie wielofunkcyjne</t>
  </si>
  <si>
    <t>NPI 8E18</t>
  </si>
  <si>
    <t>5. Powiatowe Centrum Pomocy Rodzinie - brak budynków</t>
  </si>
  <si>
    <t>Zestaw koputerowy</t>
  </si>
  <si>
    <t>Serwer DELL wraz z systemem operacyjnym Win Serr2019</t>
  </si>
  <si>
    <t>Urządzenie wielofunkcyjne Xerox C7020</t>
  </si>
  <si>
    <t>Urządzenie wielofunkcyjne Ploter+Skaner</t>
  </si>
  <si>
    <t>Drukarka Kyocera M6230cidn</t>
  </si>
  <si>
    <t>Drukarka Kyocera M6230cdin</t>
  </si>
  <si>
    <t>NPI F810</t>
  </si>
  <si>
    <t>09.05.2024</t>
  </si>
  <si>
    <t>927 mtg</t>
  </si>
  <si>
    <t>WD 47A</t>
  </si>
  <si>
    <t>NPI 67CV</t>
  </si>
  <si>
    <t>D-25</t>
  </si>
  <si>
    <t>SUM 3513</t>
  </si>
  <si>
    <t>Beczka asenizacyjna</t>
  </si>
  <si>
    <t>SUR 3961</t>
  </si>
  <si>
    <t>btak AC</t>
  </si>
  <si>
    <t>SWR 0533</t>
  </si>
  <si>
    <t>Msdro EKS</t>
  </si>
  <si>
    <t>NPI C985</t>
  </si>
  <si>
    <t>NPI Y799</t>
  </si>
  <si>
    <t>osobowo-ciężarowy</t>
  </si>
  <si>
    <t>12.09.2023</t>
  </si>
  <si>
    <t>78 360 km</t>
  </si>
  <si>
    <t>NPI 55CF</t>
  </si>
  <si>
    <t>KAMAZ</t>
  </si>
  <si>
    <t>NPI 4C60</t>
  </si>
  <si>
    <t>193 150 km</t>
  </si>
  <si>
    <t>W latach 2017-2018 Kamaz przeszedł szereg kosztownych napraw i ulepszeń. Jest przystosowanyjako nośnik do specjalistycznych maszyn drogowych - w wartości pojazdu</t>
  </si>
  <si>
    <t>NPI 3H25</t>
  </si>
  <si>
    <t>koparko-ładowarka</t>
  </si>
  <si>
    <t>11 476 mtg</t>
  </si>
  <si>
    <t>NPI 09EC</t>
  </si>
  <si>
    <t>NPI 58EG</t>
  </si>
  <si>
    <t>25.11.2023</t>
  </si>
  <si>
    <t>7 683 mtg</t>
  </si>
  <si>
    <t xml:space="preserve">Pronar </t>
  </si>
  <si>
    <t>NPI 27EN</t>
  </si>
  <si>
    <t>NPI 79EN</t>
  </si>
  <si>
    <t>przyczepa ciężarowa</t>
  </si>
  <si>
    <t>04.08.2011</t>
  </si>
  <si>
    <t>NPI 00993</t>
  </si>
  <si>
    <t>NPI 62EX</t>
  </si>
  <si>
    <t>08.11.2023</t>
  </si>
  <si>
    <t>11 298 mtg</t>
  </si>
  <si>
    <t>3 822 mtg</t>
  </si>
  <si>
    <t>NPI 55FT</t>
  </si>
  <si>
    <t>13.09.2024</t>
  </si>
  <si>
    <t>4521 mtg</t>
  </si>
  <si>
    <t xml:space="preserve">Skoda </t>
  </si>
  <si>
    <t>NPI 08545</t>
  </si>
  <si>
    <t>NPI 12022</t>
  </si>
  <si>
    <t>11.07.2023</t>
  </si>
  <si>
    <t>151633 km</t>
  </si>
  <si>
    <t>NPI 12080</t>
  </si>
  <si>
    <t>83 028 km</t>
  </si>
  <si>
    <t>NPI 10GS</t>
  </si>
  <si>
    <t>NPI W553</t>
  </si>
  <si>
    <t>26.07.2023</t>
  </si>
  <si>
    <t>194 380 km</t>
  </si>
  <si>
    <t>1762 mtg</t>
  </si>
  <si>
    <t>Express</t>
  </si>
  <si>
    <t>NPI 25491</t>
  </si>
  <si>
    <t>42 668 km</t>
  </si>
  <si>
    <t>18 079 km</t>
  </si>
  <si>
    <t>Drukarka Konica Minolta</t>
  </si>
  <si>
    <t>Cee'd</t>
  </si>
  <si>
    <t>1396cm3</t>
  </si>
  <si>
    <t>2014</t>
  </si>
  <si>
    <t>59695km</t>
  </si>
  <si>
    <t>alarm, zamek centralny</t>
  </si>
  <si>
    <t>Optima</t>
  </si>
  <si>
    <t>KNAGN414BD5369297</t>
  </si>
  <si>
    <t>NPI 8Y19</t>
  </si>
  <si>
    <t>1685cm3</t>
  </si>
  <si>
    <t>olej napędowy</t>
  </si>
  <si>
    <t>2012</t>
  </si>
  <si>
    <t>349666km</t>
  </si>
  <si>
    <t>skaner Czur</t>
  </si>
  <si>
    <t>kserokopiarka Canon IR 2425</t>
  </si>
  <si>
    <t>notebook Lenovo</t>
  </si>
  <si>
    <t>garaż, teren ogrodzony, monitorowany zamykany na klucz</t>
  </si>
  <si>
    <t>07.12.2023</t>
  </si>
  <si>
    <t>Urządzenie wielounkcyjne Brother DCP - L 6600 DW</t>
  </si>
  <si>
    <t>Zestaw komputerowy DELL</t>
  </si>
  <si>
    <t>Laptop Lenovo V 130-15IKB</t>
  </si>
  <si>
    <t>Laptop Lenovo C340-14API - 2 szt.</t>
  </si>
  <si>
    <t>Projektor InFocus INI 19HG</t>
  </si>
  <si>
    <t>Projector Inocus INI HGD - 3 szt.</t>
  </si>
  <si>
    <t>Laptop DELL Iatitude 3510 - 2 szt.</t>
  </si>
  <si>
    <t>Komputer DELL(4szt*670,00)</t>
  </si>
  <si>
    <t>Komp Dell( 2szt*690,00)</t>
  </si>
  <si>
    <t>Urządzenie wielofunkcyjne Canon      (1szt*2290,00)</t>
  </si>
  <si>
    <t>Lodówka MIDEA                               (1szt*599,00)</t>
  </si>
  <si>
    <t>Monitor AOC 24B1H                          (3szt*555,00)</t>
  </si>
  <si>
    <t>Telewizor Philips LED</t>
  </si>
  <si>
    <t>Ekran projekcyjny</t>
  </si>
  <si>
    <t xml:space="preserve">Mikroskop Opticon                             (6szt*479,99)         </t>
  </si>
  <si>
    <t>Projektor ACER X138WHP DLP            (3szt*1799,00)</t>
  </si>
  <si>
    <t>Projektor Benq MX 550</t>
  </si>
  <si>
    <t>Radio SONY                                        (2szt*318,32)</t>
  </si>
  <si>
    <t>urządzenie wielofunkcyjne EPSON EcoTankL3151</t>
  </si>
  <si>
    <t>tablet graficzny</t>
  </si>
  <si>
    <t>laptop LENOVO V130-15IKS</t>
  </si>
  <si>
    <t>kosiarka sp.527 US HIGHLINE 119770</t>
  </si>
  <si>
    <t>notebook HP 255GB 15,6" FHD/Ryzen</t>
  </si>
  <si>
    <t>notebook/laptop 15,6" Dell Inspiron 3505 Ryzen</t>
  </si>
  <si>
    <t xml:space="preserve">laptop Dell Vostro 3500/Windows 10 PRO </t>
  </si>
  <si>
    <t xml:space="preserve">manipulator LCD </t>
  </si>
  <si>
    <t>Komputer LENOVO V520S-081KL DESKOP- proj.WIMDZS</t>
  </si>
  <si>
    <t>Drukarka BROTHER 8260CDW</t>
  </si>
  <si>
    <t xml:space="preserve">Zestaw komputerowy I3 z oprogramowaniem </t>
  </si>
  <si>
    <t>Komputer stacjonarny INTEL i3</t>
  </si>
  <si>
    <t>LaptopHP15 PAVILON +oprogr</t>
  </si>
  <si>
    <t>Laptop Dell Vostro3500/Windows10PRO</t>
  </si>
  <si>
    <t>Projektor OPTOMA W340- PROJ. W.MDZS</t>
  </si>
  <si>
    <t>NPI U488</t>
  </si>
  <si>
    <t>40 KW</t>
  </si>
  <si>
    <t>60,00 KW</t>
  </si>
  <si>
    <t>51,00KW</t>
  </si>
  <si>
    <t>80,90 KW</t>
  </si>
  <si>
    <t>2021r. - założono panele fotowoltaiczne wartość 206 tys.</t>
  </si>
  <si>
    <t>monitor interaktywny AVTEK TOUCHSCREEN 6 LITE 65 2szt.</t>
  </si>
  <si>
    <t>monitor interaktywny AVTEK TOUCHSCREEN 6 LTE 75</t>
  </si>
  <si>
    <t>zestaw komputrowy INTEL i3</t>
  </si>
  <si>
    <t>monitor interaktywny AVTEK TOUCHSCREEN MATE - 75</t>
  </si>
  <si>
    <t>mikrofon bezprzewodowy</t>
  </si>
  <si>
    <t>radioodtwarzacz Philips AZ 700T z bluetooth</t>
  </si>
  <si>
    <t>Kolumny Brass Tone Audio LNX 1202 12 " 700w</t>
  </si>
  <si>
    <t>Laptop Dell i5 WIN 11</t>
  </si>
  <si>
    <t>w tym III projekty:
 I (zielone garnizony) - 99 999,57 zł, 
II (nowe kierunki rozwoju) - 682 441,90 zł, 
III (poprawa efektywności energetycznej budynków) - 3 049 564,69 zł</t>
  </si>
  <si>
    <t>TMBEA6Nj4LZ033915</t>
  </si>
  <si>
    <t>07.12.2023r.</t>
  </si>
  <si>
    <t>1027kg</t>
  </si>
  <si>
    <t>1536kg</t>
  </si>
  <si>
    <t>09.03.2024r.</t>
  </si>
  <si>
    <t>1600kg</t>
  </si>
  <si>
    <t xml:space="preserve">Neptun </t>
  </si>
  <si>
    <t>SXE1P202DFS0000579</t>
  </si>
  <si>
    <t>NPI85FV</t>
  </si>
  <si>
    <t>przyczepka lekka</t>
  </si>
  <si>
    <t>garażowana</t>
  </si>
  <si>
    <t>MOTOROWER</t>
  </si>
  <si>
    <t>30.09.2024r.</t>
  </si>
  <si>
    <t>234 kg</t>
  </si>
  <si>
    <t>blokada, garażowany</t>
  </si>
  <si>
    <t>Drukarka NET-S</t>
  </si>
  <si>
    <r>
      <t xml:space="preserve">zabezpieczenia p.poż: - 3 p.poż wyłączniki prądu,-6 hydrantów wewnętrznych, hydranty zewnętrzne-Oznakowany osprzęt gasniczy-gaśnice proszkowe 13 szt.zabezpieczenie przeciw kradzieżowe alarm i monitoring wizyjny </t>
    </r>
    <r>
      <rPr>
        <b/>
        <i/>
        <sz val="10"/>
        <rFont val="Arial"/>
        <family val="2"/>
      </rPr>
      <t>(dozorca )</t>
    </r>
    <r>
      <rPr>
        <i/>
        <sz val="10"/>
        <rFont val="Arial"/>
        <family val="2"/>
      </rPr>
      <t xml:space="preserve">
</t>
    </r>
  </si>
  <si>
    <r>
      <t xml:space="preserve">brak danych </t>
    </r>
    <r>
      <rPr>
        <b/>
        <sz val="10"/>
        <rFont val="Arial"/>
        <family val="2"/>
      </rPr>
      <t>(Remont budynku 2009r. - koszt 391.833 zł)</t>
    </r>
  </si>
  <si>
    <r>
      <t>Remont i przebudowa budynku 2013r. koszt 878.921 zł (</t>
    </r>
    <r>
      <rPr>
        <b/>
        <sz val="10"/>
        <rFont val="Arial"/>
        <family val="2"/>
      </rPr>
      <t xml:space="preserve"> brak danych )</t>
    </r>
  </si>
  <si>
    <t>(gospodarczy)</t>
  </si>
  <si>
    <t>gaśnica proszkowa 10 szt. Hydrant 4 szt.. Do budnyku szkoły główne drzwie wejściowe podwójne, dwuskrzydłowe zamykane na dwa zamki. Drzwie wejściowe boczne do szkoły jedoskrzydłowe z zamkiem przy klamce. Dozór pracowniczy - część doby (Rolety antywłamaniowe w pomieszczeniach administracyjnych i archiwum.)</t>
  </si>
  <si>
    <t>849-102-30-54</t>
  </si>
  <si>
    <t>1975/2019 (2020)</t>
  </si>
  <si>
    <t>(dobry)</t>
  </si>
  <si>
    <t>bardzo dobry (dobry )</t>
  </si>
  <si>
    <t xml:space="preserve">fotowoltaika na warsztatach szkolnych </t>
  </si>
  <si>
    <t>4 drzwi zwykłe bez alarmu,zamki zwykłe (4 hydranty, 11 gaśnic)</t>
  </si>
  <si>
    <t xml:space="preserve">Ogródek 5, 12-250 Orzysz </t>
  </si>
  <si>
    <t>000094478</t>
  </si>
  <si>
    <t>9102 Z</t>
  </si>
  <si>
    <t>8413Z 
 7513Z</t>
  </si>
  <si>
    <t>34</t>
  </si>
  <si>
    <t>85.31.B</t>
  </si>
  <si>
    <t>8531B</t>
  </si>
  <si>
    <t>37</t>
  </si>
  <si>
    <t xml:space="preserve"> 7452983100002100</t>
  </si>
  <si>
    <t>monitoring; alarm( firma ochroniarska); czujki</t>
  </si>
  <si>
    <t xml:space="preserve">monitoring wizyjny, dozorca </t>
  </si>
  <si>
    <t>Tabela 1 - dane ogólne</t>
  </si>
  <si>
    <t>Tabela 2 - wykaz budynków i budowli</t>
  </si>
  <si>
    <t>Tabela 3 - wykaz elektroniki</t>
  </si>
  <si>
    <t>Tabela nr 4 - wykaz środków trwałych i wyposażenia</t>
  </si>
  <si>
    <t>Tabel anr 5 - wykaz pojazdów</t>
  </si>
  <si>
    <t>Tabela nr 6 - wykaz maszyn i urządzeń</t>
  </si>
  <si>
    <t>Tabela nr 7 - wykaz lokalizacji</t>
  </si>
  <si>
    <t>Tabela nr 8 - wykaz jedostek pływających</t>
  </si>
  <si>
    <t>Informacje o szkodach w ostatnich 3 latach</t>
  </si>
  <si>
    <t>Ryzyko</t>
  </si>
  <si>
    <t>Liczba szkód</t>
  </si>
  <si>
    <t>Suma wypłaconych odszkodowań</t>
  </si>
  <si>
    <t>Krótki opis szkód</t>
  </si>
  <si>
    <t xml:space="preserve">2017 r. </t>
  </si>
  <si>
    <t>Mienie od ognia i innych zdarzeń</t>
  </si>
  <si>
    <t>Zalanie pomieszczeń biurowych i archiwalnych na parterze i w piwnicy wskutek rozszczelnienia układu centralnego ogrzewania</t>
  </si>
  <si>
    <t>Uszkodzenie ogrodzenia w wyniku upadku gałązi złamanego podczas silnego wiatru drzewa.</t>
  </si>
  <si>
    <t>Zalanie sufitu</t>
  </si>
  <si>
    <t>Uszkodzenie centrali telefonicznej  w wyniku wyładowań atmosferycznych</t>
  </si>
  <si>
    <t>Casco</t>
  </si>
  <si>
    <t>Odłączenie się silnika od łodzi oraz jego utopienie w wodzie wskutek powstania bardzo dużych fal i wibracji silnika podczas mijania się z dużo większą łodzą</t>
  </si>
  <si>
    <t xml:space="preserve">Razem 2017 r. </t>
  </si>
  <si>
    <t>Zerwanie obróbki dachowej  na dachu budynku podczas silnego wiatru</t>
  </si>
  <si>
    <t>Zalanie sufitu i ścian w pokoju</t>
  </si>
  <si>
    <t>Zalanie sufitu w pokoju</t>
  </si>
  <si>
    <t>Pożar w pomieszczeniu kuchni na parterze budynku internatu powstały wskutek zapalenia się działającej pralko- suszarki</t>
  </si>
  <si>
    <t>Uszkodzenie szyby w drzwiach wskutek przeciągu powstałego w pomieszczeniu podczas silnego podmuchu wiatru</t>
  </si>
  <si>
    <t>Elektronika</t>
  </si>
  <si>
    <t>Uszkodzenie elektroniki wskutek przepięcia</t>
  </si>
  <si>
    <t>Inwentaż żywy</t>
  </si>
  <si>
    <t>Ubój zwierzęcia (choroba)</t>
  </si>
  <si>
    <t>Razem 2018 r.</t>
  </si>
  <si>
    <t>2019 r.</t>
  </si>
  <si>
    <t>OC drogi</t>
  </si>
  <si>
    <t>uszkodzenie ciała na nierównej nawierzchni chodnika</t>
  </si>
  <si>
    <t>Razem 2019 r.</t>
  </si>
  <si>
    <t>zalanie pomieszczeń wskutek ulewnego deszczu</t>
  </si>
  <si>
    <t>zniszczenie dachu w wyniku burzy z huraganem</t>
  </si>
  <si>
    <t>Razem 2020 r.</t>
  </si>
  <si>
    <t>REZERWY</t>
  </si>
  <si>
    <t>OC dróg</t>
  </si>
  <si>
    <t xml:space="preserve">Tabela nr 9 - Szkodowość </t>
  </si>
  <si>
    <t xml:space="preserve">2020 r. </t>
  </si>
  <si>
    <t xml:space="preserve">2021 r. </t>
  </si>
  <si>
    <t>Razem 2021 r.</t>
  </si>
  <si>
    <t xml:space="preserve">2022 r. </t>
  </si>
  <si>
    <t>Razem 2022 r.</t>
  </si>
  <si>
    <t>Jednostka organizacyjna</t>
  </si>
  <si>
    <t>Data szkody</t>
  </si>
  <si>
    <t>03.02.2017</t>
  </si>
  <si>
    <t>Ośrodek Szkolno-Wychowawczy</t>
  </si>
  <si>
    <t>11.04.2017</t>
  </si>
  <si>
    <t xml:space="preserve">Powiatowy Urząd Pracy </t>
  </si>
  <si>
    <t>22.08.2017</t>
  </si>
  <si>
    <t>Powiatowy Zarząd Dróg</t>
  </si>
  <si>
    <t>30.06.2017</t>
  </si>
  <si>
    <t>07.07.2017</t>
  </si>
  <si>
    <t>17.05.2017</t>
  </si>
  <si>
    <t>14.06.2017</t>
  </si>
  <si>
    <t>22.06.2017</t>
  </si>
  <si>
    <t>13.12.2017</t>
  </si>
  <si>
    <t>Uszkodzenie szyby w pojeździe wskutek silnego podmuchu wiatru</t>
  </si>
  <si>
    <t>Uszkodzenie szyby w pojeździe wskutek uderzenia przez kamień podczas koszenia chwastów na poboczu drogi</t>
  </si>
  <si>
    <t>Uszkodzenie pojazdu na drodze wskutek zderzenia się  lusterkami z innym pojazdem</t>
  </si>
  <si>
    <t>AC (pojazd)</t>
  </si>
  <si>
    <t>Uszkodzenie szyby w w pojeździe wskutek uderzenia przez kamień</t>
  </si>
  <si>
    <t>25.10.2018</t>
  </si>
  <si>
    <t>15.10.2018</t>
  </si>
  <si>
    <t>25.04.2018</t>
  </si>
  <si>
    <t>Zespół Szkół Leśnych im. Unii Europejskiej w Rucianem-Nidzie</t>
  </si>
  <si>
    <t>16.07.2018</t>
  </si>
  <si>
    <t>Specjalny Ośrodek Szkolno-Wychowawczy</t>
  </si>
  <si>
    <t>03.10.2018</t>
  </si>
  <si>
    <t>27.08.2018</t>
  </si>
  <si>
    <t>26.05.2018</t>
  </si>
  <si>
    <t>Uszkodzenie ( zgniecenie przez spadające drzewo) pilarki HUSQVARNA podczas wycinki drzew przydrożnych.</t>
  </si>
  <si>
    <t>26.02.2018</t>
  </si>
  <si>
    <t>Uszkodzenie pojazdu wskutek uderzenia kamienia podczas wykaszania terenów zielonych</t>
  </si>
  <si>
    <t>24.08.2018</t>
  </si>
  <si>
    <t>17.04.2018</t>
  </si>
  <si>
    <t>Uszkodzenie szyby w pojeździe</t>
  </si>
  <si>
    <t>Uszkodzenie pojazdu na drodze wskutek uderzenia nieznanym przedmiotem</t>
  </si>
  <si>
    <t>05.06.2018</t>
  </si>
  <si>
    <t>22.06.2019</t>
  </si>
  <si>
    <t>Uszkodzenie pojazdu na drodze wskutek najechania na ubytek w nawierzchni drogi</t>
  </si>
  <si>
    <t>07.11.2019</t>
  </si>
  <si>
    <t>Uszkodzenie pojazdu wskutek kolizji</t>
  </si>
  <si>
    <t>29.01.2019</t>
  </si>
  <si>
    <t xml:space="preserve">Uszkodzenie pojazdu stojącego na parkingu </t>
  </si>
  <si>
    <t>24.06.2029</t>
  </si>
  <si>
    <t>Zniszczenie warzyw w ogrodzie wskutek zasypywania przez żwir i piach z drogi podczas występowania  burzy i deszczu</t>
  </si>
  <si>
    <t>01.07.2020</t>
  </si>
  <si>
    <t>Uszkodzenie pojazdu (szyba) w wyniku uderzenia kamienia</t>
  </si>
  <si>
    <t>08.07.2020</t>
  </si>
  <si>
    <t>02.07.2020</t>
  </si>
  <si>
    <t>I Liceum Ogólnokształcące  im. Bojowników o Polskość Mazur w Piszu</t>
  </si>
  <si>
    <t>10.07.2020</t>
  </si>
  <si>
    <t>Zalanie sufitu po opadach deszczu</t>
  </si>
  <si>
    <t>29.10.2020</t>
  </si>
  <si>
    <t>OC (pojazd)</t>
  </si>
  <si>
    <t>05.02.2020</t>
  </si>
  <si>
    <t>Kolizja</t>
  </si>
  <si>
    <t>29.09.2020</t>
  </si>
  <si>
    <t>Uszkodzenie szyby w pojeździe wskutek uderzenia przez kamień</t>
  </si>
  <si>
    <t>Rozbicie drzwi szklanych kabiny ciagnika w wyniku uderzenia kamienia.</t>
  </si>
  <si>
    <t>08.12.2020</t>
  </si>
  <si>
    <t>Zespół Szkół Leśnych w Rucianem-Nidzie</t>
  </si>
  <si>
    <t>22.01.2021</t>
  </si>
  <si>
    <t>Awaria instalacji c.o.</t>
  </si>
  <si>
    <t>Powstanie zacieku na suficie po rozstopach śniegu</t>
  </si>
  <si>
    <t>22.02.2021</t>
  </si>
  <si>
    <t>05.04.2021</t>
  </si>
  <si>
    <t>Uszkodzenie ogrodzenia przez złamany konar drzewa i spadające gałęzie podczas silnego wiatru.</t>
  </si>
  <si>
    <t>Uszkodzenie pompy obiegowej c.o. wskutek roszczelnienia zaworu trójdrogowego.</t>
  </si>
  <si>
    <t>04.05.2021</t>
  </si>
  <si>
    <t>Zalanie strychu i trzech klas w wyniku silnych opadów deszczu</t>
  </si>
  <si>
    <t>Uszkodzenie switcha 3 Com w wyniku przepięcia w sieci elektrycznej.</t>
  </si>
  <si>
    <t>09.06.2021</t>
  </si>
  <si>
    <t>02.07.2021</t>
  </si>
  <si>
    <t>Zalanie pomieszczeń PUP w wyniku opadów deszczu.</t>
  </si>
  <si>
    <t>19.07.2021</t>
  </si>
  <si>
    <t>23.08.2021</t>
  </si>
  <si>
    <t>Zalanie sufitu i ścian w pomieszczeniach budynku wskutek awarii instalacji</t>
  </si>
  <si>
    <t xml:space="preserve">Zalanie pomieszczeń nieczystościami </t>
  </si>
  <si>
    <t>Uszkodzenie sprzętu elektronicznego wskutek upadku</t>
  </si>
  <si>
    <t>II Liceum Ogólnokształcące</t>
  </si>
  <si>
    <t>08.06.2021</t>
  </si>
  <si>
    <t>Kradzież</t>
  </si>
  <si>
    <t>Włamanie się na teren posesji poprzez dokonanie zniszczenia zabezpieczeń na bramie wejściowej oraz kradzież mienia</t>
  </si>
  <si>
    <t>11.05.2021</t>
  </si>
  <si>
    <t>Uszkodzenie szyby ( bocznej) podczas wjeżdżania ciągnikiem do miejsca garażowego</t>
  </si>
  <si>
    <t>Zespół Szkół nr 1</t>
  </si>
  <si>
    <t>03.02.2021</t>
  </si>
  <si>
    <t>Uszkodzenie zaparkowanego pojazdu.</t>
  </si>
  <si>
    <t>18.02.2021</t>
  </si>
  <si>
    <t>Uszkodzenie dwóch przęseł ogrodzenia oraz jednego słupka wskutek uderzenia przez powalone drzewo podczas silnego wiatru</t>
  </si>
  <si>
    <t>18.01.2022</t>
  </si>
  <si>
    <t>Zalanie pomieszczeń w budynku w wyniku obfitych opadów deszczu.</t>
  </si>
  <si>
    <t>20.06.2022</t>
  </si>
  <si>
    <t>Uszkodzenie mienia przez powalone drzewo podczas wichury</t>
  </si>
  <si>
    <t>13.07.2022</t>
  </si>
  <si>
    <t>Zalanie pomieszczeń  oraz mienia w budynku w wyniku awarii instalacji wodnej.</t>
  </si>
  <si>
    <t>09.11.2022</t>
  </si>
  <si>
    <t xml:space="preserve">Uszkodzenie mienia w wyniku zwarcia </t>
  </si>
  <si>
    <t>24.11.2022</t>
  </si>
  <si>
    <t>14.01.2022</t>
  </si>
  <si>
    <t>Uszkodzenie zaparkowanego pojazdu przez drzewo</t>
  </si>
  <si>
    <t>Uszkodzenie pojazdu wskutek najechania na ubytek w drodze</t>
  </si>
  <si>
    <t>08.08.2022</t>
  </si>
  <si>
    <t>Uszkodzenie pojazdu wskutek najechania na ostre odłamki betonu</t>
  </si>
  <si>
    <t>26.09.2022</t>
  </si>
  <si>
    <t>Kradzież kurtki damskiej z szatni.</t>
  </si>
  <si>
    <t>09.09.2022</t>
  </si>
  <si>
    <t>Zespół Szkół</t>
  </si>
  <si>
    <t>Uszkodzenie laptopa przez zalanie wodą</t>
  </si>
  <si>
    <t>07.02.2022</t>
  </si>
  <si>
    <t xml:space="preserve">Powiatowy Zespół Ekonomiczno-Administracyjny Szkół i Placówek </t>
  </si>
  <si>
    <t>Uszkodzenie pojazdu przez nieznanych sprawców</t>
  </si>
  <si>
    <t>09.05.2022</t>
  </si>
  <si>
    <t>28.02.2023</t>
  </si>
  <si>
    <t>Razem 2023 r.</t>
  </si>
  <si>
    <t>Uszkodzenie mienia wskutek zaniku napięcia w sieci</t>
  </si>
  <si>
    <t>Namioty - KPP PSP w Piszu ul. Olsztynska 40a i Starostwo Powiatowe w Piszu ul. Warszawska 1 22 095,66 zł brutto - wartość księgowa
Namiot - wartość 22 095,66 zł</t>
  </si>
  <si>
    <t>348646 km</t>
  </si>
  <si>
    <t>191896 mtg</t>
  </si>
  <si>
    <t>109284 km</t>
  </si>
  <si>
    <t>02.03.2024</t>
  </si>
  <si>
    <t>01.03.2025</t>
  </si>
  <si>
    <t>01.03.2024</t>
  </si>
  <si>
    <t>28.02.2025</t>
  </si>
  <si>
    <t>19.03.2025</t>
  </si>
  <si>
    <t>05.07.2025</t>
  </si>
  <si>
    <t>29.03.2025</t>
  </si>
  <si>
    <t>25.11.2025</t>
  </si>
  <si>
    <t>29.05.2025</t>
  </si>
  <si>
    <t>03.08.2025</t>
  </si>
  <si>
    <t>12.08.2025</t>
  </si>
  <si>
    <t>05.11.2025</t>
  </si>
  <si>
    <t>18.05.2025</t>
  </si>
  <si>
    <t>15.06.2025</t>
  </si>
  <si>
    <t>03.05.2025</t>
  </si>
  <si>
    <t>02.07.2025</t>
  </si>
  <si>
    <t>04.04.2025</t>
  </si>
  <si>
    <t>22.09.2025</t>
  </si>
  <si>
    <t>04.08.2025</t>
  </si>
  <si>
    <t>18.10.2025</t>
  </si>
  <si>
    <t>01.10.2025</t>
  </si>
  <si>
    <t>22.05.2025</t>
  </si>
  <si>
    <t>27.01.2025</t>
  </si>
  <si>
    <t>16.03.2025</t>
  </si>
  <si>
    <t>18.02.2025</t>
  </si>
  <si>
    <t>24.04.2025</t>
  </si>
  <si>
    <t>12.12.2024</t>
  </si>
  <si>
    <t>06.12.2024</t>
  </si>
  <si>
    <t>20.03.2024</t>
  </si>
  <si>
    <t>06.07.2024</t>
  </si>
  <si>
    <t>30.03.2024</t>
  </si>
  <si>
    <t>22.12.2024</t>
  </si>
  <si>
    <t>26.11.2024</t>
  </si>
  <si>
    <t>30.05.2024</t>
  </si>
  <si>
    <t>13.08.2024</t>
  </si>
  <si>
    <t>06.11.2024</t>
  </si>
  <si>
    <t>19.05.2024</t>
  </si>
  <si>
    <t>16.06.2024</t>
  </si>
  <si>
    <t>04.05.2024</t>
  </si>
  <si>
    <t>03.07.2024</t>
  </si>
  <si>
    <t>05.04.2024</t>
  </si>
  <si>
    <t>17.12.2024</t>
  </si>
  <si>
    <t>23.09.2024</t>
  </si>
  <si>
    <t>29.09.2024</t>
  </si>
  <si>
    <t>08.10.2024</t>
  </si>
  <si>
    <t>02.10.2024</t>
  </si>
  <si>
    <t>23.05.2024</t>
  </si>
  <si>
    <t>28.01.2024</t>
  </si>
  <si>
    <t xml:space="preserve"> 28.01.2024 </t>
  </si>
  <si>
    <t>05.12.2024</t>
  </si>
  <si>
    <t>17.03.2024</t>
  </si>
  <si>
    <t xml:space="preserve">12.12.2024 </t>
  </si>
  <si>
    <t>14.12.2024</t>
  </si>
  <si>
    <t>19.02.2024</t>
  </si>
  <si>
    <t>25.04.2024</t>
  </si>
  <si>
    <t>13.12.2023</t>
  </si>
  <si>
    <t>23.12.2023</t>
  </si>
  <si>
    <t>18.12.2023</t>
  </si>
  <si>
    <t>30.09.2023</t>
  </si>
  <si>
    <t>09.10.2023</t>
  </si>
  <si>
    <t>15.12.2023</t>
  </si>
  <si>
    <t>27.02.2024</t>
  </si>
  <si>
    <t>26.02.2025</t>
  </si>
  <si>
    <t>17.05.2025</t>
  </si>
  <si>
    <t>01.01.2024</t>
  </si>
  <si>
    <t>31.12.2024</t>
  </si>
  <si>
    <t>13.06.2024</t>
  </si>
  <si>
    <t>12.06.2025</t>
  </si>
  <si>
    <t>08.05.2024</t>
  </si>
  <si>
    <t>07.05.2025</t>
  </si>
  <si>
    <t>25.08.2024</t>
  </si>
  <si>
    <t>24.08.2025</t>
  </si>
  <si>
    <t>21.05.2024</t>
  </si>
  <si>
    <t>20.05.2025</t>
  </si>
  <si>
    <t>07.07.2024</t>
  </si>
  <si>
    <t>06.07.2025</t>
  </si>
  <si>
    <t>20.10.2024</t>
  </si>
  <si>
    <t>19.10.2025</t>
  </si>
  <si>
    <t>05.03.2024</t>
  </si>
  <si>
    <t>04.03.2025</t>
  </si>
  <si>
    <t>08.03.2024</t>
  </si>
  <si>
    <t>07.03.2025</t>
  </si>
  <si>
    <t>solary: 50 417,60 zł
fotowoltaika: 708 726,00 zł</t>
  </si>
  <si>
    <t>Budynek biurowy</t>
  </si>
  <si>
    <t>pomieszczenia biurowy</t>
  </si>
  <si>
    <t>boisko sportowe wraz z infrastrukturą</t>
  </si>
  <si>
    <t>06.07.2023</t>
  </si>
  <si>
    <t>Uszkodzenie pojazdu na drodze</t>
  </si>
  <si>
    <t>07.06.2020</t>
  </si>
  <si>
    <t>11.09.2019</t>
  </si>
  <si>
    <t>29.11.2018</t>
  </si>
  <si>
    <t>Uszkodzenie elektroniki wskutek niewłaściwego działania człowieka</t>
  </si>
  <si>
    <t>16.04.2019</t>
  </si>
  <si>
    <t>19.12.2018</t>
  </si>
  <si>
    <t>2023 r.  (do dnia 11.09.2023 r. 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</si>
</sst>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#,##0.00\ _z_ł"/>
    <numFmt numFmtId="177" formatCode="[$-415]dddd\,\ d\ mmmm\ yyyy"/>
    <numFmt numFmtId="178" formatCode="_-* #,##0.00\ [$zł-415]_-;\-* #,##0.00\ [$zł-415]_-;_-* &quot;-&quot;??\ [$zł-415]_-;_-@_-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0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2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theme="1"/>
      <name val="Arial2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1" fontId="0" fillId="0" borderId="14" xfId="52" applyNumberFormat="1" applyFont="1" applyFill="1" applyBorder="1">
      <alignment/>
      <protection/>
    </xf>
    <xf numFmtId="0" fontId="0" fillId="0" borderId="11" xfId="52" applyFont="1" applyFill="1" applyBorder="1" applyAlignment="1">
      <alignment horizontal="center" vertical="center"/>
      <protection/>
    </xf>
    <xf numFmtId="44" fontId="0" fillId="0" borderId="11" xfId="67" applyFont="1" applyBorder="1" applyAlignment="1">
      <alignment vertical="center"/>
    </xf>
    <xf numFmtId="0" fontId="0" fillId="0" borderId="11" xfId="52" applyFont="1" applyFill="1" applyBorder="1" applyAlignment="1">
      <alignment horizontal="left" vertical="center"/>
      <protection/>
    </xf>
    <xf numFmtId="44" fontId="0" fillId="0" borderId="15" xfId="67" applyFont="1" applyFill="1" applyBorder="1" applyAlignment="1">
      <alignment vertical="center"/>
    </xf>
    <xf numFmtId="0" fontId="1" fillId="0" borderId="11" xfId="52" applyFont="1" applyFill="1" applyBorder="1" applyAlignment="1">
      <alignment horizontal="right"/>
      <protection/>
    </xf>
    <xf numFmtId="0" fontId="1" fillId="0" borderId="11" xfId="52" applyNumberFormat="1" applyFont="1" applyFill="1" applyBorder="1" applyAlignment="1">
      <alignment horizontal="center"/>
      <protection/>
    </xf>
    <xf numFmtId="44" fontId="1" fillId="0" borderId="11" xfId="52" applyNumberFormat="1" applyFont="1" applyFill="1" applyBorder="1" applyAlignment="1">
      <alignment horizontal="center"/>
      <protection/>
    </xf>
    <xf numFmtId="4" fontId="0" fillId="0" borderId="12" xfId="0" applyNumberFormat="1" applyFont="1" applyFill="1" applyBorder="1" applyAlignment="1">
      <alignment vertical="center" wrapText="1"/>
    </xf>
    <xf numFmtId="176" fontId="0" fillId="33" borderId="11" xfId="0" applyNumberFormat="1" applyFont="1" applyFill="1" applyBorder="1" applyAlignment="1">
      <alignment horizontal="left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0" fontId="0" fillId="33" borderId="11" xfId="0" applyNumberFormat="1" applyFont="1" applyFill="1" applyBorder="1" applyAlignment="1">
      <alignment horizontal="right" vertical="center" wrapText="1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left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170" fontId="0" fillId="33" borderId="16" xfId="0" applyNumberFormat="1" applyFont="1" applyFill="1" applyBorder="1" applyAlignment="1">
      <alignment horizontal="right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vertical="center" wrapText="1"/>
    </xf>
    <xf numFmtId="44" fontId="1" fillId="0" borderId="11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NumberFormat="1" applyFont="1" applyFill="1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quotePrefix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vertical="center"/>
    </xf>
    <xf numFmtId="44" fontId="0" fillId="33" borderId="16" xfId="0" applyNumberFormat="1" applyFill="1" applyBorder="1" applyAlignment="1">
      <alignment vertical="center"/>
    </xf>
    <xf numFmtId="170" fontId="0" fillId="33" borderId="11" xfId="0" applyNumberFormat="1" applyFill="1" applyBorder="1" applyAlignment="1">
      <alignment horizontal="right" vertical="center"/>
    </xf>
    <xf numFmtId="44" fontId="0" fillId="33" borderId="16" xfId="0" applyNumberFormat="1" applyFill="1" applyBorder="1" applyAlignment="1">
      <alignment horizontal="right" vertical="center"/>
    </xf>
    <xf numFmtId="44" fontId="0" fillId="33" borderId="11" xfId="0" applyNumberFormat="1" applyFont="1" applyFill="1" applyBorder="1" applyAlignment="1">
      <alignment vertical="center"/>
    </xf>
    <xf numFmtId="170" fontId="1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left" vertical="center"/>
      <protection/>
    </xf>
    <xf numFmtId="171" fontId="0" fillId="34" borderId="19" xfId="52" applyNumberFormat="1" applyFont="1" applyFill="1" applyBorder="1" applyAlignment="1">
      <alignment horizontal="center" vertical="center" wrapText="1"/>
      <protection/>
    </xf>
    <xf numFmtId="0" fontId="0" fillId="33" borderId="20" xfId="67" applyNumberFormat="1" applyFont="1" applyFill="1" applyBorder="1" applyAlignment="1">
      <alignment horizontal="center" vertical="center"/>
    </xf>
    <xf numFmtId="171" fontId="0" fillId="33" borderId="18" xfId="52" applyNumberFormat="1" applyFont="1" applyFill="1" applyBorder="1" applyAlignment="1">
      <alignment horizontal="center" vertical="center"/>
      <protection/>
    </xf>
    <xf numFmtId="171" fontId="0" fillId="33" borderId="16" xfId="52" applyNumberFormat="1" applyFont="1" applyFill="1" applyBorder="1" applyAlignment="1">
      <alignment vertical="center"/>
      <protection/>
    </xf>
    <xf numFmtId="171" fontId="0" fillId="33" borderId="21" xfId="52" applyNumberFormat="1" applyFont="1" applyFill="1" applyBorder="1" applyAlignment="1">
      <alignment horizontal="center" vertical="center"/>
      <protection/>
    </xf>
    <xf numFmtId="171" fontId="0" fillId="33" borderId="14" xfId="52" applyNumberFormat="1" applyFont="1" applyFill="1" applyBorder="1" applyAlignment="1">
      <alignment vertical="center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49" fontId="0" fillId="33" borderId="11" xfId="42" applyNumberFormat="1" applyFont="1" applyFill="1" applyBorder="1" applyAlignment="1" applyProtection="1">
      <alignment horizontal="center" vertical="center" wrapText="1"/>
      <protection locked="0"/>
    </xf>
    <xf numFmtId="171" fontId="0" fillId="34" borderId="11" xfId="52" applyNumberFormat="1" applyFont="1" applyFill="1" applyBorder="1" applyAlignment="1">
      <alignment horizontal="center" vertical="center" wrapText="1"/>
      <protection/>
    </xf>
    <xf numFmtId="0" fontId="0" fillId="33" borderId="11" xfId="67" applyNumberFormat="1" applyFont="1" applyFill="1" applyBorder="1" applyAlignment="1">
      <alignment horizontal="center" vertical="center" wrapText="1"/>
    </xf>
    <xf numFmtId="171" fontId="0" fillId="33" borderId="11" xfId="52" applyNumberFormat="1" applyFont="1" applyFill="1" applyBorder="1" applyAlignment="1">
      <alignment horizontal="center" vertical="center" wrapText="1"/>
      <protection/>
    </xf>
    <xf numFmtId="171" fontId="0" fillId="33" borderId="11" xfId="52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33" borderId="0" xfId="5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44" fontId="1" fillId="0" borderId="11" xfId="0" applyNumberFormat="1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0" fontId="8" fillId="33" borderId="11" xfId="0" applyNumberFormat="1" applyFont="1" applyFill="1" applyBorder="1" applyAlignment="1">
      <alignment horizontal="center" vertical="center" wrapText="1"/>
    </xf>
    <xf numFmtId="170" fontId="0" fillId="33" borderId="11" xfId="0" applyNumberFormat="1" applyFont="1" applyFill="1" applyBorder="1" applyAlignment="1">
      <alignment vertical="center" wrapText="1"/>
    </xf>
    <xf numFmtId="170" fontId="1" fillId="0" borderId="11" xfId="0" applyNumberFormat="1" applyFont="1" applyFill="1" applyBorder="1" applyAlignment="1">
      <alignment/>
    </xf>
    <xf numFmtId="44" fontId="0" fillId="33" borderId="22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44" fontId="0" fillId="0" borderId="15" xfId="67" applyFont="1" applyFill="1" applyBorder="1" applyAlignment="1">
      <alignment horizontal="center" vertical="center"/>
    </xf>
    <xf numFmtId="44" fontId="1" fillId="0" borderId="16" xfId="67" applyFont="1" applyBorder="1" applyAlignment="1">
      <alignment vertical="center"/>
    </xf>
    <xf numFmtId="44" fontId="0" fillId="0" borderId="16" xfId="67" applyFont="1" applyBorder="1" applyAlignment="1">
      <alignment vertical="center"/>
    </xf>
    <xf numFmtId="1" fontId="0" fillId="0" borderId="11" xfId="52" applyNumberFormat="1" applyFont="1" applyBorder="1" applyAlignment="1">
      <alignment horizontal="center" vertical="center" wrapText="1"/>
      <protection/>
    </xf>
    <xf numFmtId="172" fontId="0" fillId="0" borderId="11" xfId="52" applyNumberFormat="1" applyFont="1" applyBorder="1" applyAlignment="1">
      <alignment horizontal="center" vertical="center" wrapText="1"/>
      <protection/>
    </xf>
    <xf numFmtId="0" fontId="0" fillId="0" borderId="11" xfId="67" applyNumberFormat="1" applyFont="1" applyBorder="1" applyAlignment="1">
      <alignment horizontal="center" vertical="center"/>
    </xf>
    <xf numFmtId="1" fontId="0" fillId="35" borderId="15" xfId="52" applyNumberFormat="1" applyFont="1" applyFill="1" applyBorder="1" applyAlignment="1">
      <alignment horizontal="center" vertical="center" wrapText="1"/>
      <protection/>
    </xf>
    <xf numFmtId="173" fontId="0" fillId="0" borderId="15" xfId="52" applyNumberFormat="1" applyFont="1" applyFill="1" applyBorder="1" applyAlignment="1">
      <alignment horizontal="center" vertical="center" wrapText="1"/>
      <protection/>
    </xf>
    <xf numFmtId="0" fontId="0" fillId="0" borderId="15" xfId="67" applyNumberFormat="1" applyFont="1" applyFill="1" applyBorder="1" applyAlignment="1">
      <alignment horizontal="center" vertical="top"/>
    </xf>
    <xf numFmtId="1" fontId="21" fillId="0" borderId="15" xfId="55" applyNumberFormat="1" applyFont="1" applyFill="1" applyBorder="1" applyAlignment="1">
      <alignment horizontal="center" vertical="center" wrapText="1"/>
      <protection/>
    </xf>
    <xf numFmtId="172" fontId="0" fillId="0" borderId="15" xfId="52" applyNumberFormat="1" applyFont="1" applyFill="1" applyBorder="1" applyAlignment="1">
      <alignment horizontal="center" vertical="center" wrapText="1"/>
      <protection/>
    </xf>
    <xf numFmtId="44" fontId="0" fillId="0" borderId="11" xfId="52" applyNumberFormat="1" applyFont="1" applyFill="1" applyBorder="1" applyAlignment="1">
      <alignment horizontal="center" vertical="center" wrapText="1"/>
      <protection/>
    </xf>
    <xf numFmtId="44" fontId="0" fillId="0" borderId="11" xfId="67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33" borderId="11" xfId="70" applyNumberForma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 wrapText="1"/>
    </xf>
    <xf numFmtId="170" fontId="0" fillId="33" borderId="11" xfId="70" applyNumberFormat="1" applyFont="1" applyFill="1" applyBorder="1" applyAlignment="1">
      <alignment horizontal="right" vertical="center" wrapText="1"/>
    </xf>
    <xf numFmtId="0" fontId="0" fillId="33" borderId="14" xfId="52" applyFont="1" applyFill="1" applyBorder="1" applyAlignment="1">
      <alignment horizontal="center" vertical="center" wrapText="1"/>
      <protection/>
    </xf>
    <xf numFmtId="0" fontId="0" fillId="33" borderId="14" xfId="52" applyFont="1" applyFill="1" applyBorder="1" applyAlignment="1">
      <alignment horizontal="left" vertical="center"/>
      <protection/>
    </xf>
    <xf numFmtId="171" fontId="0" fillId="34" borderId="14" xfId="55" applyNumberFormat="1" applyFont="1" applyFill="1" applyBorder="1" applyAlignment="1">
      <alignment horizontal="center" vertical="center" wrapText="1"/>
      <protection/>
    </xf>
    <xf numFmtId="171" fontId="0" fillId="34" borderId="14" xfId="52" applyNumberFormat="1" applyFont="1" applyFill="1" applyBorder="1" applyAlignment="1">
      <alignment horizontal="center" vertical="center" wrapText="1"/>
      <protection/>
    </xf>
    <xf numFmtId="0" fontId="0" fillId="33" borderId="14" xfId="67" applyNumberFormat="1" applyFont="1" applyFill="1" applyBorder="1" applyAlignment="1">
      <alignment horizontal="center" vertical="center"/>
    </xf>
    <xf numFmtId="171" fontId="0" fillId="33" borderId="14" xfId="52" applyNumberFormat="1" applyFont="1" applyFill="1" applyBorder="1" applyAlignment="1">
      <alignment horizontal="center" vertical="center"/>
      <protection/>
    </xf>
    <xf numFmtId="171" fontId="0" fillId="33" borderId="23" xfId="52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171" fontId="0" fillId="33" borderId="14" xfId="52" applyNumberFormat="1" applyFont="1" applyFill="1" applyBorder="1" applyAlignment="1">
      <alignment horizontal="left" vertical="center"/>
      <protection/>
    </xf>
    <xf numFmtId="0" fontId="0" fillId="33" borderId="12" xfId="52" applyFont="1" applyFill="1" applyBorder="1" applyAlignment="1">
      <alignment horizontal="center" vertical="center"/>
      <protection/>
    </xf>
    <xf numFmtId="172" fontId="0" fillId="33" borderId="11" xfId="52" applyNumberFormat="1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/>
      <protection/>
    </xf>
    <xf numFmtId="0" fontId="0" fillId="34" borderId="15" xfId="52" applyFont="1" applyFill="1" applyBorder="1" applyAlignment="1">
      <alignment horizontal="left" vertical="center"/>
      <protection/>
    </xf>
    <xf numFmtId="173" fontId="0" fillId="34" borderId="15" xfId="52" applyNumberFormat="1" applyFont="1" applyFill="1" applyBorder="1" applyAlignment="1">
      <alignment horizontal="center" vertical="center" wrapText="1"/>
      <protection/>
    </xf>
    <xf numFmtId="173" fontId="0" fillId="33" borderId="15" xfId="52" applyNumberFormat="1" applyFont="1" applyFill="1" applyBorder="1" applyAlignment="1">
      <alignment horizontal="center" vertical="center" wrapText="1"/>
      <protection/>
    </xf>
    <xf numFmtId="0" fontId="0" fillId="33" borderId="15" xfId="67" applyNumberFormat="1" applyFont="1" applyFill="1" applyBorder="1" applyAlignment="1">
      <alignment horizontal="center" vertical="center"/>
    </xf>
    <xf numFmtId="44" fontId="0" fillId="33" borderId="15" xfId="67" applyFont="1" applyFill="1" applyBorder="1" applyAlignment="1">
      <alignment horizontal="center" vertical="center"/>
    </xf>
    <xf numFmtId="44" fontId="0" fillId="33" borderId="24" xfId="67" applyFont="1" applyFill="1" applyBorder="1" applyAlignment="1">
      <alignment vertical="center"/>
    </xf>
    <xf numFmtId="172" fontId="21" fillId="33" borderId="15" xfId="55" applyNumberFormat="1" applyFont="1" applyFill="1" applyBorder="1" applyAlignment="1">
      <alignment horizontal="center" vertical="center" wrapText="1"/>
      <protection/>
    </xf>
    <xf numFmtId="0" fontId="0" fillId="33" borderId="15" xfId="52" applyFont="1" applyFill="1" applyBorder="1" applyAlignment="1">
      <alignment horizontal="left" vertical="center"/>
      <protection/>
    </xf>
    <xf numFmtId="0" fontId="0" fillId="33" borderId="11" xfId="67" applyNumberFormat="1" applyFont="1" applyFill="1" applyBorder="1" applyAlignment="1">
      <alignment horizontal="center" vertical="center"/>
    </xf>
    <xf numFmtId="44" fontId="0" fillId="33" borderId="11" xfId="67" applyFont="1" applyFill="1" applyBorder="1" applyAlignment="1">
      <alignment horizontal="center" vertical="center" wrapText="1"/>
    </xf>
    <xf numFmtId="44" fontId="0" fillId="33" borderId="12" xfId="67" applyFont="1" applyFill="1" applyBorder="1" applyAlignment="1">
      <alignment vertical="center"/>
    </xf>
    <xf numFmtId="0" fontId="0" fillId="33" borderId="11" xfId="52" applyFont="1" applyFill="1" applyBorder="1" applyAlignment="1">
      <alignment horizontal="left" vertical="center"/>
      <protection/>
    </xf>
    <xf numFmtId="44" fontId="21" fillId="33" borderId="11" xfId="55" applyNumberFormat="1" applyFont="1" applyFill="1" applyBorder="1" applyAlignment="1">
      <alignment horizontal="center" vertical="center" wrapText="1"/>
      <protection/>
    </xf>
    <xf numFmtId="44" fontId="0" fillId="33" borderId="15" xfId="67" applyFont="1" applyFill="1" applyBorder="1" applyAlignment="1">
      <alignment horizontal="center" vertical="center" wrapText="1"/>
    </xf>
    <xf numFmtId="0" fontId="21" fillId="33" borderId="11" xfId="55" applyNumberFormat="1" applyFont="1" applyFill="1" applyBorder="1" applyAlignment="1">
      <alignment horizontal="center" vertical="center" wrapText="1"/>
      <protection/>
    </xf>
    <xf numFmtId="44" fontId="0" fillId="33" borderId="11" xfId="67" applyFont="1" applyFill="1" applyBorder="1" applyAlignment="1">
      <alignment horizontal="center" vertical="center"/>
    </xf>
    <xf numFmtId="44" fontId="0" fillId="33" borderId="11" xfId="52" applyNumberFormat="1" applyFont="1" applyFill="1" applyBorder="1" applyAlignment="1">
      <alignment horizontal="center" vertical="center" wrapText="1"/>
      <protection/>
    </xf>
    <xf numFmtId="0" fontId="21" fillId="0" borderId="11" xfId="55" applyNumberFormat="1" applyFont="1" applyFill="1" applyBorder="1" applyAlignment="1">
      <alignment horizontal="center" vertical="center" wrapText="1"/>
      <protection/>
    </xf>
    <xf numFmtId="44" fontId="0" fillId="0" borderId="14" xfId="67" applyFont="1" applyFill="1" applyBorder="1" applyAlignment="1">
      <alignment vertical="center"/>
    </xf>
    <xf numFmtId="0" fontId="21" fillId="0" borderId="25" xfId="55" applyNumberFormat="1" applyFont="1" applyFill="1" applyBorder="1" applyAlignment="1">
      <alignment horizontal="center" vertical="center" wrapText="1"/>
      <protection/>
    </xf>
    <xf numFmtId="0" fontId="0" fillId="0" borderId="11" xfId="52" applyNumberFormat="1" applyFont="1" applyFill="1" applyBorder="1" applyAlignment="1">
      <alignment horizontal="left" vertical="center"/>
      <protection/>
    </xf>
    <xf numFmtId="49" fontId="21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70" applyNumberFormat="1" applyFont="1" applyBorder="1" applyAlignment="1">
      <alignment horizontal="center" vertical="center"/>
    </xf>
    <xf numFmtId="44" fontId="0" fillId="0" borderId="11" xfId="67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170" fontId="0" fillId="33" borderId="16" xfId="7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vertical="center" wrapText="1"/>
    </xf>
    <xf numFmtId="0" fontId="0" fillId="0" borderId="11" xfId="52" applyNumberFormat="1" applyFont="1" applyBorder="1" applyAlignment="1">
      <alignment horizontal="center" vertical="center" wrapText="1"/>
      <protection/>
    </xf>
    <xf numFmtId="172" fontId="0" fillId="0" borderId="11" xfId="52" applyNumberFormat="1" applyFont="1" applyBorder="1" applyAlignment="1">
      <alignment horizontal="right" vertical="center" wrapText="1"/>
      <protection/>
    </xf>
    <xf numFmtId="0" fontId="0" fillId="35" borderId="15" xfId="52" applyNumberFormat="1" applyFont="1" applyFill="1" applyBorder="1" applyAlignment="1">
      <alignment horizontal="center" vertical="center" wrapText="1"/>
      <protection/>
    </xf>
    <xf numFmtId="173" fontId="0" fillId="0" borderId="15" xfId="52" applyNumberFormat="1" applyFont="1" applyFill="1" applyBorder="1" applyAlignment="1">
      <alignment horizontal="right" vertical="center" wrapText="1"/>
      <protection/>
    </xf>
    <xf numFmtId="0" fontId="0" fillId="0" borderId="15" xfId="67" applyNumberFormat="1" applyFont="1" applyFill="1" applyBorder="1" applyAlignment="1">
      <alignment horizontal="center" vertical="center"/>
    </xf>
    <xf numFmtId="44" fontId="0" fillId="0" borderId="15" xfId="67" applyFont="1" applyFill="1" applyBorder="1" applyAlignment="1">
      <alignment horizontal="right" vertical="center"/>
    </xf>
    <xf numFmtId="0" fontId="21" fillId="0" borderId="15" xfId="55" applyNumberFormat="1" applyFont="1" applyFill="1" applyBorder="1" applyAlignment="1">
      <alignment horizontal="center" vertical="center"/>
      <protection/>
    </xf>
    <xf numFmtId="172" fontId="0" fillId="0" borderId="15" xfId="52" applyNumberFormat="1" applyFont="1" applyFill="1" applyBorder="1" applyAlignment="1">
      <alignment horizontal="right" vertical="center" wrapText="1"/>
      <protection/>
    </xf>
    <xf numFmtId="44" fontId="0" fillId="0" borderId="11" xfId="67" applyFont="1" applyBorder="1" applyAlignment="1">
      <alignment horizontal="right" vertical="center"/>
    </xf>
    <xf numFmtId="0" fontId="0" fillId="0" borderId="11" xfId="52" applyNumberFormat="1" applyFont="1" applyFill="1" applyBorder="1" applyAlignment="1">
      <alignment horizontal="center"/>
      <protection/>
    </xf>
    <xf numFmtId="44" fontId="0" fillId="0" borderId="11" xfId="52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44" fontId="0" fillId="33" borderId="16" xfId="0" applyNumberFormat="1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1" fillId="0" borderId="0" xfId="0" applyNumberFormat="1" applyFont="1" applyFill="1" applyAlignment="1">
      <alignment/>
    </xf>
    <xf numFmtId="176" fontId="4" fillId="33" borderId="11" xfId="0" applyNumberFormat="1" applyFont="1" applyFill="1" applyBorder="1" applyAlignment="1">
      <alignment horizontal="center" vertical="center" wrapText="1"/>
    </xf>
    <xf numFmtId="44" fontId="0" fillId="33" borderId="11" xfId="0" applyNumberFormat="1" applyFill="1" applyBorder="1" applyAlignment="1">
      <alignment vertical="center"/>
    </xf>
    <xf numFmtId="170" fontId="0" fillId="33" borderId="11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vertical="center" wrapText="1"/>
    </xf>
    <xf numFmtId="170" fontId="0" fillId="33" borderId="11" xfId="0" applyNumberForma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0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70" fillId="33" borderId="0" xfId="0" applyFont="1" applyFill="1" applyAlignment="1">
      <alignment/>
    </xf>
    <xf numFmtId="0" fontId="0" fillId="0" borderId="15" xfId="52" applyFont="1" applyFill="1" applyBorder="1" applyAlignment="1">
      <alignment horizontal="left" vertical="center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176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170" fontId="1" fillId="36" borderId="11" xfId="0" applyNumberFormat="1" applyFont="1" applyFill="1" applyBorder="1" applyAlignment="1">
      <alignment horizontal="center" vertical="center" wrapText="1"/>
    </xf>
    <xf numFmtId="0" fontId="1" fillId="36" borderId="11" xfId="52" applyFont="1" applyFill="1" applyBorder="1" applyAlignment="1">
      <alignment horizontal="center" vertical="center"/>
      <protection/>
    </xf>
    <xf numFmtId="0" fontId="1" fillId="36" borderId="11" xfId="52" applyNumberFormat="1" applyFont="1" applyFill="1" applyBorder="1" applyAlignment="1">
      <alignment horizontal="center" vertical="center" wrapText="1"/>
      <protection/>
    </xf>
    <xf numFmtId="44" fontId="1" fillId="36" borderId="11" xfId="52" applyNumberFormat="1" applyFont="1" applyFill="1" applyBorder="1" applyAlignment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wrapText="1"/>
    </xf>
    <xf numFmtId="0" fontId="1" fillId="36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 vertical="center"/>
    </xf>
    <xf numFmtId="170" fontId="1" fillId="0" borderId="11" xfId="0" applyNumberFormat="1" applyFont="1" applyFill="1" applyBorder="1" applyAlignment="1">
      <alignment vertical="center" wrapText="1"/>
    </xf>
    <xf numFmtId="0" fontId="1" fillId="9" borderId="29" xfId="0" applyFont="1" applyFill="1" applyBorder="1" applyAlignment="1">
      <alignment/>
    </xf>
    <xf numFmtId="44" fontId="1" fillId="9" borderId="3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7" fillId="9" borderId="29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70" fontId="1" fillId="9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170" fontId="0" fillId="33" borderId="16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170" fontId="1" fillId="0" borderId="11" xfId="0" applyNumberFormat="1" applyFont="1" applyFill="1" applyBorder="1" applyAlignment="1">
      <alignment wrapText="1"/>
    </xf>
    <xf numFmtId="170" fontId="0" fillId="0" borderId="11" xfId="0" applyNumberFormat="1" applyFont="1" applyBorder="1" applyAlignment="1">
      <alignment vertical="center" wrapText="1"/>
    </xf>
    <xf numFmtId="44" fontId="0" fillId="33" borderId="11" xfId="70" applyFont="1" applyFill="1" applyBorder="1" applyAlignment="1">
      <alignment vertical="center" wrapText="1"/>
    </xf>
    <xf numFmtId="8" fontId="0" fillId="33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0" fontId="6" fillId="36" borderId="11" xfId="0" applyNumberFormat="1" applyFont="1" applyFill="1" applyBorder="1" applyAlignment="1">
      <alignment horizontal="center" vertical="center"/>
    </xf>
    <xf numFmtId="170" fontId="0" fillId="33" borderId="11" xfId="0" applyNumberFormat="1" applyFont="1" applyFill="1" applyBorder="1" applyAlignment="1">
      <alignment horizontal="center" vertical="center"/>
    </xf>
    <xf numFmtId="170" fontId="0" fillId="33" borderId="11" xfId="0" applyNumberFormat="1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0" fillId="0" borderId="11" xfId="0" applyNumberFormat="1" applyFont="1" applyBorder="1" applyAlignment="1">
      <alignment vertical="center" wrapText="1"/>
    </xf>
    <xf numFmtId="170" fontId="1" fillId="0" borderId="11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52" applyFont="1" applyFill="1" applyBorder="1" applyAlignment="1">
      <alignment horizontal="left" vertical="center" wrapText="1"/>
      <protection/>
    </xf>
    <xf numFmtId="0" fontId="0" fillId="0" borderId="11" xfId="52" applyNumberFormat="1" applyFont="1" applyFill="1" applyBorder="1" applyAlignment="1">
      <alignment horizontal="left"/>
      <protection/>
    </xf>
    <xf numFmtId="0" fontId="0" fillId="0" borderId="11" xfId="59" applyNumberFormat="1" applyFont="1" applyBorder="1" applyAlignment="1">
      <alignment vertical="center"/>
    </xf>
    <xf numFmtId="44" fontId="0" fillId="0" borderId="11" xfId="70" applyFont="1" applyBorder="1" applyAlignment="1">
      <alignment vertical="center"/>
    </xf>
    <xf numFmtId="0" fontId="0" fillId="0" borderId="15" xfId="59" applyNumberFormat="1" applyFont="1" applyFill="1" applyBorder="1" applyAlignment="1">
      <alignment vertical="center"/>
    </xf>
    <xf numFmtId="178" fontId="0" fillId="0" borderId="15" xfId="59" applyNumberFormat="1" applyFont="1" applyFill="1" applyBorder="1" applyAlignment="1">
      <alignment vertical="center"/>
    </xf>
    <xf numFmtId="0" fontId="21" fillId="0" borderId="15" xfId="59" applyNumberFormat="1" applyFont="1" applyFill="1" applyBorder="1" applyAlignment="1">
      <alignment horizontal="left" vertical="center" wrapText="1"/>
    </xf>
    <xf numFmtId="0" fontId="21" fillId="0" borderId="11" xfId="59" applyNumberFormat="1" applyFont="1" applyFill="1" applyBorder="1" applyAlignment="1">
      <alignment horizontal="left" vertical="center" wrapText="1"/>
    </xf>
    <xf numFmtId="0" fontId="0" fillId="0" borderId="15" xfId="59" applyNumberFormat="1" applyFont="1" applyFill="1" applyBorder="1" applyAlignment="1">
      <alignment horizontal="left" vertical="center" wrapText="1"/>
    </xf>
    <xf numFmtId="0" fontId="0" fillId="0" borderId="11" xfId="59" applyNumberFormat="1" applyFont="1" applyFill="1" applyBorder="1" applyAlignment="1">
      <alignment horizontal="left" vertical="center" wrapText="1"/>
    </xf>
    <xf numFmtId="0" fontId="0" fillId="0" borderId="11" xfId="59" applyNumberFormat="1" applyFont="1" applyBorder="1" applyAlignment="1">
      <alignment horizontal="center" vertical="center" wrapText="1"/>
    </xf>
    <xf numFmtId="0" fontId="0" fillId="0" borderId="15" xfId="59" applyNumberFormat="1" applyFont="1" applyFill="1" applyBorder="1" applyAlignment="1">
      <alignment horizontal="center" vertical="center" wrapText="1"/>
    </xf>
    <xf numFmtId="0" fontId="21" fillId="0" borderId="15" xfId="59" applyNumberFormat="1" applyFont="1" applyFill="1" applyBorder="1" applyAlignment="1">
      <alignment horizontal="center" vertical="center" wrapText="1"/>
    </xf>
    <xf numFmtId="0" fontId="21" fillId="0" borderId="11" xfId="59" applyNumberFormat="1" applyFont="1" applyFill="1" applyBorder="1" applyAlignment="1">
      <alignment horizontal="center" vertical="center" wrapText="1"/>
    </xf>
    <xf numFmtId="44" fontId="0" fillId="0" borderId="11" xfId="52" applyNumberFormat="1" applyFont="1" applyFill="1" applyBorder="1" applyAlignment="1">
      <alignment horizontal="left"/>
      <protection/>
    </xf>
    <xf numFmtId="0" fontId="0" fillId="0" borderId="11" xfId="53" applyBorder="1" applyAlignment="1">
      <alignment horizontal="center" vertical="center" wrapText="1"/>
      <protection/>
    </xf>
    <xf numFmtId="0" fontId="0" fillId="0" borderId="11" xfId="53" applyBorder="1" applyAlignment="1">
      <alignment vertical="center" wrapText="1"/>
      <protection/>
    </xf>
    <xf numFmtId="170" fontId="0" fillId="0" borderId="11" xfId="53" applyNumberFormat="1" applyBorder="1" applyAlignment="1">
      <alignment vertical="center" wrapText="1"/>
      <protection/>
    </xf>
    <xf numFmtId="1" fontId="0" fillId="0" borderId="11" xfId="53" applyNumberFormat="1" applyBorder="1" applyAlignment="1">
      <alignment horizontal="center" vertical="center" wrapText="1"/>
      <protection/>
    </xf>
    <xf numFmtId="0" fontId="0" fillId="33" borderId="11" xfId="53" applyFill="1" applyBorder="1" applyAlignment="1">
      <alignment vertical="center"/>
      <protection/>
    </xf>
    <xf numFmtId="0" fontId="0" fillId="33" borderId="11" xfId="53" applyFill="1" applyBorder="1" applyAlignment="1">
      <alignment horizontal="center" vertical="center"/>
      <protection/>
    </xf>
    <xf numFmtId="170" fontId="0" fillId="33" borderId="11" xfId="53" applyNumberFormat="1" applyFill="1" applyBorder="1" applyAlignment="1">
      <alignment vertical="center"/>
      <protection/>
    </xf>
    <xf numFmtId="0" fontId="1" fillId="33" borderId="11" xfId="53" applyFont="1" applyFill="1" applyBorder="1" applyAlignment="1">
      <alignment vertical="center"/>
      <protection/>
    </xf>
    <xf numFmtId="0" fontId="72" fillId="0" borderId="17" xfId="53" applyFont="1" applyBorder="1" applyAlignment="1">
      <alignment horizontal="center" vertical="center" wrapText="1"/>
      <protection/>
    </xf>
    <xf numFmtId="170" fontId="72" fillId="0" borderId="12" xfId="53" applyNumberFormat="1" applyFont="1" applyBorder="1" applyAlignment="1">
      <alignment vertical="center" wrapText="1"/>
      <protection/>
    </xf>
    <xf numFmtId="0" fontId="72" fillId="0" borderId="11" xfId="53" applyFont="1" applyBorder="1" applyAlignment="1">
      <alignment horizontal="center" vertical="center" wrapText="1"/>
      <protection/>
    </xf>
    <xf numFmtId="170" fontId="72" fillId="0" borderId="11" xfId="53" applyNumberFormat="1" applyFont="1" applyBorder="1" applyAlignment="1">
      <alignment vertical="center" wrapText="1"/>
      <protection/>
    </xf>
    <xf numFmtId="0" fontId="72" fillId="0" borderId="11" xfId="0" applyFont="1" applyBorder="1" applyAlignment="1">
      <alignment horizontal="center" vertical="center"/>
    </xf>
    <xf numFmtId="0" fontId="72" fillId="0" borderId="11" xfId="53" applyFont="1" applyBorder="1" applyAlignment="1">
      <alignment vertical="center" wrapText="1"/>
      <protection/>
    </xf>
    <xf numFmtId="0" fontId="0" fillId="0" borderId="12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vertical="center" wrapText="1"/>
    </xf>
    <xf numFmtId="170" fontId="1" fillId="0" borderId="17" xfId="0" applyNumberFormat="1" applyFont="1" applyFill="1" applyBorder="1" applyAlignment="1">
      <alignment horizontal="right" vertical="center" wrapText="1"/>
    </xf>
    <xf numFmtId="170" fontId="7" fillId="9" borderId="3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left" vertical="center" wrapText="1"/>
    </xf>
    <xf numFmtId="14" fontId="1" fillId="33" borderId="11" xfId="56" applyNumberFormat="1" applyFont="1" applyFill="1" applyBorder="1" applyAlignment="1">
      <alignment horizontal="center" vertical="center" wrapText="1"/>
      <protection/>
    </xf>
    <xf numFmtId="0" fontId="1" fillId="33" borderId="10" xfId="56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vertical="center" wrapText="1"/>
    </xf>
    <xf numFmtId="176" fontId="70" fillId="38" borderId="10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37" borderId="1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72" fillId="0" borderId="11" xfId="0" applyFont="1" applyBorder="1" applyAlignment="1">
      <alignment horizontal="center"/>
    </xf>
    <xf numFmtId="170" fontId="0" fillId="0" borderId="11" xfId="53" applyNumberFormat="1" applyFont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170" fontId="1" fillId="33" borderId="11" xfId="5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1" fontId="0" fillId="0" borderId="11" xfId="0" applyNumberFormat="1" applyBorder="1" applyAlignment="1">
      <alignment horizontal="center" vertical="center"/>
    </xf>
    <xf numFmtId="0" fontId="73" fillId="0" borderId="34" xfId="0" applyFont="1" applyBorder="1" applyAlignment="1">
      <alignment vertical="center" wrapText="1"/>
    </xf>
    <xf numFmtId="0" fontId="73" fillId="0" borderId="34" xfId="0" applyFont="1" applyBorder="1" applyAlignment="1">
      <alignment horizontal="center" vertical="center" wrapText="1"/>
    </xf>
    <xf numFmtId="170" fontId="73" fillId="0" borderId="34" xfId="0" applyNumberFormat="1" applyFont="1" applyBorder="1" applyAlignment="1">
      <alignment vertical="center" wrapText="1"/>
    </xf>
    <xf numFmtId="170" fontId="73" fillId="0" borderId="34" xfId="0" applyNumberFormat="1" applyFont="1" applyBorder="1" applyAlignment="1">
      <alignment horizontal="right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14" fontId="0" fillId="0" borderId="11" xfId="0" applyNumberFormat="1" applyFont="1" applyBorder="1" applyAlignment="1" quotePrefix="1">
      <alignment horizontal="center" vertical="center" wrapText="1"/>
    </xf>
    <xf numFmtId="44" fontId="1" fillId="33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170" fontId="0" fillId="0" borderId="0" xfId="0" applyNumberFormat="1" applyAlignment="1">
      <alignment/>
    </xf>
    <xf numFmtId="170" fontId="1" fillId="37" borderId="11" xfId="0" applyNumberFormat="1" applyFont="1" applyFill="1" applyBorder="1" applyAlignment="1">
      <alignment horizontal="center" vertical="center" wrapText="1"/>
    </xf>
    <xf numFmtId="170" fontId="1" fillId="37" borderId="13" xfId="0" applyNumberFormat="1" applyFont="1" applyFill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1" fillId="37" borderId="11" xfId="0" applyNumberFormat="1" applyFont="1" applyFill="1" applyBorder="1" applyAlignment="1">
      <alignment horizontal="left" vertical="center"/>
    </xf>
    <xf numFmtId="170" fontId="1" fillId="37" borderId="13" xfId="0" applyNumberFormat="1" applyFont="1" applyFill="1" applyBorder="1" applyAlignment="1">
      <alignment horizontal="left" vertical="center"/>
    </xf>
    <xf numFmtId="6" fontId="0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170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9" borderId="11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170" fontId="0" fillId="0" borderId="0" xfId="0" applyNumberFormat="1" applyFont="1" applyAlignment="1">
      <alignment/>
    </xf>
    <xf numFmtId="170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0" fillId="33" borderId="11" xfId="53" applyFont="1" applyFill="1" applyBorder="1" applyAlignment="1">
      <alignment vertical="center" wrapText="1"/>
      <protection/>
    </xf>
    <xf numFmtId="0" fontId="0" fillId="33" borderId="11" xfId="53" applyFont="1" applyFill="1" applyBorder="1" applyAlignment="1">
      <alignment horizontal="center" vertical="center"/>
      <protection/>
    </xf>
    <xf numFmtId="44" fontId="0" fillId="33" borderId="11" xfId="0" applyNumberFormat="1" applyFont="1" applyFill="1" applyBorder="1" applyAlignment="1">
      <alignment vertical="center" wrapText="1"/>
    </xf>
    <xf numFmtId="14" fontId="1" fillId="33" borderId="11" xfId="0" applyNumberFormat="1" applyFont="1" applyFill="1" applyBorder="1" applyAlignment="1">
      <alignment horizontal="center" vertical="center"/>
    </xf>
    <xf numFmtId="49" fontId="0" fillId="33" borderId="35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176" fontId="1" fillId="33" borderId="11" xfId="0" applyNumberFormat="1" applyFont="1" applyFill="1" applyBorder="1" applyAlignment="1">
      <alignment horizontal="center" vertical="center" wrapText="1"/>
    </xf>
    <xf numFmtId="170" fontId="1" fillId="9" borderId="11" xfId="0" applyNumberFormat="1" applyFont="1" applyFill="1" applyBorder="1" applyAlignment="1">
      <alignment horizontal="right" vertical="center"/>
    </xf>
    <xf numFmtId="0" fontId="1" fillId="9" borderId="13" xfId="53" applyFont="1" applyFill="1" applyBorder="1" applyAlignment="1">
      <alignment vertical="center"/>
      <protection/>
    </xf>
    <xf numFmtId="0" fontId="1" fillId="9" borderId="17" xfId="53" applyFont="1" applyFill="1" applyBorder="1" applyAlignment="1">
      <alignment vertical="center"/>
      <protection/>
    </xf>
    <xf numFmtId="0" fontId="1" fillId="9" borderId="12" xfId="53" applyFont="1" applyFill="1" applyBorder="1" applyAlignment="1">
      <alignment vertical="center"/>
      <protection/>
    </xf>
    <xf numFmtId="170" fontId="1" fillId="9" borderId="11" xfId="53" applyNumberFormat="1" applyFont="1" applyFill="1" applyBorder="1" applyAlignment="1">
      <alignment horizontal="center"/>
      <protection/>
    </xf>
    <xf numFmtId="170" fontId="1" fillId="9" borderId="11" xfId="53" applyNumberFormat="1" applyFont="1" applyFill="1" applyBorder="1" applyAlignment="1">
      <alignment horizontal="center" vertical="center"/>
      <protection/>
    </xf>
    <xf numFmtId="170" fontId="1" fillId="9" borderId="11" xfId="5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vertical="center" wrapText="1"/>
    </xf>
    <xf numFmtId="170" fontId="0" fillId="0" borderId="0" xfId="0" applyNumberFormat="1" applyFont="1" applyAlignment="1">
      <alignment vertical="center"/>
    </xf>
    <xf numFmtId="0" fontId="25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170" fontId="1" fillId="33" borderId="10" xfId="0" applyNumberFormat="1" applyFont="1" applyFill="1" applyBorder="1" applyAlignment="1">
      <alignment horizontal="center" vertical="center" wrapText="1"/>
    </xf>
    <xf numFmtId="44" fontId="70" fillId="38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center"/>
    </xf>
    <xf numFmtId="44" fontId="70" fillId="38" borderId="22" xfId="0" applyNumberFormat="1" applyFont="1" applyFill="1" applyBorder="1" applyAlignment="1">
      <alignment horizontal="center" vertical="center" wrapText="1"/>
    </xf>
    <xf numFmtId="4" fontId="70" fillId="38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 wrapText="1"/>
    </xf>
    <xf numFmtId="0" fontId="1" fillId="37" borderId="36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left" vertical="center"/>
    </xf>
    <xf numFmtId="0" fontId="1" fillId="37" borderId="31" xfId="0" applyFont="1" applyFill="1" applyBorder="1" applyAlignment="1">
      <alignment horizontal="left" vertical="center"/>
    </xf>
    <xf numFmtId="0" fontId="1" fillId="37" borderId="47" xfId="0" applyFont="1" applyFill="1" applyBorder="1" applyAlignment="1">
      <alignment horizontal="left" vertical="center"/>
    </xf>
    <xf numFmtId="0" fontId="1" fillId="37" borderId="48" xfId="0" applyFont="1" applyFill="1" applyBorder="1" applyAlignment="1">
      <alignment horizontal="left" vertical="center"/>
    </xf>
    <xf numFmtId="0" fontId="10" fillId="36" borderId="49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4" fontId="12" fillId="0" borderId="12" xfId="53" applyNumberFormat="1" applyFont="1" applyBorder="1" applyAlignment="1">
      <alignment horizontal="center" vertical="center" wrapText="1"/>
      <protection/>
    </xf>
    <xf numFmtId="4" fontId="12" fillId="0" borderId="17" xfId="53" applyNumberFormat="1" applyFont="1" applyBorder="1" applyAlignment="1">
      <alignment horizontal="center" vertical="center" wrapText="1"/>
      <protection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24" fillId="37" borderId="52" xfId="0" applyFont="1" applyFill="1" applyBorder="1" applyAlignment="1">
      <alignment horizontal="center" vertical="center"/>
    </xf>
    <xf numFmtId="0" fontId="24" fillId="37" borderId="53" xfId="0" applyFont="1" applyFill="1" applyBorder="1" applyAlignment="1">
      <alignment horizontal="center" vertical="center"/>
    </xf>
    <xf numFmtId="0" fontId="24" fillId="37" borderId="54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24" fillId="37" borderId="36" xfId="0" applyFont="1" applyFill="1" applyBorder="1" applyAlignment="1">
      <alignment horizontal="center" vertical="center"/>
    </xf>
    <xf numFmtId="0" fontId="24" fillId="37" borderId="5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 wrapText="1"/>
    </xf>
    <xf numFmtId="0" fontId="13" fillId="37" borderId="13" xfId="0" applyFont="1" applyFill="1" applyBorder="1" applyAlignment="1">
      <alignment horizontal="left" vertical="center" wrapText="1"/>
    </xf>
    <xf numFmtId="0" fontId="13" fillId="37" borderId="17" xfId="0" applyFont="1" applyFill="1" applyBorder="1" applyAlignment="1">
      <alignment horizontal="left" vertical="center" wrapText="1"/>
    </xf>
    <xf numFmtId="170" fontId="1" fillId="36" borderId="11" xfId="0" applyNumberFormat="1" applyFont="1" applyFill="1" applyBorder="1" applyAlignment="1">
      <alignment horizontal="center" vertical="center" wrapText="1"/>
    </xf>
    <xf numFmtId="170" fontId="1" fillId="36" borderId="16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24" fillId="0" borderId="57" xfId="0" applyFont="1" applyBorder="1" applyAlignment="1">
      <alignment horizontal="center" vertical="center"/>
    </xf>
    <xf numFmtId="0" fontId="13" fillId="36" borderId="58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1" fillId="37" borderId="59" xfId="52" applyFont="1" applyFill="1" applyBorder="1" applyAlignment="1">
      <alignment horizontal="left" vertical="center" wrapText="1"/>
      <protection/>
    </xf>
    <xf numFmtId="0" fontId="1" fillId="37" borderId="13" xfId="52" applyFont="1" applyFill="1" applyBorder="1" applyAlignment="1">
      <alignment horizontal="left" vertical="center" wrapText="1"/>
      <protection/>
    </xf>
    <xf numFmtId="0" fontId="1" fillId="37" borderId="60" xfId="52" applyFont="1" applyFill="1" applyBorder="1" applyAlignment="1">
      <alignment horizontal="left" vertical="center" wrapText="1"/>
      <protection/>
    </xf>
    <xf numFmtId="0" fontId="1" fillId="0" borderId="31" xfId="52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0" fontId="1" fillId="37" borderId="11" xfId="52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14" fontId="0" fillId="33" borderId="11" xfId="53" applyNumberFormat="1" applyFont="1" applyFill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170" fontId="0" fillId="0" borderId="11" xfId="53" applyNumberFormat="1" applyFont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3" fontId="0" fillId="0" borderId="11" xfId="53" applyNumberFormat="1" applyFont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horizontal="center" vertical="center" wrapText="1"/>
      <protection/>
    </xf>
    <xf numFmtId="14" fontId="0" fillId="33" borderId="11" xfId="56" applyNumberFormat="1" applyFont="1" applyFill="1" applyBorder="1" applyAlignment="1">
      <alignment horizontal="center" vertical="center" wrapText="1"/>
      <protection/>
    </xf>
    <xf numFmtId="14" fontId="0" fillId="0" borderId="11" xfId="0" applyNumberFormat="1" applyFont="1" applyBorder="1" applyAlignment="1">
      <alignment horizontal="center" vertic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pozostałe dane" xfId="55"/>
    <cellStyle name="Normalny_załączniki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3" xfId="70"/>
    <cellStyle name="Walutowy 4" xfId="71"/>
    <cellStyle name="Walutowy 5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4.140625" style="1" customWidth="1"/>
    <col min="2" max="2" width="54.8515625" style="1" customWidth="1"/>
    <col min="3" max="3" width="35.8515625" style="1" customWidth="1"/>
    <col min="4" max="4" width="17.421875" style="1" customWidth="1"/>
    <col min="5" max="5" width="20.28125" style="1" customWidth="1"/>
    <col min="6" max="6" width="11.57421875" style="1" customWidth="1"/>
    <col min="7" max="7" width="20.421875" style="272" customWidth="1"/>
    <col min="8" max="8" width="16.28125" style="1" customWidth="1"/>
    <col min="9" max="9" width="63.28125" style="1" customWidth="1"/>
    <col min="10" max="16384" width="9.140625" style="1" customWidth="1"/>
  </cols>
  <sheetData>
    <row r="2" ht="12.75">
      <c r="B2" s="5" t="s">
        <v>1276</v>
      </c>
    </row>
    <row r="4" spans="1:9" ht="33" customHeight="1">
      <c r="A4" s="223" t="s">
        <v>119</v>
      </c>
      <c r="B4" s="223" t="s">
        <v>120</v>
      </c>
      <c r="C4" s="223" t="s">
        <v>121</v>
      </c>
      <c r="D4" s="223" t="s">
        <v>122</v>
      </c>
      <c r="E4" s="223" t="s">
        <v>47</v>
      </c>
      <c r="F4" s="223" t="s">
        <v>123</v>
      </c>
      <c r="G4" s="268" t="s">
        <v>606</v>
      </c>
      <c r="H4" s="223" t="s">
        <v>607</v>
      </c>
      <c r="I4" s="224" t="s">
        <v>124</v>
      </c>
    </row>
    <row r="5" spans="1:11" s="211" customFormat="1" ht="38.25" customHeight="1">
      <c r="A5" s="58">
        <v>1</v>
      </c>
      <c r="B5" s="59" t="s">
        <v>125</v>
      </c>
      <c r="C5" s="172" t="s">
        <v>105</v>
      </c>
      <c r="D5" s="58" t="s">
        <v>126</v>
      </c>
      <c r="E5" s="60">
        <v>790671509</v>
      </c>
      <c r="F5" s="46" t="s">
        <v>127</v>
      </c>
      <c r="G5" s="269">
        <v>30296632.88</v>
      </c>
      <c r="H5" s="46">
        <v>73</v>
      </c>
      <c r="I5" s="412" t="s">
        <v>1438</v>
      </c>
      <c r="K5" s="378"/>
    </row>
    <row r="6" spans="1:9" s="211" customFormat="1" ht="38.25" customHeight="1">
      <c r="A6" s="58">
        <v>2</v>
      </c>
      <c r="B6" s="59" t="s">
        <v>128</v>
      </c>
      <c r="C6" s="172" t="s">
        <v>129</v>
      </c>
      <c r="D6" s="58" t="s">
        <v>130</v>
      </c>
      <c r="E6" s="60" t="s">
        <v>131</v>
      </c>
      <c r="F6" s="46" t="s">
        <v>132</v>
      </c>
      <c r="G6" s="269">
        <v>891519</v>
      </c>
      <c r="H6" s="46">
        <v>15</v>
      </c>
      <c r="I6" s="412" t="s">
        <v>550</v>
      </c>
    </row>
    <row r="7" spans="1:9" s="211" customFormat="1" ht="38.25" customHeight="1">
      <c r="A7" s="58">
        <v>3</v>
      </c>
      <c r="B7" s="59" t="s">
        <v>133</v>
      </c>
      <c r="C7" s="172" t="s">
        <v>134</v>
      </c>
      <c r="D7" s="54" t="s">
        <v>135</v>
      </c>
      <c r="E7" s="58">
        <v>511029710</v>
      </c>
      <c r="F7" s="54" t="s">
        <v>1267</v>
      </c>
      <c r="G7" s="270">
        <v>953535</v>
      </c>
      <c r="H7" s="54">
        <v>10</v>
      </c>
      <c r="I7" s="61" t="s">
        <v>136</v>
      </c>
    </row>
    <row r="8" spans="1:9" s="211" customFormat="1" ht="38.25" customHeight="1">
      <c r="A8" s="58">
        <v>4</v>
      </c>
      <c r="B8" s="59" t="s">
        <v>608</v>
      </c>
      <c r="C8" s="172" t="s">
        <v>137</v>
      </c>
      <c r="D8" s="58" t="s">
        <v>138</v>
      </c>
      <c r="E8" s="62" t="s">
        <v>139</v>
      </c>
      <c r="F8" s="62" t="s">
        <v>140</v>
      </c>
      <c r="G8" s="269">
        <v>3709900</v>
      </c>
      <c r="H8" s="62" t="s">
        <v>1269</v>
      </c>
      <c r="I8" s="61" t="s">
        <v>136</v>
      </c>
    </row>
    <row r="9" spans="1:10" ht="38.25" customHeight="1">
      <c r="A9" s="58">
        <v>5</v>
      </c>
      <c r="B9" s="59" t="s">
        <v>141</v>
      </c>
      <c r="C9" s="172" t="s">
        <v>142</v>
      </c>
      <c r="D9" s="58" t="s">
        <v>143</v>
      </c>
      <c r="E9" s="63" t="s">
        <v>144</v>
      </c>
      <c r="F9" s="212" t="s">
        <v>145</v>
      </c>
      <c r="G9" s="270">
        <v>1980782</v>
      </c>
      <c r="H9" s="212" t="s">
        <v>609</v>
      </c>
      <c r="I9" s="61" t="s">
        <v>136</v>
      </c>
      <c r="J9" s="211"/>
    </row>
    <row r="10" spans="1:10" s="211" customFormat="1" ht="38.25" customHeight="1">
      <c r="A10" s="58">
        <v>6</v>
      </c>
      <c r="B10" s="59" t="s">
        <v>146</v>
      </c>
      <c r="C10" s="172" t="s">
        <v>80</v>
      </c>
      <c r="D10" s="58" t="s">
        <v>147</v>
      </c>
      <c r="E10" s="63" t="s">
        <v>148</v>
      </c>
      <c r="F10" s="62" t="s">
        <v>149</v>
      </c>
      <c r="G10" s="269">
        <v>1000000</v>
      </c>
      <c r="H10" s="62" t="s">
        <v>611</v>
      </c>
      <c r="I10" s="61" t="s">
        <v>136</v>
      </c>
      <c r="J10" s="250"/>
    </row>
    <row r="11" spans="1:9" s="211" customFormat="1" ht="38.25" customHeight="1">
      <c r="A11" s="58">
        <v>7</v>
      </c>
      <c r="B11" s="59" t="s">
        <v>150</v>
      </c>
      <c r="C11" s="172" t="s">
        <v>151</v>
      </c>
      <c r="D11" s="58" t="s">
        <v>152</v>
      </c>
      <c r="E11" s="63" t="s">
        <v>153</v>
      </c>
      <c r="F11" s="62" t="s">
        <v>154</v>
      </c>
      <c r="G11" s="269">
        <v>76260232.39</v>
      </c>
      <c r="H11" s="62" t="s">
        <v>610</v>
      </c>
      <c r="I11" s="58" t="s">
        <v>136</v>
      </c>
    </row>
    <row r="12" spans="1:9" s="211" customFormat="1" ht="38.25" customHeight="1">
      <c r="A12" s="58">
        <v>8</v>
      </c>
      <c r="B12" s="59" t="s">
        <v>155</v>
      </c>
      <c r="C12" s="172" t="s">
        <v>156</v>
      </c>
      <c r="D12" s="58" t="s">
        <v>157</v>
      </c>
      <c r="E12" s="63" t="s">
        <v>158</v>
      </c>
      <c r="F12" s="54" t="s">
        <v>1268</v>
      </c>
      <c r="G12" s="269">
        <v>12819830</v>
      </c>
      <c r="H12" s="58">
        <v>45</v>
      </c>
      <c r="I12" s="61" t="s">
        <v>136</v>
      </c>
    </row>
    <row r="13" spans="1:20" s="211" customFormat="1" ht="38.25" customHeight="1">
      <c r="A13" s="58">
        <v>9</v>
      </c>
      <c r="B13" s="59" t="s">
        <v>159</v>
      </c>
      <c r="C13" s="172" t="s">
        <v>160</v>
      </c>
      <c r="D13" s="58" t="s">
        <v>161</v>
      </c>
      <c r="E13" s="60" t="s">
        <v>162</v>
      </c>
      <c r="F13" s="58" t="s">
        <v>149</v>
      </c>
      <c r="G13" s="269">
        <v>5052588</v>
      </c>
      <c r="H13" s="58">
        <v>64</v>
      </c>
      <c r="I13" s="59" t="s">
        <v>1524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ht="38.25" customHeight="1">
      <c r="A14" s="58">
        <v>10</v>
      </c>
      <c r="B14" s="59" t="s">
        <v>163</v>
      </c>
      <c r="C14" s="172" t="s">
        <v>164</v>
      </c>
      <c r="D14" s="61" t="s">
        <v>165</v>
      </c>
      <c r="E14" s="60" t="s">
        <v>166</v>
      </c>
      <c r="F14" s="58" t="s">
        <v>149</v>
      </c>
      <c r="G14" s="269">
        <v>1044495</v>
      </c>
      <c r="H14" s="58">
        <v>20</v>
      </c>
      <c r="I14" s="58" t="s">
        <v>136</v>
      </c>
      <c r="J14" s="211"/>
    </row>
    <row r="15" spans="1:10" s="211" customFormat="1" ht="38.25" customHeight="1">
      <c r="A15" s="58">
        <v>11</v>
      </c>
      <c r="B15" s="59" t="s">
        <v>430</v>
      </c>
      <c r="C15" s="172" t="s">
        <v>167</v>
      </c>
      <c r="D15" s="384" t="s">
        <v>1259</v>
      </c>
      <c r="E15" s="60">
        <v>511444201</v>
      </c>
      <c r="F15" s="58" t="s">
        <v>1270</v>
      </c>
      <c r="G15" s="271">
        <v>3157422.65</v>
      </c>
      <c r="H15" s="62" t="s">
        <v>1272</v>
      </c>
      <c r="I15" s="58" t="s">
        <v>136</v>
      </c>
      <c r="J15" s="250"/>
    </row>
    <row r="16" spans="1:9" s="211" customFormat="1" ht="38.25" customHeight="1">
      <c r="A16" s="58">
        <v>12</v>
      </c>
      <c r="B16" s="59" t="s">
        <v>168</v>
      </c>
      <c r="C16" s="172" t="s">
        <v>169</v>
      </c>
      <c r="D16" s="58" t="s">
        <v>170</v>
      </c>
      <c r="E16" s="60">
        <v>280086131</v>
      </c>
      <c r="F16" s="58" t="s">
        <v>1271</v>
      </c>
      <c r="G16" s="269">
        <v>2538377</v>
      </c>
      <c r="H16" s="58">
        <v>40</v>
      </c>
      <c r="I16" s="58" t="s">
        <v>136</v>
      </c>
    </row>
    <row r="17" spans="1:10" s="211" customFormat="1" ht="38.25" customHeight="1">
      <c r="A17" s="58">
        <v>13</v>
      </c>
      <c r="B17" s="59" t="s">
        <v>171</v>
      </c>
      <c r="C17" s="172" t="s">
        <v>172</v>
      </c>
      <c r="D17" s="61" t="s">
        <v>173</v>
      </c>
      <c r="E17" s="60" t="s">
        <v>1266</v>
      </c>
      <c r="F17" s="61">
        <v>802220</v>
      </c>
      <c r="G17" s="271">
        <v>2443955</v>
      </c>
      <c r="H17" s="61">
        <v>31</v>
      </c>
      <c r="I17" s="61" t="s">
        <v>136</v>
      </c>
      <c r="J17" s="215"/>
    </row>
    <row r="18" spans="1:9" s="211" customFormat="1" ht="38.25" customHeight="1">
      <c r="A18" s="58">
        <v>14</v>
      </c>
      <c r="B18" s="59" t="s">
        <v>174</v>
      </c>
      <c r="C18" s="172" t="s">
        <v>175</v>
      </c>
      <c r="D18" s="58">
        <v>8491023172</v>
      </c>
      <c r="E18" s="60" t="s">
        <v>176</v>
      </c>
      <c r="F18" s="58" t="s">
        <v>149</v>
      </c>
      <c r="G18" s="269"/>
      <c r="H18" s="58">
        <v>102</v>
      </c>
      <c r="I18" s="413" t="s">
        <v>1263</v>
      </c>
    </row>
    <row r="19" spans="1:9" s="211" customFormat="1" ht="38.25" customHeight="1">
      <c r="A19" s="58">
        <v>15</v>
      </c>
      <c r="B19" s="59" t="s">
        <v>177</v>
      </c>
      <c r="C19" s="172" t="s">
        <v>178</v>
      </c>
      <c r="D19" s="61" t="s">
        <v>179</v>
      </c>
      <c r="E19" s="64">
        <v>280039410</v>
      </c>
      <c r="F19" s="61" t="s">
        <v>149</v>
      </c>
      <c r="G19" s="271"/>
      <c r="H19" s="61"/>
      <c r="I19" s="61" t="s">
        <v>136</v>
      </c>
    </row>
    <row r="20" spans="1:9" s="211" customFormat="1" ht="38.25" customHeight="1">
      <c r="A20" s="58">
        <v>16</v>
      </c>
      <c r="B20" s="59" t="s">
        <v>180</v>
      </c>
      <c r="C20" s="172" t="s">
        <v>181</v>
      </c>
      <c r="D20" s="58" t="s">
        <v>182</v>
      </c>
      <c r="E20" s="65" t="s">
        <v>183</v>
      </c>
      <c r="F20" s="58" t="s">
        <v>145</v>
      </c>
      <c r="G20" s="269">
        <v>1043553</v>
      </c>
      <c r="H20" s="58">
        <v>12</v>
      </c>
      <c r="I20" s="58" t="s">
        <v>136</v>
      </c>
    </row>
    <row r="21" ht="12.75">
      <c r="H21" s="1" t="s">
        <v>612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59" r:id="rId1"/>
  <ignoredErrors>
    <ignoredError sqref="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zoomScale="85" zoomScaleNormal="85" zoomScalePageLayoutView="0" workbookViewId="0" topLeftCell="A1">
      <pane ySplit="5" topLeftCell="A90" activePane="bottomLeft" state="frozen"/>
      <selection pane="topLeft" activeCell="A1" sqref="A1"/>
      <selection pane="bottomLeft" activeCell="C109" sqref="C109"/>
    </sheetView>
  </sheetViews>
  <sheetFormatPr defaultColWidth="9.140625" defaultRowHeight="12.75"/>
  <cols>
    <col min="1" max="1" width="4.140625" style="1" customWidth="1"/>
    <col min="2" max="2" width="38.7109375" style="1" customWidth="1"/>
    <col min="3" max="3" width="24.7109375" style="1" customWidth="1"/>
    <col min="4" max="4" width="12.421875" style="1" customWidth="1"/>
    <col min="5" max="5" width="13.8515625" style="1" customWidth="1"/>
    <col min="6" max="6" width="17.140625" style="1" customWidth="1"/>
    <col min="7" max="7" width="20.8515625" style="1" customWidth="1"/>
    <col min="8" max="8" width="24.00390625" style="1" customWidth="1"/>
    <col min="9" max="9" width="17.421875" style="1" customWidth="1"/>
    <col min="10" max="10" width="44.140625" style="1" customWidth="1"/>
    <col min="11" max="11" width="34.8515625" style="1" customWidth="1"/>
    <col min="12" max="12" width="27.8515625" style="1" customWidth="1"/>
    <col min="13" max="13" width="27.00390625" style="1" customWidth="1"/>
    <col min="14" max="14" width="34.57421875" style="1" customWidth="1"/>
    <col min="15" max="15" width="43.421875" style="1" customWidth="1"/>
    <col min="16" max="21" width="21.140625" style="1" customWidth="1"/>
    <col min="22" max="22" width="16.421875" style="220" customWidth="1"/>
    <col min="23" max="23" width="15.28125" style="220" customWidth="1"/>
    <col min="24" max="24" width="15.57421875" style="220" customWidth="1"/>
    <col min="25" max="25" width="14.421875" style="220" customWidth="1"/>
    <col min="26" max="26" width="13.7109375" style="1" customWidth="1"/>
    <col min="27" max="16384" width="9.140625" style="1" customWidth="1"/>
  </cols>
  <sheetData>
    <row r="1" spans="11:24" ht="12.75">
      <c r="K1" s="1" t="s">
        <v>66</v>
      </c>
      <c r="X1" s="220" t="s">
        <v>67</v>
      </c>
    </row>
    <row r="2" spans="1:21" ht="12.75">
      <c r="A2" s="3"/>
      <c r="B2" s="3" t="s">
        <v>1277</v>
      </c>
      <c r="C2" s="3"/>
      <c r="D2" s="3"/>
      <c r="E2" s="3"/>
      <c r="F2" s="3"/>
      <c r="G2" s="3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 thickBot="1">
      <c r="A3" s="3"/>
      <c r="B3" s="3"/>
      <c r="C3" s="3"/>
      <c r="D3" s="3"/>
      <c r="E3" s="3"/>
      <c r="F3" s="3"/>
      <c r="G3" s="3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5" ht="30" customHeight="1">
      <c r="A4" s="445" t="s">
        <v>0</v>
      </c>
      <c r="B4" s="441" t="s">
        <v>41</v>
      </c>
      <c r="C4" s="441" t="s">
        <v>43</v>
      </c>
      <c r="D4" s="439" t="s">
        <v>46</v>
      </c>
      <c r="E4" s="439" t="s">
        <v>69</v>
      </c>
      <c r="F4" s="439" t="s">
        <v>58</v>
      </c>
      <c r="G4" s="441" t="s">
        <v>1</v>
      </c>
      <c r="H4" s="441" t="s">
        <v>73</v>
      </c>
      <c r="I4" s="441" t="s">
        <v>74</v>
      </c>
      <c r="J4" s="441" t="s">
        <v>70</v>
      </c>
      <c r="K4" s="441" t="s">
        <v>2</v>
      </c>
      <c r="L4" s="441" t="s">
        <v>4</v>
      </c>
      <c r="M4" s="441"/>
      <c r="N4" s="441"/>
      <c r="O4" s="439" t="s">
        <v>68</v>
      </c>
      <c r="P4" s="447" t="s">
        <v>59</v>
      </c>
      <c r="Q4" s="448"/>
      <c r="R4" s="448"/>
      <c r="S4" s="448"/>
      <c r="T4" s="448"/>
      <c r="U4" s="449"/>
      <c r="V4" s="439" t="s">
        <v>71</v>
      </c>
      <c r="W4" s="441" t="s">
        <v>3</v>
      </c>
      <c r="X4" s="441" t="s">
        <v>44</v>
      </c>
      <c r="Y4" s="443" t="s">
        <v>45</v>
      </c>
    </row>
    <row r="5" spans="1:25" ht="64.5" customHeight="1" thickBot="1">
      <c r="A5" s="446"/>
      <c r="B5" s="442"/>
      <c r="C5" s="442"/>
      <c r="D5" s="440"/>
      <c r="E5" s="440"/>
      <c r="F5" s="440"/>
      <c r="G5" s="442"/>
      <c r="H5" s="442"/>
      <c r="I5" s="442"/>
      <c r="J5" s="442"/>
      <c r="K5" s="442"/>
      <c r="L5" s="225" t="s">
        <v>5</v>
      </c>
      <c r="M5" s="225" t="s">
        <v>6</v>
      </c>
      <c r="N5" s="225" t="s">
        <v>7</v>
      </c>
      <c r="O5" s="440"/>
      <c r="P5" s="225" t="s">
        <v>60</v>
      </c>
      <c r="Q5" s="225" t="s">
        <v>61</v>
      </c>
      <c r="R5" s="225" t="s">
        <v>62</v>
      </c>
      <c r="S5" s="225" t="s">
        <v>63</v>
      </c>
      <c r="T5" s="225" t="s">
        <v>64</v>
      </c>
      <c r="U5" s="225" t="s">
        <v>65</v>
      </c>
      <c r="V5" s="440"/>
      <c r="W5" s="442"/>
      <c r="X5" s="442"/>
      <c r="Y5" s="444"/>
    </row>
    <row r="6" spans="1:25" ht="24" customHeight="1">
      <c r="A6" s="436" t="s">
        <v>184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8"/>
    </row>
    <row r="7" spans="1:25" ht="91.5" customHeight="1">
      <c r="A7" s="14">
        <v>1</v>
      </c>
      <c r="B7" s="66" t="s">
        <v>1525</v>
      </c>
      <c r="C7" s="66" t="s">
        <v>1526</v>
      </c>
      <c r="D7" s="41" t="s">
        <v>75</v>
      </c>
      <c r="E7" s="14" t="s">
        <v>76</v>
      </c>
      <c r="F7" s="41" t="s">
        <v>76</v>
      </c>
      <c r="G7" s="42" t="s">
        <v>77</v>
      </c>
      <c r="H7" s="415">
        <v>3047000</v>
      </c>
      <c r="I7" s="339" t="s">
        <v>78</v>
      </c>
      <c r="J7" s="67" t="s">
        <v>79</v>
      </c>
      <c r="K7" s="41" t="s">
        <v>80</v>
      </c>
      <c r="L7" s="41" t="s">
        <v>81</v>
      </c>
      <c r="M7" s="41" t="s">
        <v>82</v>
      </c>
      <c r="N7" s="41" t="s">
        <v>83</v>
      </c>
      <c r="O7" s="41" t="s">
        <v>1064</v>
      </c>
      <c r="P7" s="54" t="s">
        <v>84</v>
      </c>
      <c r="Q7" s="41" t="s">
        <v>84</v>
      </c>
      <c r="R7" s="41" t="s">
        <v>84</v>
      </c>
      <c r="S7" s="41" t="s">
        <v>84</v>
      </c>
      <c r="T7" s="41" t="s">
        <v>85</v>
      </c>
      <c r="U7" s="41" t="s">
        <v>86</v>
      </c>
      <c r="V7" s="42">
        <v>668.76</v>
      </c>
      <c r="W7" s="41">
        <v>2</v>
      </c>
      <c r="X7" s="41" t="s">
        <v>75</v>
      </c>
      <c r="Y7" s="43" t="s">
        <v>76</v>
      </c>
    </row>
    <row r="8" spans="1:25" ht="116.25" customHeight="1">
      <c r="A8" s="15">
        <v>2</v>
      </c>
      <c r="B8" s="37" t="s">
        <v>87</v>
      </c>
      <c r="C8" s="37" t="s">
        <v>88</v>
      </c>
      <c r="D8" s="38" t="s">
        <v>75</v>
      </c>
      <c r="E8" s="15" t="s">
        <v>76</v>
      </c>
      <c r="F8" s="38" t="s">
        <v>76</v>
      </c>
      <c r="G8" s="39" t="s">
        <v>89</v>
      </c>
      <c r="H8" s="44">
        <f>5664951.78+662922.43</f>
        <v>6327874.21</v>
      </c>
      <c r="I8" s="38" t="s">
        <v>90</v>
      </c>
      <c r="J8" s="40" t="s">
        <v>91</v>
      </c>
      <c r="K8" s="38" t="s">
        <v>92</v>
      </c>
      <c r="L8" s="38" t="s">
        <v>93</v>
      </c>
      <c r="M8" s="38" t="s">
        <v>94</v>
      </c>
      <c r="N8" s="38" t="s">
        <v>95</v>
      </c>
      <c r="O8" s="38" t="s">
        <v>1065</v>
      </c>
      <c r="P8" s="38" t="s">
        <v>84</v>
      </c>
      <c r="Q8" s="38" t="s">
        <v>96</v>
      </c>
      <c r="R8" s="38" t="s">
        <v>84</v>
      </c>
      <c r="S8" s="38" t="s">
        <v>96</v>
      </c>
      <c r="T8" s="38" t="s">
        <v>84</v>
      </c>
      <c r="U8" s="38" t="s">
        <v>84</v>
      </c>
      <c r="V8" s="42">
        <v>2548.18</v>
      </c>
      <c r="W8" s="45">
        <v>3</v>
      </c>
      <c r="X8" s="45" t="s">
        <v>75</v>
      </c>
      <c r="Y8" s="20" t="s">
        <v>76</v>
      </c>
    </row>
    <row r="9" spans="1:25" ht="123" customHeight="1">
      <c r="A9" s="15">
        <v>3</v>
      </c>
      <c r="B9" s="37" t="s">
        <v>97</v>
      </c>
      <c r="C9" s="37" t="s">
        <v>88</v>
      </c>
      <c r="D9" s="38" t="s">
        <v>75</v>
      </c>
      <c r="E9" s="15" t="s">
        <v>76</v>
      </c>
      <c r="F9" s="38" t="s">
        <v>76</v>
      </c>
      <c r="G9" s="39" t="s">
        <v>98</v>
      </c>
      <c r="H9" s="44">
        <v>560445</v>
      </c>
      <c r="I9" s="38" t="s">
        <v>90</v>
      </c>
      <c r="J9" s="40" t="s">
        <v>99</v>
      </c>
      <c r="K9" s="38" t="s">
        <v>100</v>
      </c>
      <c r="L9" s="38" t="s">
        <v>81</v>
      </c>
      <c r="M9" s="38" t="s">
        <v>101</v>
      </c>
      <c r="N9" s="38" t="s">
        <v>83</v>
      </c>
      <c r="O9" s="38"/>
      <c r="P9" s="38" t="s">
        <v>84</v>
      </c>
      <c r="Q9" s="38" t="s">
        <v>84</v>
      </c>
      <c r="R9" s="38" t="s">
        <v>84</v>
      </c>
      <c r="S9" s="38" t="s">
        <v>84</v>
      </c>
      <c r="T9" s="38" t="s">
        <v>85</v>
      </c>
      <c r="U9" s="38" t="s">
        <v>84</v>
      </c>
      <c r="V9" s="46">
        <v>377.98</v>
      </c>
      <c r="W9" s="45">
        <v>2</v>
      </c>
      <c r="X9" s="45" t="s">
        <v>75</v>
      </c>
      <c r="Y9" s="20" t="s">
        <v>76</v>
      </c>
    </row>
    <row r="10" spans="1:25" ht="45" customHeight="1">
      <c r="A10" s="15">
        <v>4</v>
      </c>
      <c r="B10" s="47" t="s">
        <v>102</v>
      </c>
      <c r="C10" s="47" t="s">
        <v>103</v>
      </c>
      <c r="D10" s="48" t="s">
        <v>75</v>
      </c>
      <c r="E10" s="15" t="s">
        <v>76</v>
      </c>
      <c r="F10" s="48" t="s">
        <v>76</v>
      </c>
      <c r="G10" s="49">
        <v>2009</v>
      </c>
      <c r="H10" s="50">
        <v>100604</v>
      </c>
      <c r="I10" s="38" t="s">
        <v>90</v>
      </c>
      <c r="J10" s="51" t="s">
        <v>104</v>
      </c>
      <c r="K10" s="48" t="s">
        <v>105</v>
      </c>
      <c r="L10" s="48" t="s">
        <v>93</v>
      </c>
      <c r="M10" s="48" t="s">
        <v>85</v>
      </c>
      <c r="N10" s="48" t="s">
        <v>106</v>
      </c>
      <c r="O10" s="48"/>
      <c r="P10" s="48" t="s">
        <v>96</v>
      </c>
      <c r="Q10" s="48" t="s">
        <v>96</v>
      </c>
      <c r="R10" s="48" t="s">
        <v>85</v>
      </c>
      <c r="S10" s="48" t="s">
        <v>96</v>
      </c>
      <c r="T10" s="48" t="s">
        <v>85</v>
      </c>
      <c r="U10" s="48" t="s">
        <v>96</v>
      </c>
      <c r="V10" s="46"/>
      <c r="W10" s="45">
        <v>1</v>
      </c>
      <c r="X10" s="45" t="s">
        <v>76</v>
      </c>
      <c r="Y10" s="20" t="s">
        <v>76</v>
      </c>
    </row>
    <row r="11" spans="1:25" ht="27.75" customHeight="1">
      <c r="A11" s="15">
        <v>5</v>
      </c>
      <c r="B11" s="37" t="s">
        <v>613</v>
      </c>
      <c r="C11" s="37" t="s">
        <v>614</v>
      </c>
      <c r="D11" s="48" t="s">
        <v>75</v>
      </c>
      <c r="E11" s="15" t="s">
        <v>76</v>
      </c>
      <c r="F11" s="48" t="s">
        <v>76</v>
      </c>
      <c r="G11" s="49">
        <v>2021</v>
      </c>
      <c r="H11" s="50">
        <v>58380.72</v>
      </c>
      <c r="I11" s="38" t="s">
        <v>90</v>
      </c>
      <c r="J11" s="40" t="s">
        <v>85</v>
      </c>
      <c r="K11" s="38" t="s">
        <v>615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6"/>
      <c r="W11" s="45"/>
      <c r="X11" s="45"/>
      <c r="Y11" s="20"/>
    </row>
    <row r="12" spans="1:25" ht="12.75">
      <c r="A12" s="423" t="s">
        <v>8</v>
      </c>
      <c r="B12" s="424"/>
      <c r="C12" s="424"/>
      <c r="D12" s="424"/>
      <c r="E12" s="424"/>
      <c r="F12" s="424"/>
      <c r="G12" s="425"/>
      <c r="H12" s="53">
        <f>SUM(H7:H11)</f>
        <v>10094303.930000002</v>
      </c>
      <c r="I12" s="36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1"/>
      <c r="W12" s="221"/>
      <c r="X12" s="221"/>
      <c r="Y12" s="221"/>
    </row>
    <row r="13" spans="1:25" ht="24" customHeight="1">
      <c r="A13" s="430" t="s">
        <v>208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2"/>
    </row>
    <row r="14" spans="1:25" ht="98.25" customHeight="1">
      <c r="A14" s="15">
        <v>1</v>
      </c>
      <c r="B14" s="37" t="s">
        <v>194</v>
      </c>
      <c r="C14" s="37" t="s">
        <v>195</v>
      </c>
      <c r="D14" s="48" t="s">
        <v>75</v>
      </c>
      <c r="E14" s="15" t="s">
        <v>76</v>
      </c>
      <c r="F14" s="48" t="s">
        <v>76</v>
      </c>
      <c r="G14" s="39">
        <v>2011</v>
      </c>
      <c r="H14" s="201">
        <v>3871931.32</v>
      </c>
      <c r="I14" s="76" t="s">
        <v>90</v>
      </c>
      <c r="J14" s="40" t="s">
        <v>1254</v>
      </c>
      <c r="K14" s="38" t="s">
        <v>196</v>
      </c>
      <c r="L14" s="38" t="s">
        <v>197</v>
      </c>
      <c r="M14" s="38" t="s">
        <v>198</v>
      </c>
      <c r="N14" s="38" t="s">
        <v>199</v>
      </c>
      <c r="O14" s="6" t="s">
        <v>200</v>
      </c>
      <c r="P14" s="38" t="s">
        <v>96</v>
      </c>
      <c r="Q14" s="38" t="s">
        <v>96</v>
      </c>
      <c r="R14" s="38" t="s">
        <v>96</v>
      </c>
      <c r="S14" s="38" t="s">
        <v>96</v>
      </c>
      <c r="T14" s="38" t="s">
        <v>85</v>
      </c>
      <c r="U14" s="38" t="s">
        <v>96</v>
      </c>
      <c r="V14" s="43">
        <v>1224.92</v>
      </c>
      <c r="W14" s="43">
        <v>2</v>
      </c>
      <c r="X14" s="43" t="s">
        <v>114</v>
      </c>
      <c r="Y14" s="43" t="s">
        <v>114</v>
      </c>
    </row>
    <row r="15" spans="1:25" ht="25.5">
      <c r="A15" s="15">
        <v>2</v>
      </c>
      <c r="B15" s="37" t="s">
        <v>201</v>
      </c>
      <c r="C15" s="37" t="s">
        <v>202</v>
      </c>
      <c r="D15" s="48" t="s">
        <v>75</v>
      </c>
      <c r="E15" s="15" t="s">
        <v>76</v>
      </c>
      <c r="F15" s="48" t="s">
        <v>76</v>
      </c>
      <c r="G15" s="39" t="s">
        <v>203</v>
      </c>
      <c r="H15" s="187">
        <v>463922.65</v>
      </c>
      <c r="I15" s="76" t="s">
        <v>90</v>
      </c>
      <c r="J15" s="392" t="s">
        <v>1275</v>
      </c>
      <c r="K15" s="38" t="s">
        <v>196</v>
      </c>
      <c r="L15" s="38" t="s">
        <v>85</v>
      </c>
      <c r="M15" s="38" t="s">
        <v>204</v>
      </c>
      <c r="N15" s="38" t="s">
        <v>205</v>
      </c>
      <c r="O15" s="8" t="s">
        <v>200</v>
      </c>
      <c r="P15" s="38" t="s">
        <v>96</v>
      </c>
      <c r="Q15" s="38" t="s">
        <v>85</v>
      </c>
      <c r="R15" s="38" t="s">
        <v>85</v>
      </c>
      <c r="S15" s="38" t="s">
        <v>85</v>
      </c>
      <c r="T15" s="38" t="s">
        <v>85</v>
      </c>
      <c r="U15" s="38" t="s">
        <v>85</v>
      </c>
      <c r="V15" s="20">
        <v>488.8</v>
      </c>
      <c r="W15" s="20" t="s">
        <v>200</v>
      </c>
      <c r="X15" s="20" t="s">
        <v>200</v>
      </c>
      <c r="Y15" s="20" t="s">
        <v>200</v>
      </c>
    </row>
    <row r="16" spans="1:25" ht="31.5" customHeight="1">
      <c r="A16" s="15">
        <v>3</v>
      </c>
      <c r="B16" s="37" t="s">
        <v>206</v>
      </c>
      <c r="C16" s="37" t="s">
        <v>207</v>
      </c>
      <c r="D16" s="48" t="s">
        <v>75</v>
      </c>
      <c r="E16" s="15" t="s">
        <v>76</v>
      </c>
      <c r="F16" s="48" t="s">
        <v>76</v>
      </c>
      <c r="G16" s="39" t="s">
        <v>203</v>
      </c>
      <c r="H16" s="187">
        <v>1563573.24</v>
      </c>
      <c r="I16" s="76" t="s">
        <v>90</v>
      </c>
      <c r="J16" s="392" t="s">
        <v>1275</v>
      </c>
      <c r="K16" s="38" t="s">
        <v>196</v>
      </c>
      <c r="L16" s="38" t="s">
        <v>85</v>
      </c>
      <c r="M16" s="38" t="s">
        <v>85</v>
      </c>
      <c r="N16" s="38" t="s">
        <v>85</v>
      </c>
      <c r="O16" s="8" t="s">
        <v>200</v>
      </c>
      <c r="P16" s="38" t="s">
        <v>85</v>
      </c>
      <c r="Q16" s="38" t="s">
        <v>85</v>
      </c>
      <c r="R16" s="38" t="s">
        <v>85</v>
      </c>
      <c r="S16" s="38" t="s">
        <v>85</v>
      </c>
      <c r="T16" s="38" t="s">
        <v>85</v>
      </c>
      <c r="U16" s="38" t="s">
        <v>85</v>
      </c>
      <c r="V16" s="20"/>
      <c r="W16" s="20" t="s">
        <v>200</v>
      </c>
      <c r="X16" s="20" t="s">
        <v>200</v>
      </c>
      <c r="Y16" s="20" t="s">
        <v>200</v>
      </c>
    </row>
    <row r="17" spans="1:25" ht="18.75" customHeight="1">
      <c r="A17" s="423" t="s">
        <v>8</v>
      </c>
      <c r="B17" s="424"/>
      <c r="C17" s="424"/>
      <c r="D17" s="424"/>
      <c r="E17" s="424"/>
      <c r="F17" s="424"/>
      <c r="G17" s="425"/>
      <c r="H17" s="77">
        <f>SUM(H14:H16)</f>
        <v>5899427.21</v>
      </c>
      <c r="I17" s="9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21"/>
      <c r="W17" s="221"/>
      <c r="X17" s="221"/>
      <c r="Y17" s="221"/>
    </row>
    <row r="18" spans="1:25" ht="24" customHeight="1">
      <c r="A18" s="430" t="s">
        <v>232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2"/>
    </row>
    <row r="19" spans="1:25" ht="28.5" customHeight="1">
      <c r="A19" s="14">
        <v>1</v>
      </c>
      <c r="B19" s="98" t="s">
        <v>233</v>
      </c>
      <c r="C19" s="257" t="s">
        <v>234</v>
      </c>
      <c r="D19" s="48" t="s">
        <v>75</v>
      </c>
      <c r="E19" s="15" t="s">
        <v>76</v>
      </c>
      <c r="F19" s="48" t="s">
        <v>75</v>
      </c>
      <c r="G19" s="42">
        <v>1909</v>
      </c>
      <c r="H19" s="421">
        <v>1173000</v>
      </c>
      <c r="I19" s="422" t="s">
        <v>78</v>
      </c>
      <c r="J19" s="99" t="s">
        <v>235</v>
      </c>
      <c r="K19" s="98" t="s">
        <v>134</v>
      </c>
      <c r="L19" s="56" t="s">
        <v>236</v>
      </c>
      <c r="M19" s="56" t="s">
        <v>237</v>
      </c>
      <c r="N19" s="56" t="s">
        <v>238</v>
      </c>
      <c r="O19" s="98" t="s">
        <v>239</v>
      </c>
      <c r="P19" s="56" t="s">
        <v>84</v>
      </c>
      <c r="Q19" s="56" t="s">
        <v>96</v>
      </c>
      <c r="R19" s="56" t="s">
        <v>96</v>
      </c>
      <c r="S19" s="56" t="s">
        <v>96</v>
      </c>
      <c r="T19" s="56" t="s">
        <v>85</v>
      </c>
      <c r="U19" s="56" t="s">
        <v>96</v>
      </c>
      <c r="V19" s="61">
        <v>170</v>
      </c>
      <c r="W19" s="61">
        <v>2</v>
      </c>
      <c r="X19" s="61" t="s">
        <v>240</v>
      </c>
      <c r="Y19" s="61" t="s">
        <v>241</v>
      </c>
    </row>
    <row r="20" spans="1:25" ht="28.5" customHeight="1">
      <c r="A20" s="15">
        <v>2</v>
      </c>
      <c r="B20" s="59" t="s">
        <v>233</v>
      </c>
      <c r="C20" s="172" t="s">
        <v>242</v>
      </c>
      <c r="D20" s="48" t="s">
        <v>75</v>
      </c>
      <c r="E20" s="15" t="s">
        <v>76</v>
      </c>
      <c r="F20" s="48" t="s">
        <v>75</v>
      </c>
      <c r="G20" s="39">
        <v>1909</v>
      </c>
      <c r="H20" s="104">
        <v>62233.22</v>
      </c>
      <c r="I20" s="76" t="s">
        <v>90</v>
      </c>
      <c r="J20" s="99" t="s">
        <v>243</v>
      </c>
      <c r="K20" s="59" t="s">
        <v>134</v>
      </c>
      <c r="L20" s="54" t="s">
        <v>236</v>
      </c>
      <c r="M20" s="54" t="s">
        <v>237</v>
      </c>
      <c r="N20" s="54" t="s">
        <v>238</v>
      </c>
      <c r="O20" s="59" t="s">
        <v>1255</v>
      </c>
      <c r="P20" s="54" t="s">
        <v>84</v>
      </c>
      <c r="Q20" s="54" t="s">
        <v>96</v>
      </c>
      <c r="R20" s="54" t="s">
        <v>96</v>
      </c>
      <c r="S20" s="54" t="s">
        <v>84</v>
      </c>
      <c r="T20" s="54" t="s">
        <v>85</v>
      </c>
      <c r="U20" s="54" t="s">
        <v>84</v>
      </c>
      <c r="V20" s="61">
        <v>105</v>
      </c>
      <c r="W20" s="61">
        <v>2</v>
      </c>
      <c r="X20" s="61" t="s">
        <v>241</v>
      </c>
      <c r="Y20" s="61" t="s">
        <v>241</v>
      </c>
    </row>
    <row r="21" spans="1:25" ht="28.5" customHeight="1">
      <c r="A21" s="15">
        <v>3</v>
      </c>
      <c r="B21" s="59" t="s">
        <v>245</v>
      </c>
      <c r="C21" s="172" t="s">
        <v>246</v>
      </c>
      <c r="D21" s="48" t="s">
        <v>75</v>
      </c>
      <c r="E21" s="15" t="s">
        <v>76</v>
      </c>
      <c r="F21" s="48" t="s">
        <v>75</v>
      </c>
      <c r="G21" s="39">
        <v>1909</v>
      </c>
      <c r="H21" s="104">
        <v>11619.51</v>
      </c>
      <c r="I21" s="76" t="s">
        <v>90</v>
      </c>
      <c r="J21" s="99" t="s">
        <v>247</v>
      </c>
      <c r="K21" s="59" t="s">
        <v>134</v>
      </c>
      <c r="L21" s="54" t="s">
        <v>236</v>
      </c>
      <c r="M21" s="54" t="s">
        <v>237</v>
      </c>
      <c r="N21" s="54" t="s">
        <v>238</v>
      </c>
      <c r="O21" s="59" t="s">
        <v>244</v>
      </c>
      <c r="P21" s="54" t="s">
        <v>84</v>
      </c>
      <c r="Q21" s="54" t="s">
        <v>84</v>
      </c>
      <c r="R21" s="54" t="s">
        <v>96</v>
      </c>
      <c r="S21" s="54" t="s">
        <v>84</v>
      </c>
      <c r="T21" s="54" t="s">
        <v>85</v>
      </c>
      <c r="U21" s="54" t="s">
        <v>84</v>
      </c>
      <c r="V21" s="61">
        <v>16</v>
      </c>
      <c r="W21" s="61">
        <v>1</v>
      </c>
      <c r="X21" s="61" t="s">
        <v>241</v>
      </c>
      <c r="Y21" s="61" t="s">
        <v>241</v>
      </c>
    </row>
    <row r="22" spans="1:25" ht="28.5" customHeight="1">
      <c r="A22" s="15">
        <v>4</v>
      </c>
      <c r="B22" s="59" t="s">
        <v>248</v>
      </c>
      <c r="C22" s="172" t="s">
        <v>249</v>
      </c>
      <c r="D22" s="48" t="s">
        <v>75</v>
      </c>
      <c r="E22" s="15" t="s">
        <v>76</v>
      </c>
      <c r="F22" s="48" t="s">
        <v>75</v>
      </c>
      <c r="G22" s="39" t="s">
        <v>250</v>
      </c>
      <c r="H22" s="104">
        <v>8886.7</v>
      </c>
      <c r="I22" s="76" t="s">
        <v>90</v>
      </c>
      <c r="J22" s="99" t="s">
        <v>251</v>
      </c>
      <c r="K22" s="59" t="s">
        <v>134</v>
      </c>
      <c r="L22" s="54" t="s">
        <v>236</v>
      </c>
      <c r="M22" s="54" t="s">
        <v>237</v>
      </c>
      <c r="N22" s="54" t="s">
        <v>238</v>
      </c>
      <c r="O22" s="59" t="s">
        <v>244</v>
      </c>
      <c r="P22" s="54" t="s">
        <v>84</v>
      </c>
      <c r="Q22" s="54" t="s">
        <v>84</v>
      </c>
      <c r="R22" s="54" t="s">
        <v>85</v>
      </c>
      <c r="S22" s="54" t="s">
        <v>84</v>
      </c>
      <c r="T22" s="54" t="s">
        <v>85</v>
      </c>
      <c r="U22" s="54" t="s">
        <v>84</v>
      </c>
      <c r="V22" s="61">
        <v>41</v>
      </c>
      <c r="W22" s="61">
        <v>1</v>
      </c>
      <c r="X22" s="61" t="s">
        <v>241</v>
      </c>
      <c r="Y22" s="61" t="s">
        <v>241</v>
      </c>
    </row>
    <row r="23" spans="1:25" ht="28.5" customHeight="1">
      <c r="A23" s="15">
        <v>5</v>
      </c>
      <c r="B23" s="59" t="s">
        <v>252</v>
      </c>
      <c r="C23" s="172" t="s">
        <v>234</v>
      </c>
      <c r="D23" s="48" t="s">
        <v>75</v>
      </c>
      <c r="E23" s="15" t="s">
        <v>76</v>
      </c>
      <c r="F23" s="48" t="s">
        <v>75</v>
      </c>
      <c r="G23" s="39">
        <v>1886</v>
      </c>
      <c r="H23" s="104">
        <v>894892.58</v>
      </c>
      <c r="I23" s="76" t="s">
        <v>90</v>
      </c>
      <c r="J23" s="99" t="s">
        <v>253</v>
      </c>
      <c r="K23" s="59" t="s">
        <v>254</v>
      </c>
      <c r="L23" s="54" t="s">
        <v>236</v>
      </c>
      <c r="M23" s="54" t="s">
        <v>237</v>
      </c>
      <c r="N23" s="54" t="s">
        <v>238</v>
      </c>
      <c r="O23" s="59" t="s">
        <v>1256</v>
      </c>
      <c r="P23" s="54" t="s">
        <v>84</v>
      </c>
      <c r="Q23" s="54" t="s">
        <v>84</v>
      </c>
      <c r="R23" s="54" t="s">
        <v>84</v>
      </c>
      <c r="S23" s="54" t="s">
        <v>84</v>
      </c>
      <c r="T23" s="54" t="s">
        <v>85</v>
      </c>
      <c r="U23" s="54" t="s">
        <v>84</v>
      </c>
      <c r="V23" s="61">
        <v>187</v>
      </c>
      <c r="W23" s="61">
        <v>2</v>
      </c>
      <c r="X23" s="61" t="s">
        <v>240</v>
      </c>
      <c r="Y23" s="61" t="s">
        <v>241</v>
      </c>
    </row>
    <row r="24" spans="1:25" ht="28.5" customHeight="1">
      <c r="A24" s="15">
        <v>6</v>
      </c>
      <c r="B24" s="59" t="s">
        <v>255</v>
      </c>
      <c r="C24" s="172" t="s">
        <v>234</v>
      </c>
      <c r="D24" s="48" t="s">
        <v>75</v>
      </c>
      <c r="E24" s="15" t="s">
        <v>76</v>
      </c>
      <c r="F24" s="48" t="s">
        <v>75</v>
      </c>
      <c r="G24" s="39">
        <v>1886</v>
      </c>
      <c r="H24" s="104">
        <v>223704</v>
      </c>
      <c r="I24" s="76" t="s">
        <v>90</v>
      </c>
      <c r="J24" s="100" t="s">
        <v>253</v>
      </c>
      <c r="K24" s="59" t="s">
        <v>1265</v>
      </c>
      <c r="L24" s="54" t="s">
        <v>236</v>
      </c>
      <c r="M24" s="54" t="s">
        <v>237</v>
      </c>
      <c r="N24" s="54" t="s">
        <v>238</v>
      </c>
      <c r="O24" s="8" t="s">
        <v>256</v>
      </c>
      <c r="P24" s="54" t="s">
        <v>96</v>
      </c>
      <c r="Q24" s="54" t="s">
        <v>96</v>
      </c>
      <c r="R24" s="54" t="s">
        <v>96</v>
      </c>
      <c r="S24" s="54" t="s">
        <v>96</v>
      </c>
      <c r="T24" s="54" t="s">
        <v>85</v>
      </c>
      <c r="U24" s="54" t="s">
        <v>96</v>
      </c>
      <c r="V24" s="61">
        <v>187</v>
      </c>
      <c r="W24" s="61">
        <v>2</v>
      </c>
      <c r="X24" s="61" t="s">
        <v>241</v>
      </c>
      <c r="Y24" s="61" t="s">
        <v>241</v>
      </c>
    </row>
    <row r="25" spans="1:25" ht="28.5" customHeight="1">
      <c r="A25" s="15">
        <v>7</v>
      </c>
      <c r="B25" s="59" t="s">
        <v>257</v>
      </c>
      <c r="C25" s="172"/>
      <c r="D25" s="101"/>
      <c r="E25" s="15"/>
      <c r="F25" s="101"/>
      <c r="G25" s="39" t="s">
        <v>244</v>
      </c>
      <c r="H25" s="104">
        <v>28195.75</v>
      </c>
      <c r="I25" s="76" t="s">
        <v>90</v>
      </c>
      <c r="J25" s="100"/>
      <c r="K25" s="59" t="s">
        <v>254</v>
      </c>
      <c r="L25" s="54" t="s">
        <v>85</v>
      </c>
      <c r="M25" s="54"/>
      <c r="N25" s="8"/>
      <c r="O25" s="8"/>
      <c r="P25" s="8"/>
      <c r="Q25" s="8"/>
      <c r="R25" s="8"/>
      <c r="S25" s="8"/>
      <c r="T25" s="8"/>
      <c r="U25" s="8"/>
      <c r="V25" s="20"/>
      <c r="W25" s="20"/>
      <c r="X25" s="20"/>
      <c r="Y25" s="20"/>
    </row>
    <row r="26" spans="1:25" ht="28.5" customHeight="1">
      <c r="A26" s="15">
        <v>8</v>
      </c>
      <c r="B26" s="59" t="s">
        <v>576</v>
      </c>
      <c r="C26" s="172" t="s">
        <v>577</v>
      </c>
      <c r="D26" s="48" t="s">
        <v>75</v>
      </c>
      <c r="E26" s="15" t="s">
        <v>76</v>
      </c>
      <c r="F26" s="48" t="s">
        <v>76</v>
      </c>
      <c r="G26" s="54">
        <v>1967</v>
      </c>
      <c r="H26" s="102">
        <v>80000</v>
      </c>
      <c r="I26" s="76" t="s">
        <v>90</v>
      </c>
      <c r="J26" s="100" t="s">
        <v>253</v>
      </c>
      <c r="K26" s="98" t="s">
        <v>134</v>
      </c>
      <c r="L26" s="15" t="s">
        <v>237</v>
      </c>
      <c r="M26" s="15" t="s">
        <v>237</v>
      </c>
      <c r="N26" s="15" t="s">
        <v>238</v>
      </c>
      <c r="O26" s="8" t="s">
        <v>244</v>
      </c>
      <c r="P26" s="15" t="s">
        <v>84</v>
      </c>
      <c r="Q26" s="15" t="s">
        <v>269</v>
      </c>
      <c r="R26" s="15" t="s">
        <v>269</v>
      </c>
      <c r="S26" s="15" t="s">
        <v>269</v>
      </c>
      <c r="T26" s="15" t="s">
        <v>85</v>
      </c>
      <c r="U26" s="15" t="s">
        <v>84</v>
      </c>
      <c r="V26" s="20">
        <v>73.6</v>
      </c>
      <c r="W26" s="20">
        <v>1</v>
      </c>
      <c r="X26" s="20" t="s">
        <v>115</v>
      </c>
      <c r="Y26" s="43" t="s">
        <v>114</v>
      </c>
    </row>
    <row r="27" spans="1:25" ht="15.75" customHeight="1">
      <c r="A27" s="426" t="s">
        <v>231</v>
      </c>
      <c r="B27" s="427"/>
      <c r="C27" s="427"/>
      <c r="D27" s="427"/>
      <c r="E27" s="427"/>
      <c r="F27" s="427"/>
      <c r="G27" s="428"/>
      <c r="H27" s="103">
        <f>SUM(H19:H26)</f>
        <v>2482531.76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0"/>
      <c r="W27" s="20"/>
      <c r="X27" s="20"/>
      <c r="Y27" s="20"/>
    </row>
    <row r="28" spans="1:25" ht="24" customHeight="1">
      <c r="A28" s="430" t="s">
        <v>629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2"/>
    </row>
    <row r="29" spans="1:25" ht="99" customHeight="1">
      <c r="A29" s="14">
        <v>1</v>
      </c>
      <c r="B29" s="6" t="s">
        <v>262</v>
      </c>
      <c r="C29" s="6" t="s">
        <v>263</v>
      </c>
      <c r="D29" s="48" t="s">
        <v>75</v>
      </c>
      <c r="E29" s="15" t="s">
        <v>76</v>
      </c>
      <c r="F29" s="48" t="s">
        <v>75</v>
      </c>
      <c r="G29" s="14" t="s">
        <v>264</v>
      </c>
      <c r="H29" s="105">
        <v>1971615.11</v>
      </c>
      <c r="I29" s="106" t="s">
        <v>90</v>
      </c>
      <c r="J29" s="107" t="s">
        <v>265</v>
      </c>
      <c r="K29" s="6" t="s">
        <v>137</v>
      </c>
      <c r="L29" s="6" t="s">
        <v>266</v>
      </c>
      <c r="M29" s="6" t="s">
        <v>267</v>
      </c>
      <c r="N29" s="6" t="s">
        <v>268</v>
      </c>
      <c r="O29" s="6"/>
      <c r="P29" s="6" t="s">
        <v>96</v>
      </c>
      <c r="Q29" s="6" t="s">
        <v>269</v>
      </c>
      <c r="R29" s="6" t="s">
        <v>269</v>
      </c>
      <c r="S29" s="6" t="s">
        <v>270</v>
      </c>
      <c r="T29" s="98"/>
      <c r="U29" s="6" t="s">
        <v>269</v>
      </c>
      <c r="V29" s="219">
        <v>1457</v>
      </c>
      <c r="W29" s="43">
        <v>3</v>
      </c>
      <c r="X29" s="43" t="s">
        <v>75</v>
      </c>
      <c r="Y29" s="43" t="s">
        <v>76</v>
      </c>
    </row>
    <row r="30" spans="1:25" ht="23.25" customHeight="1">
      <c r="A30" s="15">
        <v>2</v>
      </c>
      <c r="B30" s="8" t="s">
        <v>271</v>
      </c>
      <c r="C30" s="59" t="s">
        <v>1257</v>
      </c>
      <c r="D30" s="48" t="s">
        <v>75</v>
      </c>
      <c r="E30" s="15" t="s">
        <v>76</v>
      </c>
      <c r="F30" s="8"/>
      <c r="G30" s="15" t="s">
        <v>272</v>
      </c>
      <c r="H30" s="52">
        <v>44508</v>
      </c>
      <c r="I30" s="106" t="s">
        <v>90</v>
      </c>
      <c r="J30" s="10"/>
      <c r="K30" s="6" t="s">
        <v>137</v>
      </c>
      <c r="L30" s="8" t="s">
        <v>236</v>
      </c>
      <c r="M30" s="8" t="s">
        <v>273</v>
      </c>
      <c r="N30" s="8" t="s">
        <v>274</v>
      </c>
      <c r="O30" s="8"/>
      <c r="P30" s="8" t="s">
        <v>86</v>
      </c>
      <c r="Q30" s="8" t="s">
        <v>269</v>
      </c>
      <c r="R30" s="8" t="s">
        <v>269</v>
      </c>
      <c r="S30" s="8" t="s">
        <v>269</v>
      </c>
      <c r="T30" s="8" t="s">
        <v>204</v>
      </c>
      <c r="U30" s="8" t="s">
        <v>204</v>
      </c>
      <c r="V30" s="20">
        <v>160</v>
      </c>
      <c r="W30" s="20">
        <v>1</v>
      </c>
      <c r="X30" s="20" t="s">
        <v>76</v>
      </c>
      <c r="Y30" s="20" t="s">
        <v>76</v>
      </c>
    </row>
    <row r="31" spans="1:25" ht="33" customHeight="1">
      <c r="A31" s="15">
        <v>3</v>
      </c>
      <c r="B31" s="8" t="s">
        <v>275</v>
      </c>
      <c r="C31" s="59" t="s">
        <v>1257</v>
      </c>
      <c r="D31" s="48" t="s">
        <v>75</v>
      </c>
      <c r="E31" s="15" t="s">
        <v>76</v>
      </c>
      <c r="F31" s="8"/>
      <c r="G31" s="15" t="s">
        <v>276</v>
      </c>
      <c r="H31" s="52">
        <v>17325</v>
      </c>
      <c r="I31" s="106" t="s">
        <v>90</v>
      </c>
      <c r="J31" s="10"/>
      <c r="K31" s="6" t="s">
        <v>137</v>
      </c>
      <c r="L31" s="8" t="s">
        <v>277</v>
      </c>
      <c r="M31" s="8" t="s">
        <v>204</v>
      </c>
      <c r="N31" s="8" t="s">
        <v>278</v>
      </c>
      <c r="O31" s="8"/>
      <c r="P31" s="8" t="s">
        <v>279</v>
      </c>
      <c r="Q31" s="8" t="s">
        <v>204</v>
      </c>
      <c r="R31" s="8" t="s">
        <v>204</v>
      </c>
      <c r="S31" s="8" t="s">
        <v>280</v>
      </c>
      <c r="T31" s="8" t="s">
        <v>204</v>
      </c>
      <c r="U31" s="8" t="s">
        <v>204</v>
      </c>
      <c r="V31" s="20">
        <v>105</v>
      </c>
      <c r="W31" s="20">
        <v>1</v>
      </c>
      <c r="X31" s="20" t="s">
        <v>76</v>
      </c>
      <c r="Y31" s="20" t="s">
        <v>76</v>
      </c>
    </row>
    <row r="32" spans="1:25" ht="33" customHeight="1">
      <c r="A32" s="15">
        <v>4</v>
      </c>
      <c r="B32" s="8" t="s">
        <v>281</v>
      </c>
      <c r="C32" s="59" t="s">
        <v>1257</v>
      </c>
      <c r="D32" s="48" t="s">
        <v>75</v>
      </c>
      <c r="E32" s="15" t="s">
        <v>76</v>
      </c>
      <c r="F32" s="8"/>
      <c r="G32" s="15" t="s">
        <v>282</v>
      </c>
      <c r="H32" s="52">
        <v>26200</v>
      </c>
      <c r="I32" s="106" t="s">
        <v>90</v>
      </c>
      <c r="J32" s="10"/>
      <c r="K32" s="6" t="s">
        <v>137</v>
      </c>
      <c r="L32" s="8" t="s">
        <v>283</v>
      </c>
      <c r="M32" s="8" t="s">
        <v>204</v>
      </c>
      <c r="N32" s="8" t="s">
        <v>284</v>
      </c>
      <c r="O32" s="8"/>
      <c r="P32" s="8" t="s">
        <v>269</v>
      </c>
      <c r="Q32" s="8" t="s">
        <v>269</v>
      </c>
      <c r="R32" s="8" t="s">
        <v>204</v>
      </c>
      <c r="S32" s="59"/>
      <c r="T32" s="8" t="s">
        <v>204</v>
      </c>
      <c r="U32" s="8" t="s">
        <v>204</v>
      </c>
      <c r="V32" s="20">
        <v>175</v>
      </c>
      <c r="W32" s="20" t="s">
        <v>204</v>
      </c>
      <c r="X32" s="20" t="s">
        <v>76</v>
      </c>
      <c r="Y32" s="20" t="s">
        <v>76</v>
      </c>
    </row>
    <row r="33" spans="1:25" ht="33" customHeight="1">
      <c r="A33" s="15">
        <v>5</v>
      </c>
      <c r="B33" s="8" t="s">
        <v>285</v>
      </c>
      <c r="C33" s="8"/>
      <c r="D33" s="8"/>
      <c r="E33" s="8"/>
      <c r="F33" s="8"/>
      <c r="G33" s="15" t="s">
        <v>286</v>
      </c>
      <c r="H33" s="52">
        <v>15743</v>
      </c>
      <c r="I33" s="106" t="s">
        <v>90</v>
      </c>
      <c r="J33" s="10"/>
      <c r="K33" s="6" t="s">
        <v>137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20"/>
      <c r="W33" s="20"/>
      <c r="X33" s="20"/>
      <c r="Y33" s="20"/>
    </row>
    <row r="34" spans="1:25" ht="33" customHeight="1">
      <c r="A34" s="15">
        <v>6</v>
      </c>
      <c r="B34" s="8" t="s">
        <v>287</v>
      </c>
      <c r="C34" s="8"/>
      <c r="D34" s="8"/>
      <c r="E34" s="8"/>
      <c r="F34" s="8"/>
      <c r="G34" s="15" t="s">
        <v>288</v>
      </c>
      <c r="H34" s="52">
        <v>70684.28</v>
      </c>
      <c r="I34" s="106" t="s">
        <v>90</v>
      </c>
      <c r="J34" s="10"/>
      <c r="K34" s="6" t="s">
        <v>137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20"/>
      <c r="W34" s="20"/>
      <c r="X34" s="20"/>
      <c r="Y34" s="20"/>
    </row>
    <row r="35" spans="1:25" ht="33" customHeight="1">
      <c r="A35" s="15">
        <v>7</v>
      </c>
      <c r="B35" s="8" t="s">
        <v>289</v>
      </c>
      <c r="C35" s="8"/>
      <c r="D35" s="8"/>
      <c r="E35" s="8"/>
      <c r="F35" s="8"/>
      <c r="G35" s="15" t="s">
        <v>286</v>
      </c>
      <c r="H35" s="52">
        <v>8058</v>
      </c>
      <c r="I35" s="106" t="s">
        <v>90</v>
      </c>
      <c r="J35" s="10"/>
      <c r="K35" s="6" t="s">
        <v>137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20"/>
      <c r="W35" s="20"/>
      <c r="X35" s="20"/>
      <c r="Y35" s="20"/>
    </row>
    <row r="36" spans="1:25" ht="33" customHeight="1">
      <c r="A36" s="15">
        <v>8</v>
      </c>
      <c r="B36" s="8" t="s">
        <v>290</v>
      </c>
      <c r="C36" s="8"/>
      <c r="D36" s="8"/>
      <c r="E36" s="8"/>
      <c r="F36" s="8"/>
      <c r="G36" s="15" t="s">
        <v>286</v>
      </c>
      <c r="H36" s="52">
        <v>5891</v>
      </c>
      <c r="I36" s="106" t="s">
        <v>90</v>
      </c>
      <c r="J36" s="10"/>
      <c r="K36" s="6" t="s">
        <v>137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20"/>
      <c r="W36" s="20"/>
      <c r="X36" s="20"/>
      <c r="Y36" s="20"/>
    </row>
    <row r="37" spans="1:25" ht="26.25" customHeight="1">
      <c r="A37" s="15">
        <v>9</v>
      </c>
      <c r="B37" s="8" t="s">
        <v>291</v>
      </c>
      <c r="C37" s="8"/>
      <c r="D37" s="8"/>
      <c r="E37" s="8"/>
      <c r="F37" s="8"/>
      <c r="G37" s="15" t="s">
        <v>292</v>
      </c>
      <c r="H37" s="52">
        <v>95876.22</v>
      </c>
      <c r="I37" s="106" t="s">
        <v>90</v>
      </c>
      <c r="J37" s="10"/>
      <c r="K37" s="6" t="s">
        <v>137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20"/>
      <c r="W37" s="20"/>
      <c r="X37" s="20"/>
      <c r="Y37" s="20"/>
    </row>
    <row r="38" spans="1:25" ht="33.75" customHeight="1">
      <c r="A38" s="15">
        <v>10</v>
      </c>
      <c r="B38" s="8" t="s">
        <v>293</v>
      </c>
      <c r="C38" s="8" t="s">
        <v>263</v>
      </c>
      <c r="D38" s="48" t="s">
        <v>75</v>
      </c>
      <c r="E38" s="15" t="s">
        <v>76</v>
      </c>
      <c r="F38" s="48" t="s">
        <v>75</v>
      </c>
      <c r="G38" s="15" t="s">
        <v>294</v>
      </c>
      <c r="H38" s="52">
        <v>5748603.23</v>
      </c>
      <c r="I38" s="106" t="s">
        <v>90</v>
      </c>
      <c r="J38" s="10" t="s">
        <v>295</v>
      </c>
      <c r="K38" s="6" t="s">
        <v>137</v>
      </c>
      <c r="L38" s="8" t="s">
        <v>296</v>
      </c>
      <c r="M38" s="8" t="s">
        <v>297</v>
      </c>
      <c r="N38" s="8" t="s">
        <v>298</v>
      </c>
      <c r="O38" s="59"/>
      <c r="P38" s="386" t="s">
        <v>96</v>
      </c>
      <c r="Q38" s="386" t="s">
        <v>270</v>
      </c>
      <c r="R38" s="386" t="s">
        <v>270</v>
      </c>
      <c r="S38" s="386" t="s">
        <v>270</v>
      </c>
      <c r="T38" s="386" t="s">
        <v>204</v>
      </c>
      <c r="U38" s="386" t="s">
        <v>270</v>
      </c>
      <c r="V38" s="387">
        <v>1644</v>
      </c>
      <c r="W38" s="387">
        <v>3</v>
      </c>
      <c r="X38" s="387" t="s">
        <v>76</v>
      </c>
      <c r="Y38" s="387" t="s">
        <v>75</v>
      </c>
    </row>
    <row r="39" spans="1:25" ht="12.75">
      <c r="A39" s="423" t="s">
        <v>8</v>
      </c>
      <c r="B39" s="424"/>
      <c r="C39" s="424"/>
      <c r="D39" s="424"/>
      <c r="E39" s="424"/>
      <c r="F39" s="424"/>
      <c r="G39" s="425"/>
      <c r="H39" s="53">
        <f>SUM(H29:H38)</f>
        <v>8004503.840000001</v>
      </c>
      <c r="I39" s="36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21"/>
      <c r="W39" s="221"/>
      <c r="X39" s="221"/>
      <c r="Y39" s="221"/>
    </row>
    <row r="40" spans="1:25" ht="24" customHeight="1">
      <c r="A40" s="430" t="s">
        <v>1107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2"/>
    </row>
    <row r="41" spans="1:25" ht="24" customHeight="1">
      <c r="A41" s="430" t="s">
        <v>303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2"/>
    </row>
    <row r="42" spans="1:25" ht="105.75" customHeight="1">
      <c r="A42" s="171">
        <v>1</v>
      </c>
      <c r="B42" s="37" t="s">
        <v>517</v>
      </c>
      <c r="C42" s="41"/>
      <c r="D42" s="41" t="s">
        <v>75</v>
      </c>
      <c r="E42" s="6" t="s">
        <v>518</v>
      </c>
      <c r="F42" s="41" t="s">
        <v>76</v>
      </c>
      <c r="G42" s="39">
        <v>1969</v>
      </c>
      <c r="H42" s="134">
        <v>413244.99</v>
      </c>
      <c r="I42" s="76" t="s">
        <v>90</v>
      </c>
      <c r="J42" s="204" t="s">
        <v>519</v>
      </c>
      <c r="K42" s="38" t="s">
        <v>80</v>
      </c>
      <c r="L42" s="41" t="s">
        <v>520</v>
      </c>
      <c r="M42" s="41"/>
      <c r="N42" s="41" t="s">
        <v>521</v>
      </c>
      <c r="O42" s="6"/>
      <c r="P42" s="41" t="s">
        <v>269</v>
      </c>
      <c r="Q42" s="41" t="s">
        <v>269</v>
      </c>
      <c r="R42" s="41" t="s">
        <v>269</v>
      </c>
      <c r="S42" s="41" t="s">
        <v>522</v>
      </c>
      <c r="T42" s="41" t="s">
        <v>269</v>
      </c>
      <c r="U42" s="41" t="s">
        <v>269</v>
      </c>
      <c r="V42" s="45">
        <v>499.9</v>
      </c>
      <c r="W42" s="46">
        <v>1</v>
      </c>
      <c r="X42" s="45" t="s">
        <v>114</v>
      </c>
      <c r="Y42" s="45" t="s">
        <v>114</v>
      </c>
    </row>
    <row r="43" spans="1:25" ht="12.75">
      <c r="A43" s="433" t="s">
        <v>231</v>
      </c>
      <c r="B43" s="434"/>
      <c r="C43" s="434"/>
      <c r="D43" s="434"/>
      <c r="E43" s="434"/>
      <c r="F43" s="434"/>
      <c r="G43" s="435"/>
      <c r="H43" s="75">
        <f>SUM(H42)</f>
        <v>413244.99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0"/>
      <c r="W43" s="20"/>
      <c r="X43" s="20"/>
      <c r="Y43" s="20"/>
    </row>
    <row r="44" spans="1:25" ht="24" customHeight="1">
      <c r="A44" s="429" t="s">
        <v>304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</row>
    <row r="45" spans="1:25" ht="25.5">
      <c r="A45" s="14" t="s">
        <v>538</v>
      </c>
      <c r="B45" s="6" t="s">
        <v>305</v>
      </c>
      <c r="C45" s="14" t="s">
        <v>306</v>
      </c>
      <c r="D45" s="14" t="s">
        <v>75</v>
      </c>
      <c r="E45" s="14" t="s">
        <v>76</v>
      </c>
      <c r="F45" s="14" t="s">
        <v>76</v>
      </c>
      <c r="G45" s="14" t="s">
        <v>307</v>
      </c>
      <c r="H45" s="108">
        <v>42723</v>
      </c>
      <c r="I45" s="9" t="s">
        <v>90</v>
      </c>
      <c r="J45" s="361" t="s">
        <v>308</v>
      </c>
      <c r="K45" s="6" t="s">
        <v>309</v>
      </c>
      <c r="L45" s="6" t="s">
        <v>310</v>
      </c>
      <c r="M45" s="6"/>
      <c r="N45" s="6" t="s">
        <v>311</v>
      </c>
      <c r="O45" s="6"/>
      <c r="P45" s="6" t="s">
        <v>84</v>
      </c>
      <c r="Q45" s="6" t="s">
        <v>84</v>
      </c>
      <c r="R45" s="6" t="s">
        <v>84</v>
      </c>
      <c r="S45" s="6" t="s">
        <v>312</v>
      </c>
      <c r="T45" s="6" t="s">
        <v>204</v>
      </c>
      <c r="U45" s="6" t="s">
        <v>84</v>
      </c>
      <c r="V45" s="43">
        <v>353.33</v>
      </c>
      <c r="W45" s="43">
        <v>1</v>
      </c>
      <c r="X45" s="43" t="s">
        <v>76</v>
      </c>
      <c r="Y45" s="43" t="s">
        <v>76</v>
      </c>
    </row>
    <row r="46" spans="1:25" ht="25.5">
      <c r="A46" s="14" t="s">
        <v>539</v>
      </c>
      <c r="B46" s="8" t="s">
        <v>87</v>
      </c>
      <c r="C46" s="15" t="s">
        <v>313</v>
      </c>
      <c r="D46" s="15" t="s">
        <v>75</v>
      </c>
      <c r="E46" s="15" t="s">
        <v>76</v>
      </c>
      <c r="F46" s="15" t="s">
        <v>76</v>
      </c>
      <c r="G46" s="15" t="s">
        <v>314</v>
      </c>
      <c r="H46" s="108">
        <v>1028959.17</v>
      </c>
      <c r="I46" s="9" t="s">
        <v>90</v>
      </c>
      <c r="J46" s="362" t="s">
        <v>315</v>
      </c>
      <c r="K46" s="8" t="s">
        <v>309</v>
      </c>
      <c r="L46" s="8" t="s">
        <v>310</v>
      </c>
      <c r="M46" s="8" t="s">
        <v>316</v>
      </c>
      <c r="N46" s="8" t="s">
        <v>317</v>
      </c>
      <c r="O46" s="8"/>
      <c r="P46" s="8" t="s">
        <v>84</v>
      </c>
      <c r="Q46" s="8" t="s">
        <v>84</v>
      </c>
      <c r="R46" s="8" t="s">
        <v>84</v>
      </c>
      <c r="S46" s="8" t="s">
        <v>312</v>
      </c>
      <c r="T46" s="8" t="s">
        <v>204</v>
      </c>
      <c r="U46" s="8" t="s">
        <v>84</v>
      </c>
      <c r="V46" s="20">
        <v>422.29</v>
      </c>
      <c r="W46" s="20">
        <v>3</v>
      </c>
      <c r="X46" s="20" t="s">
        <v>318</v>
      </c>
      <c r="Y46" s="20" t="s">
        <v>76</v>
      </c>
    </row>
    <row r="47" spans="1:25" ht="25.5">
      <c r="A47" s="14" t="s">
        <v>19</v>
      </c>
      <c r="B47" s="8" t="s">
        <v>580</v>
      </c>
      <c r="C47" s="15" t="s">
        <v>319</v>
      </c>
      <c r="D47" s="15" t="s">
        <v>75</v>
      </c>
      <c r="E47" s="15" t="s">
        <v>76</v>
      </c>
      <c r="F47" s="15" t="s">
        <v>76</v>
      </c>
      <c r="G47" s="15" t="s">
        <v>320</v>
      </c>
      <c r="H47" s="108">
        <v>47214</v>
      </c>
      <c r="I47" s="9" t="s">
        <v>90</v>
      </c>
      <c r="J47" s="362" t="s">
        <v>321</v>
      </c>
      <c r="K47" s="8" t="s">
        <v>309</v>
      </c>
      <c r="L47" s="8" t="s">
        <v>310</v>
      </c>
      <c r="M47" s="8"/>
      <c r="N47" s="8" t="s">
        <v>322</v>
      </c>
      <c r="O47" s="8"/>
      <c r="P47" s="8" t="s">
        <v>84</v>
      </c>
      <c r="Q47" s="8" t="s">
        <v>84</v>
      </c>
      <c r="R47" s="8" t="s">
        <v>84</v>
      </c>
      <c r="S47" s="8" t="s">
        <v>312</v>
      </c>
      <c r="T47" s="8" t="s">
        <v>204</v>
      </c>
      <c r="U47" s="8" t="s">
        <v>84</v>
      </c>
      <c r="V47" s="20">
        <v>198.8</v>
      </c>
      <c r="W47" s="20">
        <v>1</v>
      </c>
      <c r="X47" s="20" t="s">
        <v>76</v>
      </c>
      <c r="Y47" s="20" t="s">
        <v>76</v>
      </c>
    </row>
    <row r="48" spans="1:25" ht="27.75" customHeight="1">
      <c r="A48" s="14" t="s">
        <v>20</v>
      </c>
      <c r="B48" s="8" t="s">
        <v>323</v>
      </c>
      <c r="C48" s="15"/>
      <c r="D48" s="15"/>
      <c r="E48" s="15"/>
      <c r="F48" s="15"/>
      <c r="G48" s="15"/>
      <c r="H48" s="108">
        <v>20956</v>
      </c>
      <c r="I48" s="9" t="s">
        <v>90</v>
      </c>
      <c r="J48" s="362"/>
      <c r="K48" s="8" t="s">
        <v>324</v>
      </c>
      <c r="L48" s="8"/>
      <c r="M48" s="8"/>
      <c r="N48" s="8"/>
      <c r="O48" s="8"/>
      <c r="P48" s="8" t="s">
        <v>325</v>
      </c>
      <c r="Q48" s="8" t="s">
        <v>325</v>
      </c>
      <c r="R48" s="8" t="s">
        <v>325</v>
      </c>
      <c r="S48" s="8" t="s">
        <v>325</v>
      </c>
      <c r="T48" s="8" t="s">
        <v>325</v>
      </c>
      <c r="U48" s="8" t="s">
        <v>325</v>
      </c>
      <c r="V48" s="20"/>
      <c r="W48" s="20"/>
      <c r="X48" s="20"/>
      <c r="Y48" s="20"/>
    </row>
    <row r="49" spans="1:25" ht="33" customHeight="1">
      <c r="A49" s="14" t="s">
        <v>21</v>
      </c>
      <c r="B49" s="8" t="s">
        <v>326</v>
      </c>
      <c r="C49" s="15"/>
      <c r="D49" s="15"/>
      <c r="E49" s="15"/>
      <c r="F49" s="15"/>
      <c r="G49" s="15"/>
      <c r="H49" s="108">
        <v>20956</v>
      </c>
      <c r="I49" s="9" t="s">
        <v>90</v>
      </c>
      <c r="J49" s="362"/>
      <c r="K49" s="8" t="s">
        <v>309</v>
      </c>
      <c r="L49" s="8"/>
      <c r="M49" s="8"/>
      <c r="N49" s="8"/>
      <c r="O49" s="8"/>
      <c r="P49" s="8" t="s">
        <v>325</v>
      </c>
      <c r="Q49" s="8" t="s">
        <v>325</v>
      </c>
      <c r="R49" s="8" t="s">
        <v>325</v>
      </c>
      <c r="S49" s="8" t="s">
        <v>325</v>
      </c>
      <c r="T49" s="8" t="s">
        <v>325</v>
      </c>
      <c r="U49" s="8" t="s">
        <v>325</v>
      </c>
      <c r="V49" s="20"/>
      <c r="W49" s="20"/>
      <c r="X49" s="20"/>
      <c r="Y49" s="20"/>
    </row>
    <row r="50" spans="1:25" ht="33" customHeight="1">
      <c r="A50" s="14" t="s">
        <v>22</v>
      </c>
      <c r="B50" s="8" t="s">
        <v>323</v>
      </c>
      <c r="C50" s="15"/>
      <c r="D50" s="15"/>
      <c r="E50" s="15"/>
      <c r="F50" s="15"/>
      <c r="G50" s="15"/>
      <c r="H50" s="108">
        <v>19213</v>
      </c>
      <c r="I50" s="9" t="s">
        <v>90</v>
      </c>
      <c r="J50" s="362"/>
      <c r="K50" s="8" t="s">
        <v>309</v>
      </c>
      <c r="L50" s="8"/>
      <c r="M50" s="8"/>
      <c r="N50" s="8"/>
      <c r="O50" s="8"/>
      <c r="P50" s="8" t="s">
        <v>325</v>
      </c>
      <c r="Q50" s="8" t="s">
        <v>325</v>
      </c>
      <c r="R50" s="8" t="s">
        <v>325</v>
      </c>
      <c r="S50" s="8" t="s">
        <v>325</v>
      </c>
      <c r="T50" s="8" t="s">
        <v>325</v>
      </c>
      <c r="U50" s="8" t="s">
        <v>325</v>
      </c>
      <c r="V50" s="20"/>
      <c r="W50" s="20"/>
      <c r="X50" s="20"/>
      <c r="Y50" s="20"/>
    </row>
    <row r="51" spans="1:25" ht="33" customHeight="1">
      <c r="A51" s="14" t="s">
        <v>23</v>
      </c>
      <c r="B51" s="8" t="s">
        <v>327</v>
      </c>
      <c r="C51" s="15"/>
      <c r="D51" s="15"/>
      <c r="E51" s="15"/>
      <c r="F51" s="15"/>
      <c r="G51" s="15"/>
      <c r="H51" s="108">
        <v>2390</v>
      </c>
      <c r="I51" s="9" t="s">
        <v>90</v>
      </c>
      <c r="J51" s="362"/>
      <c r="K51" s="8"/>
      <c r="L51" s="8"/>
      <c r="M51" s="8"/>
      <c r="N51" s="8"/>
      <c r="O51" s="8"/>
      <c r="P51" s="8" t="s">
        <v>325</v>
      </c>
      <c r="Q51" s="8" t="s">
        <v>325</v>
      </c>
      <c r="R51" s="8" t="s">
        <v>325</v>
      </c>
      <c r="S51" s="8" t="s">
        <v>325</v>
      </c>
      <c r="T51" s="8" t="s">
        <v>325</v>
      </c>
      <c r="U51" s="8" t="s">
        <v>325</v>
      </c>
      <c r="V51" s="20"/>
      <c r="W51" s="20"/>
      <c r="X51" s="20"/>
      <c r="Y51" s="20"/>
    </row>
    <row r="52" spans="1:25" ht="33" customHeight="1">
      <c r="A52" s="14" t="s">
        <v>24</v>
      </c>
      <c r="B52" s="8" t="s">
        <v>323</v>
      </c>
      <c r="C52" s="15"/>
      <c r="D52" s="15"/>
      <c r="E52" s="15"/>
      <c r="F52" s="15"/>
      <c r="G52" s="15">
        <v>2016</v>
      </c>
      <c r="H52" s="108">
        <v>9527.8</v>
      </c>
      <c r="I52" s="9" t="s">
        <v>90</v>
      </c>
      <c r="J52" s="362"/>
      <c r="K52" s="8" t="s">
        <v>328</v>
      </c>
      <c r="L52" s="8"/>
      <c r="M52" s="8"/>
      <c r="N52" s="8"/>
      <c r="O52" s="8"/>
      <c r="P52" s="8" t="s">
        <v>325</v>
      </c>
      <c r="Q52" s="8" t="s">
        <v>325</v>
      </c>
      <c r="R52" s="8" t="s">
        <v>325</v>
      </c>
      <c r="S52" s="8" t="s">
        <v>325</v>
      </c>
      <c r="T52" s="8" t="s">
        <v>325</v>
      </c>
      <c r="U52" s="8" t="s">
        <v>325</v>
      </c>
      <c r="V52" s="20"/>
      <c r="W52" s="20"/>
      <c r="X52" s="20"/>
      <c r="Y52" s="20"/>
    </row>
    <row r="53" spans="1:25" ht="25.5">
      <c r="A53" s="14" t="s">
        <v>25</v>
      </c>
      <c r="B53" s="8" t="s">
        <v>329</v>
      </c>
      <c r="C53" s="15" t="s">
        <v>330</v>
      </c>
      <c r="D53" s="15" t="s">
        <v>75</v>
      </c>
      <c r="E53" s="15" t="s">
        <v>76</v>
      </c>
      <c r="F53" s="15" t="s">
        <v>76</v>
      </c>
      <c r="G53" s="15">
        <v>2018</v>
      </c>
      <c r="H53" s="108">
        <v>638169.78</v>
      </c>
      <c r="I53" s="9" t="s">
        <v>90</v>
      </c>
      <c r="J53" s="362" t="s">
        <v>331</v>
      </c>
      <c r="K53" s="8" t="s">
        <v>328</v>
      </c>
      <c r="L53" s="8" t="s">
        <v>332</v>
      </c>
      <c r="M53" s="8" t="s">
        <v>333</v>
      </c>
      <c r="N53" s="8" t="s">
        <v>334</v>
      </c>
      <c r="O53" s="8"/>
      <c r="P53" s="8" t="s">
        <v>96</v>
      </c>
      <c r="Q53" s="8" t="s">
        <v>96</v>
      </c>
      <c r="R53" s="8" t="s">
        <v>96</v>
      </c>
      <c r="S53" s="8" t="s">
        <v>96</v>
      </c>
      <c r="T53" s="8" t="s">
        <v>204</v>
      </c>
      <c r="U53" s="8" t="s">
        <v>96</v>
      </c>
      <c r="V53" s="20">
        <v>205.67</v>
      </c>
      <c r="W53" s="20">
        <v>3</v>
      </c>
      <c r="X53" s="20" t="s">
        <v>75</v>
      </c>
      <c r="Y53" s="20" t="s">
        <v>76</v>
      </c>
    </row>
    <row r="54" spans="1:25" ht="25.5">
      <c r="A54" s="14" t="s">
        <v>26</v>
      </c>
      <c r="B54" s="8" t="s">
        <v>335</v>
      </c>
      <c r="C54" s="15" t="s">
        <v>336</v>
      </c>
      <c r="D54" s="15" t="s">
        <v>75</v>
      </c>
      <c r="E54" s="15" t="s">
        <v>76</v>
      </c>
      <c r="F54" s="15" t="s">
        <v>76</v>
      </c>
      <c r="G54" s="15">
        <v>2018</v>
      </c>
      <c r="H54" s="108">
        <v>209230</v>
      </c>
      <c r="I54" s="9" t="s">
        <v>90</v>
      </c>
      <c r="J54" s="362" t="s">
        <v>337</v>
      </c>
      <c r="K54" s="8" t="s">
        <v>328</v>
      </c>
      <c r="L54" s="8" t="s">
        <v>332</v>
      </c>
      <c r="M54" s="8" t="s">
        <v>338</v>
      </c>
      <c r="N54" s="8" t="s">
        <v>339</v>
      </c>
      <c r="O54" s="8"/>
      <c r="P54" s="8" t="s">
        <v>96</v>
      </c>
      <c r="Q54" s="8" t="s">
        <v>96</v>
      </c>
      <c r="R54" s="8" t="s">
        <v>96</v>
      </c>
      <c r="S54" s="8" t="s">
        <v>96</v>
      </c>
      <c r="T54" s="8" t="s">
        <v>204</v>
      </c>
      <c r="U54" s="8" t="s">
        <v>96</v>
      </c>
      <c r="V54" s="20">
        <v>73.54</v>
      </c>
      <c r="W54" s="20">
        <v>1</v>
      </c>
      <c r="X54" s="20" t="s">
        <v>76</v>
      </c>
      <c r="Y54" s="20" t="s">
        <v>76</v>
      </c>
    </row>
    <row r="55" spans="1:25" ht="24.75" customHeight="1">
      <c r="A55" s="426" t="s">
        <v>231</v>
      </c>
      <c r="B55" s="427"/>
      <c r="C55" s="427"/>
      <c r="D55" s="427"/>
      <c r="E55" s="427"/>
      <c r="F55" s="427"/>
      <c r="G55" s="428"/>
      <c r="H55" s="75">
        <f>SUM(H45:H54)</f>
        <v>2039338.75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20"/>
      <c r="W55" s="20"/>
      <c r="X55" s="20"/>
      <c r="Y55" s="20"/>
    </row>
    <row r="56" spans="1:25" ht="24" customHeight="1">
      <c r="A56" s="429" t="s">
        <v>347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</row>
    <row r="57" spans="1:25" ht="34.5" customHeight="1">
      <c r="A57" s="123">
        <v>1</v>
      </c>
      <c r="B57" s="124" t="s">
        <v>348</v>
      </c>
      <c r="C57" s="38" t="s">
        <v>136</v>
      </c>
      <c r="D57" s="38" t="s">
        <v>75</v>
      </c>
      <c r="E57" s="125" t="s">
        <v>76</v>
      </c>
      <c r="F57" s="38" t="s">
        <v>76</v>
      </c>
      <c r="G57" s="54" t="s">
        <v>349</v>
      </c>
      <c r="H57" s="126">
        <v>292477.53</v>
      </c>
      <c r="I57" s="127" t="s">
        <v>90</v>
      </c>
      <c r="J57" s="40" t="s">
        <v>350</v>
      </c>
      <c r="K57" s="38" t="s">
        <v>156</v>
      </c>
      <c r="L57" s="41" t="s">
        <v>93</v>
      </c>
      <c r="M57" s="41" t="s">
        <v>351</v>
      </c>
      <c r="N57" s="41" t="s">
        <v>352</v>
      </c>
      <c r="O57" s="125" t="s">
        <v>136</v>
      </c>
      <c r="P57" s="41" t="s">
        <v>353</v>
      </c>
      <c r="Q57" s="41" t="s">
        <v>353</v>
      </c>
      <c r="R57" s="41" t="s">
        <v>353</v>
      </c>
      <c r="S57" s="41" t="s">
        <v>353</v>
      </c>
      <c r="T57" s="41" t="s">
        <v>353</v>
      </c>
      <c r="U57" s="41" t="s">
        <v>353</v>
      </c>
      <c r="V57" s="128">
        <v>535.2</v>
      </c>
      <c r="W57" s="129">
        <v>1</v>
      </c>
      <c r="X57" s="128" t="s">
        <v>115</v>
      </c>
      <c r="Y57" s="128" t="s">
        <v>354</v>
      </c>
    </row>
    <row r="58" spans="1:25" ht="34.5" customHeight="1">
      <c r="A58" s="123">
        <v>2</v>
      </c>
      <c r="B58" s="124" t="s">
        <v>355</v>
      </c>
      <c r="C58" s="38" t="s">
        <v>136</v>
      </c>
      <c r="D58" s="38" t="s">
        <v>75</v>
      </c>
      <c r="E58" s="125" t="s">
        <v>76</v>
      </c>
      <c r="F58" s="38" t="s">
        <v>76</v>
      </c>
      <c r="G58" s="54" t="s">
        <v>356</v>
      </c>
      <c r="H58" s="126">
        <v>3104.07</v>
      </c>
      <c r="I58" s="127" t="s">
        <v>90</v>
      </c>
      <c r="J58" s="40" t="s">
        <v>357</v>
      </c>
      <c r="K58" s="38" t="s">
        <v>358</v>
      </c>
      <c r="L58" s="41" t="s">
        <v>200</v>
      </c>
      <c r="M58" s="41" t="s">
        <v>200</v>
      </c>
      <c r="N58" s="41" t="s">
        <v>200</v>
      </c>
      <c r="O58" s="125" t="s">
        <v>136</v>
      </c>
      <c r="P58" s="41" t="s">
        <v>200</v>
      </c>
      <c r="Q58" s="41" t="s">
        <v>200</v>
      </c>
      <c r="R58" s="41" t="s">
        <v>200</v>
      </c>
      <c r="S58" s="41" t="s">
        <v>200</v>
      </c>
      <c r="T58" s="41" t="s">
        <v>200</v>
      </c>
      <c r="U58" s="41" t="s">
        <v>200</v>
      </c>
      <c r="V58" s="41" t="s">
        <v>200</v>
      </c>
      <c r="W58" s="56" t="s">
        <v>200</v>
      </c>
      <c r="X58" s="41" t="s">
        <v>200</v>
      </c>
      <c r="Y58" s="41" t="s">
        <v>200</v>
      </c>
    </row>
    <row r="59" spans="1:25" ht="34.5" customHeight="1">
      <c r="A59" s="123">
        <v>3</v>
      </c>
      <c r="B59" s="124" t="s">
        <v>359</v>
      </c>
      <c r="C59" s="38" t="s">
        <v>136</v>
      </c>
      <c r="D59" s="38" t="s">
        <v>75</v>
      </c>
      <c r="E59" s="125" t="s">
        <v>76</v>
      </c>
      <c r="F59" s="38" t="s">
        <v>76</v>
      </c>
      <c r="G59" s="54" t="s">
        <v>356</v>
      </c>
      <c r="H59" s="126">
        <v>25000</v>
      </c>
      <c r="I59" s="127" t="s">
        <v>90</v>
      </c>
      <c r="J59" s="40" t="s">
        <v>357</v>
      </c>
      <c r="K59" s="38" t="s">
        <v>358</v>
      </c>
      <c r="L59" s="41" t="s">
        <v>93</v>
      </c>
      <c r="M59" s="41" t="s">
        <v>351</v>
      </c>
      <c r="N59" s="41" t="s">
        <v>352</v>
      </c>
      <c r="O59" s="125" t="s">
        <v>136</v>
      </c>
      <c r="P59" s="41" t="s">
        <v>353</v>
      </c>
      <c r="Q59" s="41" t="s">
        <v>353</v>
      </c>
      <c r="R59" s="41" t="s">
        <v>353</v>
      </c>
      <c r="S59" s="41" t="s">
        <v>353</v>
      </c>
      <c r="T59" s="41" t="s">
        <v>353</v>
      </c>
      <c r="U59" s="41" t="s">
        <v>353</v>
      </c>
      <c r="V59" s="41" t="s">
        <v>200</v>
      </c>
      <c r="W59" s="56" t="s">
        <v>200</v>
      </c>
      <c r="X59" s="41" t="s">
        <v>200</v>
      </c>
      <c r="Y59" s="41" t="s">
        <v>200</v>
      </c>
    </row>
    <row r="60" spans="1:25" ht="12.75" customHeight="1">
      <c r="A60" s="423" t="s">
        <v>8</v>
      </c>
      <c r="B60" s="424"/>
      <c r="C60" s="424"/>
      <c r="D60" s="424"/>
      <c r="E60" s="424"/>
      <c r="F60" s="424"/>
      <c r="G60" s="425"/>
      <c r="H60" s="239">
        <f>SUM(H57:H59)</f>
        <v>320581.60000000003</v>
      </c>
      <c r="I60" s="36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221"/>
      <c r="W60" s="221"/>
      <c r="X60" s="221"/>
      <c r="Y60" s="221"/>
    </row>
    <row r="61" spans="1:25" ht="24" customHeight="1">
      <c r="A61" s="429" t="s">
        <v>361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</row>
    <row r="62" spans="1:25" ht="109.5" customHeight="1">
      <c r="A62" s="56">
        <v>1</v>
      </c>
      <c r="B62" s="59" t="s">
        <v>362</v>
      </c>
      <c r="C62" s="172" t="s">
        <v>582</v>
      </c>
      <c r="D62" s="56" t="s">
        <v>75</v>
      </c>
      <c r="E62" s="56" t="s">
        <v>76</v>
      </c>
      <c r="F62" s="101" t="s">
        <v>76</v>
      </c>
      <c r="G62" s="133">
        <v>1973</v>
      </c>
      <c r="H62" s="261">
        <v>2143215.59</v>
      </c>
      <c r="I62" s="76" t="s">
        <v>90</v>
      </c>
      <c r="J62" s="100" t="s">
        <v>363</v>
      </c>
      <c r="K62" s="54" t="s">
        <v>364</v>
      </c>
      <c r="L62" s="56" t="s">
        <v>365</v>
      </c>
      <c r="M62" s="56" t="s">
        <v>366</v>
      </c>
      <c r="N62" s="56" t="s">
        <v>367</v>
      </c>
      <c r="O62" s="58"/>
      <c r="P62" s="56" t="s">
        <v>84</v>
      </c>
      <c r="Q62" s="56" t="s">
        <v>86</v>
      </c>
      <c r="R62" s="56" t="s">
        <v>84</v>
      </c>
      <c r="S62" s="56" t="s">
        <v>84</v>
      </c>
      <c r="T62" s="56" t="s">
        <v>85</v>
      </c>
      <c r="U62" s="56" t="s">
        <v>84</v>
      </c>
      <c r="V62" s="56">
        <v>2812</v>
      </c>
      <c r="W62" s="56">
        <v>3</v>
      </c>
      <c r="X62" s="56" t="s">
        <v>368</v>
      </c>
      <c r="Y62" s="56" t="s">
        <v>76</v>
      </c>
    </row>
    <row r="63" spans="1:25" ht="63.75">
      <c r="A63" s="54">
        <v>2</v>
      </c>
      <c r="B63" s="59" t="s">
        <v>369</v>
      </c>
      <c r="C63" s="172" t="s">
        <v>583</v>
      </c>
      <c r="D63" s="54" t="s">
        <v>75</v>
      </c>
      <c r="E63" s="54" t="s">
        <v>76</v>
      </c>
      <c r="F63" s="101" t="s">
        <v>76</v>
      </c>
      <c r="G63" s="133">
        <v>1973</v>
      </c>
      <c r="H63" s="261">
        <v>1993144.25</v>
      </c>
      <c r="I63" s="76" t="s">
        <v>90</v>
      </c>
      <c r="J63" s="100" t="s">
        <v>370</v>
      </c>
      <c r="K63" s="54" t="s">
        <v>364</v>
      </c>
      <c r="L63" s="54" t="s">
        <v>365</v>
      </c>
      <c r="M63" s="54" t="s">
        <v>366</v>
      </c>
      <c r="N63" s="54" t="s">
        <v>367</v>
      </c>
      <c r="O63" s="58"/>
      <c r="P63" s="54" t="s">
        <v>86</v>
      </c>
      <c r="Q63" s="54" t="s">
        <v>86</v>
      </c>
      <c r="R63" s="54" t="s">
        <v>371</v>
      </c>
      <c r="S63" s="54" t="s">
        <v>84</v>
      </c>
      <c r="T63" s="54" t="s">
        <v>85</v>
      </c>
      <c r="U63" s="54" t="s">
        <v>84</v>
      </c>
      <c r="V63" s="54">
        <v>4706.72</v>
      </c>
      <c r="W63" s="54">
        <v>4</v>
      </c>
      <c r="X63" s="54" t="s">
        <v>368</v>
      </c>
      <c r="Y63" s="54" t="s">
        <v>372</v>
      </c>
    </row>
    <row r="64" spans="1:25" ht="51">
      <c r="A64" s="54">
        <v>3</v>
      </c>
      <c r="B64" s="59" t="s">
        <v>373</v>
      </c>
      <c r="C64" s="172" t="s">
        <v>584</v>
      </c>
      <c r="D64" s="54" t="s">
        <v>75</v>
      </c>
      <c r="E64" s="54" t="s">
        <v>76</v>
      </c>
      <c r="F64" s="101" t="s">
        <v>76</v>
      </c>
      <c r="G64" s="133">
        <v>1973</v>
      </c>
      <c r="H64" s="261">
        <v>144756.15</v>
      </c>
      <c r="I64" s="76" t="s">
        <v>90</v>
      </c>
      <c r="J64" s="100" t="s">
        <v>374</v>
      </c>
      <c r="K64" s="54" t="s">
        <v>364</v>
      </c>
      <c r="L64" s="54" t="s">
        <v>236</v>
      </c>
      <c r="M64" s="54" t="s">
        <v>244</v>
      </c>
      <c r="N64" s="54" t="s">
        <v>375</v>
      </c>
      <c r="O64" s="58"/>
      <c r="P64" s="54" t="s">
        <v>84</v>
      </c>
      <c r="Q64" s="54" t="s">
        <v>86</v>
      </c>
      <c r="R64" s="54" t="s">
        <v>376</v>
      </c>
      <c r="S64" s="54" t="s">
        <v>84</v>
      </c>
      <c r="T64" s="54" t="s">
        <v>85</v>
      </c>
      <c r="U64" s="54" t="s">
        <v>84</v>
      </c>
      <c r="V64" s="54">
        <v>336</v>
      </c>
      <c r="W64" s="54">
        <v>1</v>
      </c>
      <c r="X64" s="54" t="s">
        <v>76</v>
      </c>
      <c r="Y64" s="54" t="s">
        <v>76</v>
      </c>
    </row>
    <row r="65" spans="1:25" ht="25.5">
      <c r="A65" s="54">
        <v>4</v>
      </c>
      <c r="B65" s="59" t="s">
        <v>377</v>
      </c>
      <c r="C65" s="172" t="s">
        <v>306</v>
      </c>
      <c r="D65" s="54" t="s">
        <v>75</v>
      </c>
      <c r="E65" s="54" t="s">
        <v>76</v>
      </c>
      <c r="F65" s="101" t="s">
        <v>76</v>
      </c>
      <c r="G65" s="133">
        <v>1995</v>
      </c>
      <c r="H65" s="261">
        <v>11534</v>
      </c>
      <c r="I65" s="76" t="s">
        <v>90</v>
      </c>
      <c r="J65" s="100" t="s">
        <v>378</v>
      </c>
      <c r="K65" s="54" t="s">
        <v>364</v>
      </c>
      <c r="L65" s="54" t="s">
        <v>236</v>
      </c>
      <c r="M65" s="54" t="s">
        <v>244</v>
      </c>
      <c r="N65" s="54" t="s">
        <v>375</v>
      </c>
      <c r="O65" s="58"/>
      <c r="P65" s="54" t="s">
        <v>86</v>
      </c>
      <c r="Q65" s="54" t="s">
        <v>85</v>
      </c>
      <c r="R65" s="54" t="s">
        <v>85</v>
      </c>
      <c r="S65" s="54" t="s">
        <v>85</v>
      </c>
      <c r="T65" s="54" t="s">
        <v>85</v>
      </c>
      <c r="U65" s="54" t="s">
        <v>85</v>
      </c>
      <c r="V65" s="54" t="s">
        <v>244</v>
      </c>
      <c r="W65" s="54">
        <v>1</v>
      </c>
      <c r="X65" s="54" t="s">
        <v>76</v>
      </c>
      <c r="Y65" s="54" t="s">
        <v>76</v>
      </c>
    </row>
    <row r="66" spans="1:25" ht="25.5">
      <c r="A66" s="54">
        <v>5</v>
      </c>
      <c r="B66" s="59" t="s">
        <v>379</v>
      </c>
      <c r="C66" s="172" t="s">
        <v>585</v>
      </c>
      <c r="D66" s="54" t="s">
        <v>75</v>
      </c>
      <c r="E66" s="54" t="s">
        <v>76</v>
      </c>
      <c r="F66" s="101" t="s">
        <v>76</v>
      </c>
      <c r="G66" s="54">
        <v>2013</v>
      </c>
      <c r="H66" s="262">
        <v>2078306.95</v>
      </c>
      <c r="I66" s="76" t="s">
        <v>90</v>
      </c>
      <c r="J66" s="100" t="s">
        <v>380</v>
      </c>
      <c r="K66" s="54" t="s">
        <v>364</v>
      </c>
      <c r="L66" s="54" t="s">
        <v>365</v>
      </c>
      <c r="M66" s="54" t="s">
        <v>381</v>
      </c>
      <c r="N66" s="54" t="s">
        <v>382</v>
      </c>
      <c r="O66" s="58"/>
      <c r="P66" s="54" t="s">
        <v>96</v>
      </c>
      <c r="Q66" s="54" t="s">
        <v>96</v>
      </c>
      <c r="R66" s="54" t="s">
        <v>96</v>
      </c>
      <c r="S66" s="54" t="s">
        <v>96</v>
      </c>
      <c r="T66" s="54" t="s">
        <v>85</v>
      </c>
      <c r="U66" s="54" t="s">
        <v>96</v>
      </c>
      <c r="V66" s="54">
        <v>219.71</v>
      </c>
      <c r="W66" s="54">
        <v>1</v>
      </c>
      <c r="X66" s="54" t="s">
        <v>76</v>
      </c>
      <c r="Y66" s="54" t="s">
        <v>76</v>
      </c>
    </row>
    <row r="67" spans="1:25" ht="51">
      <c r="A67" s="15">
        <v>6</v>
      </c>
      <c r="B67" s="8" t="s">
        <v>373</v>
      </c>
      <c r="C67" s="202" t="s">
        <v>586</v>
      </c>
      <c r="D67" s="15" t="s">
        <v>75</v>
      </c>
      <c r="E67" s="15" t="s">
        <v>76</v>
      </c>
      <c r="F67" s="15" t="s">
        <v>76</v>
      </c>
      <c r="G67" s="15">
        <v>2018</v>
      </c>
      <c r="H67" s="187">
        <v>1330920.48</v>
      </c>
      <c r="I67" s="76" t="s">
        <v>90</v>
      </c>
      <c r="J67" s="10" t="s">
        <v>383</v>
      </c>
      <c r="K67" s="54" t="s">
        <v>364</v>
      </c>
      <c r="L67" s="15" t="s">
        <v>384</v>
      </c>
      <c r="M67" s="15" t="s">
        <v>385</v>
      </c>
      <c r="N67" s="15" t="s">
        <v>386</v>
      </c>
      <c r="O67" s="8"/>
      <c r="P67" s="54" t="s">
        <v>96</v>
      </c>
      <c r="Q67" s="54" t="s">
        <v>96</v>
      </c>
      <c r="R67" s="54" t="s">
        <v>96</v>
      </c>
      <c r="S67" s="54" t="s">
        <v>96</v>
      </c>
      <c r="T67" s="54" t="s">
        <v>85</v>
      </c>
      <c r="U67" s="54" t="s">
        <v>96</v>
      </c>
      <c r="V67" s="20">
        <v>447.34</v>
      </c>
      <c r="W67" s="20">
        <v>1</v>
      </c>
      <c r="X67" s="54" t="s">
        <v>76</v>
      </c>
      <c r="Y67" s="54" t="s">
        <v>76</v>
      </c>
    </row>
    <row r="68" spans="1:25" ht="25.5">
      <c r="A68" s="15">
        <v>7</v>
      </c>
      <c r="B68" s="8" t="s">
        <v>387</v>
      </c>
      <c r="C68" s="202" t="s">
        <v>586</v>
      </c>
      <c r="D68" s="15" t="s">
        <v>75</v>
      </c>
      <c r="E68" s="15" t="s">
        <v>76</v>
      </c>
      <c r="F68" s="15" t="s">
        <v>76</v>
      </c>
      <c r="G68" s="15">
        <v>2018</v>
      </c>
      <c r="H68" s="187">
        <v>731848</v>
      </c>
      <c r="I68" s="76" t="s">
        <v>90</v>
      </c>
      <c r="J68" s="10" t="s">
        <v>388</v>
      </c>
      <c r="K68" s="54" t="s">
        <v>364</v>
      </c>
      <c r="L68" s="8" t="s">
        <v>389</v>
      </c>
      <c r="M68" s="8" t="s">
        <v>390</v>
      </c>
      <c r="N68" s="8" t="s">
        <v>391</v>
      </c>
      <c r="O68" s="8"/>
      <c r="P68" s="54" t="s">
        <v>96</v>
      </c>
      <c r="Q68" s="54" t="s">
        <v>96</v>
      </c>
      <c r="R68" s="54" t="s">
        <v>96</v>
      </c>
      <c r="S68" s="54" t="s">
        <v>96</v>
      </c>
      <c r="T68" s="54" t="s">
        <v>85</v>
      </c>
      <c r="U68" s="15" t="s">
        <v>392</v>
      </c>
      <c r="V68" s="20">
        <v>229.67</v>
      </c>
      <c r="W68" s="20">
        <v>1</v>
      </c>
      <c r="X68" s="54" t="s">
        <v>76</v>
      </c>
      <c r="Y68" s="54" t="s">
        <v>76</v>
      </c>
    </row>
    <row r="69" spans="1:25" ht="27.75" customHeight="1">
      <c r="A69" s="15">
        <v>8</v>
      </c>
      <c r="B69" s="8" t="s">
        <v>1527</v>
      </c>
      <c r="C69" s="202" t="s">
        <v>614</v>
      </c>
      <c r="D69" s="15" t="s">
        <v>75</v>
      </c>
      <c r="E69" s="15" t="s">
        <v>76</v>
      </c>
      <c r="F69" s="15" t="s">
        <v>76</v>
      </c>
      <c r="G69" s="15">
        <v>2023</v>
      </c>
      <c r="H69" s="187">
        <v>2271459.19</v>
      </c>
      <c r="I69" s="76" t="s">
        <v>90</v>
      </c>
      <c r="J69" s="10"/>
      <c r="K69" s="54"/>
      <c r="L69" s="8"/>
      <c r="M69" s="8"/>
      <c r="N69" s="8"/>
      <c r="O69" s="8"/>
      <c r="P69" s="54"/>
      <c r="Q69" s="54"/>
      <c r="R69" s="54"/>
      <c r="S69" s="54"/>
      <c r="T69" s="54"/>
      <c r="U69" s="15"/>
      <c r="V69" s="20"/>
      <c r="W69" s="20"/>
      <c r="X69" s="54"/>
      <c r="Y69" s="54"/>
    </row>
    <row r="70" spans="1:25" ht="16.5" customHeight="1">
      <c r="A70" s="423" t="s">
        <v>8</v>
      </c>
      <c r="B70" s="424"/>
      <c r="C70" s="424"/>
      <c r="D70" s="424"/>
      <c r="E70" s="424"/>
      <c r="F70" s="424"/>
      <c r="G70" s="425"/>
      <c r="H70" s="53">
        <f>SUM(H62:H69)</f>
        <v>10705184.61</v>
      </c>
      <c r="I70" s="36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221"/>
      <c r="W70" s="221"/>
      <c r="X70" s="221"/>
      <c r="Y70" s="221"/>
    </row>
    <row r="71" spans="1:25" ht="24" customHeight="1">
      <c r="A71" s="429" t="s">
        <v>428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</row>
    <row r="72" spans="1:25" ht="123" customHeight="1">
      <c r="A72" s="6">
        <v>1</v>
      </c>
      <c r="B72" s="6" t="s">
        <v>526</v>
      </c>
      <c r="C72" s="6" t="s">
        <v>263</v>
      </c>
      <c r="D72" s="14" t="s">
        <v>75</v>
      </c>
      <c r="E72" s="14" t="s">
        <v>76</v>
      </c>
      <c r="F72" s="14" t="s">
        <v>76</v>
      </c>
      <c r="G72" s="14">
        <v>1935</v>
      </c>
      <c r="H72" s="187">
        <v>961602.45</v>
      </c>
      <c r="I72" s="76" t="s">
        <v>90</v>
      </c>
      <c r="J72" s="385" t="s">
        <v>1258</v>
      </c>
      <c r="K72" s="6" t="s">
        <v>164</v>
      </c>
      <c r="L72" s="6" t="s">
        <v>529</v>
      </c>
      <c r="M72" s="6" t="s">
        <v>530</v>
      </c>
      <c r="N72" s="6" t="s">
        <v>531</v>
      </c>
      <c r="O72" s="6" t="s">
        <v>534</v>
      </c>
      <c r="P72" s="6" t="s">
        <v>96</v>
      </c>
      <c r="Q72" s="6" t="s">
        <v>96</v>
      </c>
      <c r="R72" s="6" t="s">
        <v>96</v>
      </c>
      <c r="S72" s="6" t="s">
        <v>96</v>
      </c>
      <c r="T72" s="6" t="s">
        <v>85</v>
      </c>
      <c r="U72" s="6" t="s">
        <v>96</v>
      </c>
      <c r="V72" s="43">
        <v>1049</v>
      </c>
      <c r="W72" s="43">
        <v>2</v>
      </c>
      <c r="X72" s="43" t="s">
        <v>75</v>
      </c>
      <c r="Y72" s="43" t="s">
        <v>76</v>
      </c>
    </row>
    <row r="73" spans="1:25" ht="76.5" customHeight="1">
      <c r="A73" s="8">
        <v>2</v>
      </c>
      <c r="B73" s="8" t="s">
        <v>527</v>
      </c>
      <c r="C73" s="8" t="s">
        <v>263</v>
      </c>
      <c r="D73" s="15" t="s">
        <v>75</v>
      </c>
      <c r="E73" s="15" t="s">
        <v>76</v>
      </c>
      <c r="F73" s="15" t="s">
        <v>76</v>
      </c>
      <c r="G73" s="15">
        <v>1991</v>
      </c>
      <c r="H73" s="187">
        <v>286616.36</v>
      </c>
      <c r="I73" s="217" t="s">
        <v>90</v>
      </c>
      <c r="J73" s="218" t="s">
        <v>528</v>
      </c>
      <c r="K73" s="8" t="s">
        <v>164</v>
      </c>
      <c r="L73" s="8" t="s">
        <v>532</v>
      </c>
      <c r="M73" s="8" t="s">
        <v>277</v>
      </c>
      <c r="N73" s="8" t="s">
        <v>533</v>
      </c>
      <c r="O73" s="8"/>
      <c r="P73" s="8" t="s">
        <v>96</v>
      </c>
      <c r="Q73" s="8" t="s">
        <v>96</v>
      </c>
      <c r="R73" s="8" t="s">
        <v>96</v>
      </c>
      <c r="S73" s="8" t="s">
        <v>96</v>
      </c>
      <c r="T73" s="8" t="s">
        <v>473</v>
      </c>
      <c r="U73" s="8" t="s">
        <v>96</v>
      </c>
      <c r="V73" s="20">
        <v>235</v>
      </c>
      <c r="W73" s="20">
        <v>1</v>
      </c>
      <c r="X73" s="20" t="s">
        <v>76</v>
      </c>
      <c r="Y73" s="20" t="s">
        <v>76</v>
      </c>
    </row>
    <row r="74" spans="1:25" ht="12.75">
      <c r="A74" s="423" t="s">
        <v>8</v>
      </c>
      <c r="B74" s="424"/>
      <c r="C74" s="424"/>
      <c r="D74" s="424"/>
      <c r="E74" s="424"/>
      <c r="F74" s="424"/>
      <c r="G74" s="425"/>
      <c r="H74" s="239">
        <f>SUM(H72:H73)</f>
        <v>1248218.81</v>
      </c>
      <c r="I74" s="36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221"/>
      <c r="W74" s="221"/>
      <c r="X74" s="221"/>
      <c r="Y74" s="221"/>
    </row>
    <row r="75" spans="1:25" ht="24" customHeight="1">
      <c r="A75" s="429" t="s">
        <v>429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</row>
    <row r="76" spans="1:25" ht="89.25">
      <c r="A76" s="14">
        <v>1</v>
      </c>
      <c r="B76" s="6" t="s">
        <v>431</v>
      </c>
      <c r="C76" s="14" t="s">
        <v>263</v>
      </c>
      <c r="D76" s="14" t="s">
        <v>75</v>
      </c>
      <c r="E76" s="14" t="s">
        <v>76</v>
      </c>
      <c r="F76" s="14" t="s">
        <v>76</v>
      </c>
      <c r="G76" s="14">
        <v>1975</v>
      </c>
      <c r="H76" s="187">
        <v>1750352.91</v>
      </c>
      <c r="I76" s="9" t="s">
        <v>90</v>
      </c>
      <c r="J76" s="107" t="s">
        <v>432</v>
      </c>
      <c r="K76" s="6" t="s">
        <v>433</v>
      </c>
      <c r="L76" s="6" t="s">
        <v>434</v>
      </c>
      <c r="M76" s="6" t="s">
        <v>435</v>
      </c>
      <c r="N76" s="6"/>
      <c r="O76" s="6"/>
      <c r="P76" s="6" t="s">
        <v>84</v>
      </c>
      <c r="Q76" s="6" t="s">
        <v>84</v>
      </c>
      <c r="R76" s="6" t="s">
        <v>84</v>
      </c>
      <c r="S76" s="6" t="s">
        <v>84</v>
      </c>
      <c r="T76" s="6" t="s">
        <v>204</v>
      </c>
      <c r="U76" s="6" t="s">
        <v>269</v>
      </c>
      <c r="V76" s="43">
        <v>4151.03</v>
      </c>
      <c r="W76" s="43">
        <v>3</v>
      </c>
      <c r="X76" s="43" t="s">
        <v>75</v>
      </c>
      <c r="Y76" s="43" t="s">
        <v>76</v>
      </c>
    </row>
    <row r="77" spans="1:25" ht="36.75" customHeight="1">
      <c r="A77" s="15">
        <v>2</v>
      </c>
      <c r="B77" s="8" t="s">
        <v>436</v>
      </c>
      <c r="C77" s="15"/>
      <c r="D77" s="15"/>
      <c r="E77" s="14" t="s">
        <v>76</v>
      </c>
      <c r="F77" s="15"/>
      <c r="G77" s="54" t="s">
        <v>1260</v>
      </c>
      <c r="H77" s="187">
        <v>295446.23</v>
      </c>
      <c r="I77" s="9" t="s">
        <v>90</v>
      </c>
      <c r="J77" s="1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20"/>
      <c r="W77" s="20"/>
      <c r="X77" s="20"/>
      <c r="Y77" s="20"/>
    </row>
    <row r="78" spans="1:25" ht="30" customHeight="1">
      <c r="A78" s="15">
        <v>3</v>
      </c>
      <c r="B78" s="8" t="s">
        <v>437</v>
      </c>
      <c r="C78" s="15"/>
      <c r="D78" s="15"/>
      <c r="E78" s="14" t="s">
        <v>76</v>
      </c>
      <c r="F78" s="15"/>
      <c r="G78" s="15">
        <v>2005</v>
      </c>
      <c r="H78" s="187">
        <v>29442.26</v>
      </c>
      <c r="I78" s="9" t="s">
        <v>90</v>
      </c>
      <c r="J78" s="1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20"/>
      <c r="W78" s="20"/>
      <c r="X78" s="20"/>
      <c r="Y78" s="20"/>
    </row>
    <row r="79" spans="1:25" ht="26.25" customHeight="1">
      <c r="A79" s="15">
        <v>4</v>
      </c>
      <c r="B79" s="8" t="s">
        <v>438</v>
      </c>
      <c r="C79" s="8"/>
      <c r="D79" s="8"/>
      <c r="E79" s="14" t="s">
        <v>76</v>
      </c>
      <c r="F79" s="8"/>
      <c r="G79" s="15">
        <v>2009</v>
      </c>
      <c r="H79" s="187">
        <v>604820.12</v>
      </c>
      <c r="I79" s="9" t="s">
        <v>90</v>
      </c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20"/>
      <c r="W79" s="20"/>
      <c r="X79" s="20"/>
      <c r="Y79" s="20"/>
    </row>
    <row r="80" spans="1:25" ht="33" customHeight="1">
      <c r="A80" s="15">
        <v>5</v>
      </c>
      <c r="B80" s="8" t="s">
        <v>439</v>
      </c>
      <c r="C80" s="8"/>
      <c r="D80" s="8"/>
      <c r="E80" s="14" t="s">
        <v>76</v>
      </c>
      <c r="F80" s="8"/>
      <c r="G80" s="15">
        <v>2008</v>
      </c>
      <c r="H80" s="187">
        <v>19750.01</v>
      </c>
      <c r="I80" s="9" t="s">
        <v>90</v>
      </c>
      <c r="J80" s="1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20"/>
      <c r="W80" s="20"/>
      <c r="X80" s="20"/>
      <c r="Y80" s="20"/>
    </row>
    <row r="81" spans="1:25" ht="12.75">
      <c r="A81" s="426" t="s">
        <v>231</v>
      </c>
      <c r="B81" s="427"/>
      <c r="C81" s="427"/>
      <c r="D81" s="427"/>
      <c r="E81" s="427"/>
      <c r="F81" s="427"/>
      <c r="G81" s="428"/>
      <c r="H81" s="103">
        <f>SUM(H76:H80)</f>
        <v>2699811.53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0"/>
      <c r="W81" s="20"/>
      <c r="X81" s="20"/>
      <c r="Y81" s="20"/>
    </row>
    <row r="82" spans="1:25" ht="24" customHeight="1">
      <c r="A82" s="429" t="s">
        <v>442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</row>
    <row r="83" spans="1:25" ht="30" customHeight="1">
      <c r="A83" s="14">
        <v>1</v>
      </c>
      <c r="B83" s="6" t="s">
        <v>262</v>
      </c>
      <c r="C83" s="6" t="s">
        <v>443</v>
      </c>
      <c r="D83" s="14" t="s">
        <v>75</v>
      </c>
      <c r="E83" s="14" t="s">
        <v>76</v>
      </c>
      <c r="F83" s="14" t="s">
        <v>76</v>
      </c>
      <c r="G83" s="14">
        <v>1960</v>
      </c>
      <c r="H83" s="187">
        <v>1900478.25</v>
      </c>
      <c r="I83" s="106" t="s">
        <v>90</v>
      </c>
      <c r="J83" s="107" t="s">
        <v>444</v>
      </c>
      <c r="K83" s="6" t="s">
        <v>445</v>
      </c>
      <c r="L83" s="6" t="s">
        <v>236</v>
      </c>
      <c r="M83" s="6" t="s">
        <v>366</v>
      </c>
      <c r="N83" s="6" t="s">
        <v>446</v>
      </c>
      <c r="O83" s="6"/>
      <c r="P83" s="6" t="s">
        <v>84</v>
      </c>
      <c r="Q83" s="6" t="s">
        <v>84</v>
      </c>
      <c r="R83" s="6" t="s">
        <v>84</v>
      </c>
      <c r="S83" s="380" t="s">
        <v>1262</v>
      </c>
      <c r="T83" s="6" t="s">
        <v>85</v>
      </c>
      <c r="U83" s="6" t="s">
        <v>84</v>
      </c>
      <c r="V83" s="43">
        <v>3003.39</v>
      </c>
      <c r="W83" s="43">
        <v>3</v>
      </c>
      <c r="X83" s="43" t="s">
        <v>75</v>
      </c>
      <c r="Y83" s="43" t="s">
        <v>76</v>
      </c>
    </row>
    <row r="84" spans="1:25" ht="26.25" customHeight="1">
      <c r="A84" s="15">
        <v>2</v>
      </c>
      <c r="B84" s="8" t="s">
        <v>447</v>
      </c>
      <c r="C84" s="8" t="s">
        <v>443</v>
      </c>
      <c r="D84" s="15" t="s">
        <v>75</v>
      </c>
      <c r="E84" s="15" t="s">
        <v>76</v>
      </c>
      <c r="F84" s="15" t="s">
        <v>76</v>
      </c>
      <c r="G84" s="15">
        <v>1979</v>
      </c>
      <c r="H84" s="187">
        <v>914602.65</v>
      </c>
      <c r="I84" s="9" t="s">
        <v>90</v>
      </c>
      <c r="J84" s="10" t="s">
        <v>448</v>
      </c>
      <c r="K84" s="8" t="s">
        <v>445</v>
      </c>
      <c r="L84" s="8" t="s">
        <v>236</v>
      </c>
      <c r="M84" s="8" t="s">
        <v>333</v>
      </c>
      <c r="N84" s="8" t="s">
        <v>446</v>
      </c>
      <c r="O84" s="8"/>
      <c r="P84" s="8" t="s">
        <v>84</v>
      </c>
      <c r="Q84" s="8" t="s">
        <v>84</v>
      </c>
      <c r="R84" s="8" t="s">
        <v>84</v>
      </c>
      <c r="S84" s="380" t="s">
        <v>1262</v>
      </c>
      <c r="T84" s="8" t="s">
        <v>85</v>
      </c>
      <c r="U84" s="8" t="s">
        <v>84</v>
      </c>
      <c r="V84" s="20">
        <v>1002.17</v>
      </c>
      <c r="W84" s="20">
        <v>2</v>
      </c>
      <c r="X84" s="20" t="s">
        <v>76</v>
      </c>
      <c r="Y84" s="20" t="s">
        <v>76</v>
      </c>
    </row>
    <row r="85" spans="1:25" ht="27.75" customHeight="1">
      <c r="A85" s="15">
        <v>3</v>
      </c>
      <c r="B85" s="8" t="s">
        <v>449</v>
      </c>
      <c r="C85" s="8" t="s">
        <v>443</v>
      </c>
      <c r="D85" s="15" t="s">
        <v>75</v>
      </c>
      <c r="E85" s="15" t="s">
        <v>76</v>
      </c>
      <c r="F85" s="54"/>
      <c r="G85" s="15">
        <v>2014</v>
      </c>
      <c r="H85" s="187">
        <v>4198630.84</v>
      </c>
      <c r="I85" s="9" t="s">
        <v>90</v>
      </c>
      <c r="J85" s="10" t="s">
        <v>448</v>
      </c>
      <c r="K85" s="8" t="s">
        <v>445</v>
      </c>
      <c r="L85" s="8"/>
      <c r="M85" s="8"/>
      <c r="N85" s="8"/>
      <c r="O85" s="8"/>
      <c r="P85" s="8"/>
      <c r="Q85" s="379" t="s">
        <v>1261</v>
      </c>
      <c r="R85" s="8"/>
      <c r="S85" s="8"/>
      <c r="T85" s="8"/>
      <c r="U85" s="8"/>
      <c r="V85" s="20"/>
      <c r="W85" s="20"/>
      <c r="X85" s="20"/>
      <c r="Y85" s="20"/>
    </row>
    <row r="86" spans="1:25" ht="27.75" customHeight="1">
      <c r="A86" s="15">
        <v>4</v>
      </c>
      <c r="B86" s="8" t="s">
        <v>1527</v>
      </c>
      <c r="C86" s="202" t="s">
        <v>614</v>
      </c>
      <c r="D86" s="15" t="s">
        <v>75</v>
      </c>
      <c r="E86" s="15" t="s">
        <v>76</v>
      </c>
      <c r="F86" s="15" t="s">
        <v>76</v>
      </c>
      <c r="G86" s="15">
        <v>2023</v>
      </c>
      <c r="H86" s="187">
        <v>182041.2</v>
      </c>
      <c r="I86" s="76" t="s">
        <v>90</v>
      </c>
      <c r="J86" s="10"/>
      <c r="K86" s="54"/>
      <c r="L86" s="8"/>
      <c r="M86" s="8"/>
      <c r="N86" s="8"/>
      <c r="O86" s="8"/>
      <c r="P86" s="54"/>
      <c r="Q86" s="54"/>
      <c r="R86" s="54"/>
      <c r="S86" s="54"/>
      <c r="T86" s="54"/>
      <c r="U86" s="15"/>
      <c r="V86" s="20"/>
      <c r="W86" s="20"/>
      <c r="X86" s="54"/>
      <c r="Y86" s="54"/>
    </row>
    <row r="87" spans="1:25" ht="12.75">
      <c r="A87" s="450"/>
      <c r="B87" s="451"/>
      <c r="C87" s="451"/>
      <c r="D87" s="451"/>
      <c r="E87" s="451"/>
      <c r="F87" s="451"/>
      <c r="G87" s="452"/>
      <c r="H87" s="103">
        <f>SUM(H83:H86)</f>
        <v>7195752.94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0"/>
      <c r="W87" s="20"/>
      <c r="X87" s="20"/>
      <c r="Y87" s="20"/>
    </row>
    <row r="88" spans="1:25" ht="24" customHeight="1">
      <c r="A88" s="430" t="s">
        <v>450</v>
      </c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2"/>
    </row>
    <row r="89" spans="1:25" ht="30" customHeight="1">
      <c r="A89" s="171">
        <v>1</v>
      </c>
      <c r="B89" s="172" t="s">
        <v>451</v>
      </c>
      <c r="C89" s="257" t="s">
        <v>263</v>
      </c>
      <c r="D89" s="48" t="s">
        <v>75</v>
      </c>
      <c r="E89" s="15" t="s">
        <v>76</v>
      </c>
      <c r="F89" s="48" t="s">
        <v>75</v>
      </c>
      <c r="G89" s="39" t="s">
        <v>452</v>
      </c>
      <c r="H89" s="134">
        <v>1869359.37</v>
      </c>
      <c r="I89" s="76" t="s">
        <v>90</v>
      </c>
      <c r="J89" s="100" t="s">
        <v>453</v>
      </c>
      <c r="K89" s="59" t="s">
        <v>454</v>
      </c>
      <c r="L89" s="56" t="s">
        <v>236</v>
      </c>
      <c r="M89" s="56" t="s">
        <v>455</v>
      </c>
      <c r="N89" s="56" t="s">
        <v>456</v>
      </c>
      <c r="O89" s="6"/>
      <c r="P89" s="56" t="s">
        <v>84</v>
      </c>
      <c r="Q89" s="56" t="s">
        <v>84</v>
      </c>
      <c r="R89" s="56" t="s">
        <v>84</v>
      </c>
      <c r="S89" s="56" t="s">
        <v>84</v>
      </c>
      <c r="T89" s="56" t="s">
        <v>204</v>
      </c>
      <c r="U89" s="56" t="s">
        <v>84</v>
      </c>
      <c r="V89" s="58"/>
      <c r="W89" s="46">
        <v>3</v>
      </c>
      <c r="X89" s="58" t="s">
        <v>75</v>
      </c>
      <c r="Y89" s="129" t="s">
        <v>114</v>
      </c>
    </row>
    <row r="90" spans="1:25" ht="38.25">
      <c r="A90" s="171">
        <v>2</v>
      </c>
      <c r="B90" s="172" t="s">
        <v>457</v>
      </c>
      <c r="C90" s="257" t="s">
        <v>263</v>
      </c>
      <c r="D90" s="48" t="s">
        <v>75</v>
      </c>
      <c r="E90" s="15" t="s">
        <v>76</v>
      </c>
      <c r="F90" s="15" t="s">
        <v>76</v>
      </c>
      <c r="G90" s="39">
        <v>1970</v>
      </c>
      <c r="H90" s="134">
        <v>386675.62</v>
      </c>
      <c r="I90" s="76" t="s">
        <v>90</v>
      </c>
      <c r="J90" s="100" t="s">
        <v>458</v>
      </c>
      <c r="K90" s="59" t="s">
        <v>454</v>
      </c>
      <c r="L90" s="56" t="s">
        <v>236</v>
      </c>
      <c r="M90" s="54" t="s">
        <v>459</v>
      </c>
      <c r="N90" s="54" t="s">
        <v>460</v>
      </c>
      <c r="O90" s="8"/>
      <c r="P90" s="56" t="s">
        <v>84</v>
      </c>
      <c r="Q90" s="56" t="s">
        <v>84</v>
      </c>
      <c r="R90" s="56" t="s">
        <v>84</v>
      </c>
      <c r="S90" s="56" t="s">
        <v>84</v>
      </c>
      <c r="T90" s="56" t="s">
        <v>204</v>
      </c>
      <c r="U90" s="54" t="s">
        <v>84</v>
      </c>
      <c r="V90" s="58"/>
      <c r="W90" s="46">
        <v>1</v>
      </c>
      <c r="X90" s="58" t="s">
        <v>114</v>
      </c>
      <c r="Y90" s="58" t="s">
        <v>114</v>
      </c>
    </row>
    <row r="91" spans="1:25" ht="38.25">
      <c r="A91" s="171">
        <v>3</v>
      </c>
      <c r="B91" s="172" t="s">
        <v>461</v>
      </c>
      <c r="C91" s="257" t="s">
        <v>263</v>
      </c>
      <c r="D91" s="48" t="s">
        <v>75</v>
      </c>
      <c r="E91" s="15" t="s">
        <v>76</v>
      </c>
      <c r="F91" s="48" t="s">
        <v>75</v>
      </c>
      <c r="G91" s="39">
        <v>1962</v>
      </c>
      <c r="H91" s="134">
        <v>812522.94</v>
      </c>
      <c r="I91" s="76" t="s">
        <v>90</v>
      </c>
      <c r="J91" s="100" t="s">
        <v>462</v>
      </c>
      <c r="K91" s="59" t="s">
        <v>463</v>
      </c>
      <c r="L91" s="56" t="s">
        <v>236</v>
      </c>
      <c r="M91" s="56" t="s">
        <v>455</v>
      </c>
      <c r="N91" s="56" t="s">
        <v>456</v>
      </c>
      <c r="O91" s="8"/>
      <c r="P91" s="56" t="s">
        <v>84</v>
      </c>
      <c r="Q91" s="56" t="s">
        <v>84</v>
      </c>
      <c r="R91" s="56" t="s">
        <v>84</v>
      </c>
      <c r="S91" s="56" t="s">
        <v>84</v>
      </c>
      <c r="T91" s="56" t="s">
        <v>204</v>
      </c>
      <c r="U91" s="54" t="s">
        <v>84</v>
      </c>
      <c r="V91" s="58"/>
      <c r="W91" s="46">
        <v>3</v>
      </c>
      <c r="X91" s="58" t="s">
        <v>75</v>
      </c>
      <c r="Y91" s="58" t="s">
        <v>114</v>
      </c>
    </row>
    <row r="92" spans="1:25" ht="25.5">
      <c r="A92" s="171">
        <v>4</v>
      </c>
      <c r="B92" s="172" t="s">
        <v>464</v>
      </c>
      <c r="C92" s="257" t="s">
        <v>263</v>
      </c>
      <c r="D92" s="48" t="s">
        <v>75</v>
      </c>
      <c r="E92" s="15" t="s">
        <v>76</v>
      </c>
      <c r="F92" s="15" t="s">
        <v>76</v>
      </c>
      <c r="G92" s="39">
        <v>1970</v>
      </c>
      <c r="H92" s="134">
        <v>790058.45</v>
      </c>
      <c r="I92" s="76" t="s">
        <v>90</v>
      </c>
      <c r="J92" s="100" t="s">
        <v>465</v>
      </c>
      <c r="K92" s="59" t="s">
        <v>466</v>
      </c>
      <c r="L92" s="56" t="s">
        <v>236</v>
      </c>
      <c r="M92" s="54" t="s">
        <v>459</v>
      </c>
      <c r="N92" s="54" t="s">
        <v>460</v>
      </c>
      <c r="O92" s="8"/>
      <c r="P92" s="56" t="s">
        <v>84</v>
      </c>
      <c r="Q92" s="56" t="s">
        <v>84</v>
      </c>
      <c r="R92" s="56" t="s">
        <v>84</v>
      </c>
      <c r="S92" s="56" t="s">
        <v>84</v>
      </c>
      <c r="T92" s="56" t="s">
        <v>204</v>
      </c>
      <c r="U92" s="54" t="s">
        <v>96</v>
      </c>
      <c r="V92" s="58"/>
      <c r="W92" s="46">
        <v>1</v>
      </c>
      <c r="X92" s="58" t="s">
        <v>114</v>
      </c>
      <c r="Y92" s="58" t="s">
        <v>114</v>
      </c>
    </row>
    <row r="93" spans="1:25" ht="25.5" customHeight="1">
      <c r="A93" s="171">
        <v>5</v>
      </c>
      <c r="B93" s="172" t="s">
        <v>467</v>
      </c>
      <c r="C93" s="257" t="s">
        <v>263</v>
      </c>
      <c r="D93" s="48" t="s">
        <v>75</v>
      </c>
      <c r="E93" s="15" t="s">
        <v>76</v>
      </c>
      <c r="F93" s="15" t="s">
        <v>76</v>
      </c>
      <c r="G93" s="39">
        <v>1968</v>
      </c>
      <c r="H93" s="134">
        <v>7188.17</v>
      </c>
      <c r="I93" s="76" t="s">
        <v>90</v>
      </c>
      <c r="J93" s="100"/>
      <c r="K93" s="59" t="s">
        <v>466</v>
      </c>
      <c r="L93" s="56" t="s">
        <v>236</v>
      </c>
      <c r="M93" s="54" t="s">
        <v>204</v>
      </c>
      <c r="N93" s="54" t="s">
        <v>468</v>
      </c>
      <c r="O93" s="8"/>
      <c r="P93" s="56" t="s">
        <v>84</v>
      </c>
      <c r="Q93" s="56" t="s">
        <v>84</v>
      </c>
      <c r="R93" s="56" t="s">
        <v>204</v>
      </c>
      <c r="S93" s="54" t="s">
        <v>84</v>
      </c>
      <c r="T93" s="56" t="s">
        <v>204</v>
      </c>
      <c r="U93" s="54" t="s">
        <v>204</v>
      </c>
      <c r="V93" s="58"/>
      <c r="W93" s="46">
        <v>1</v>
      </c>
      <c r="X93" s="58" t="s">
        <v>114</v>
      </c>
      <c r="Y93" s="58" t="s">
        <v>114</v>
      </c>
    </row>
    <row r="94" spans="1:25" ht="22.5" customHeight="1">
      <c r="A94" s="171">
        <v>6</v>
      </c>
      <c r="B94" s="173" t="s">
        <v>469</v>
      </c>
      <c r="C94" s="257" t="s">
        <v>263</v>
      </c>
      <c r="D94" s="48" t="s">
        <v>75</v>
      </c>
      <c r="E94" s="15" t="s">
        <v>76</v>
      </c>
      <c r="F94" s="15" t="s">
        <v>76</v>
      </c>
      <c r="G94" s="49">
        <v>1967</v>
      </c>
      <c r="H94" s="174">
        <v>42000</v>
      </c>
      <c r="I94" s="76" t="s">
        <v>90</v>
      </c>
      <c r="J94" s="175" t="s">
        <v>470</v>
      </c>
      <c r="K94" s="176" t="s">
        <v>471</v>
      </c>
      <c r="L94" s="56" t="s">
        <v>236</v>
      </c>
      <c r="M94" s="54" t="s">
        <v>459</v>
      </c>
      <c r="N94" s="54" t="s">
        <v>472</v>
      </c>
      <c r="O94" s="8"/>
      <c r="P94" s="56" t="s">
        <v>84</v>
      </c>
      <c r="Q94" s="56" t="s">
        <v>84</v>
      </c>
      <c r="R94" s="56" t="s">
        <v>84</v>
      </c>
      <c r="S94" s="54" t="s">
        <v>96</v>
      </c>
      <c r="T94" s="56" t="s">
        <v>204</v>
      </c>
      <c r="U94" s="54" t="s">
        <v>84</v>
      </c>
      <c r="V94" s="58"/>
      <c r="W94" s="46">
        <v>1</v>
      </c>
      <c r="X94" s="58" t="s">
        <v>114</v>
      </c>
      <c r="Y94" s="58" t="s">
        <v>114</v>
      </c>
    </row>
    <row r="95" spans="1:25" ht="12.75">
      <c r="A95" s="423" t="s">
        <v>8</v>
      </c>
      <c r="B95" s="424"/>
      <c r="C95" s="424"/>
      <c r="D95" s="424"/>
      <c r="E95" s="424"/>
      <c r="F95" s="424"/>
      <c r="G95" s="425"/>
      <c r="H95" s="310">
        <f>SUM(H89:H94)</f>
        <v>3907804.55</v>
      </c>
      <c r="I95" s="9"/>
      <c r="J95" s="1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221"/>
      <c r="W95" s="221"/>
      <c r="X95" s="221"/>
      <c r="Y95" s="221"/>
    </row>
    <row r="96" spans="1:25" ht="24" customHeight="1">
      <c r="A96" s="430" t="s">
        <v>474</v>
      </c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2"/>
    </row>
    <row r="97" spans="1:25" ht="25.5">
      <c r="A97" s="171">
        <v>1</v>
      </c>
      <c r="B97" s="130" t="s">
        <v>475</v>
      </c>
      <c r="C97" s="256" t="s">
        <v>476</v>
      </c>
      <c r="D97" s="48" t="s">
        <v>75</v>
      </c>
      <c r="E97" s="15" t="s">
        <v>76</v>
      </c>
      <c r="F97" s="15" t="s">
        <v>76</v>
      </c>
      <c r="G97" s="178">
        <v>1973</v>
      </c>
      <c r="H97" s="134">
        <v>1297624.24</v>
      </c>
      <c r="I97" s="76" t="s">
        <v>90</v>
      </c>
      <c r="J97" s="179" t="s">
        <v>477</v>
      </c>
      <c r="K97" s="130" t="s">
        <v>478</v>
      </c>
      <c r="L97" s="14" t="s">
        <v>236</v>
      </c>
      <c r="M97" s="14" t="s">
        <v>273</v>
      </c>
      <c r="N97" s="14" t="s">
        <v>479</v>
      </c>
      <c r="O97" s="6"/>
      <c r="P97" s="14" t="s">
        <v>480</v>
      </c>
      <c r="Q97" s="14" t="s">
        <v>269</v>
      </c>
      <c r="R97" s="14" t="s">
        <v>269</v>
      </c>
      <c r="S97" s="14" t="s">
        <v>269</v>
      </c>
      <c r="T97" s="14" t="s">
        <v>204</v>
      </c>
      <c r="U97" s="14" t="s">
        <v>269</v>
      </c>
      <c r="V97" s="180">
        <v>3487.81</v>
      </c>
      <c r="W97" s="181">
        <v>3</v>
      </c>
      <c r="X97" s="43" t="s">
        <v>75</v>
      </c>
      <c r="Y97" s="43" t="s">
        <v>76</v>
      </c>
    </row>
    <row r="98" spans="1:25" ht="30.75" customHeight="1">
      <c r="A98" s="171">
        <v>2</v>
      </c>
      <c r="B98" s="130" t="s">
        <v>481</v>
      </c>
      <c r="C98" s="202" t="s">
        <v>482</v>
      </c>
      <c r="D98" s="48" t="s">
        <v>75</v>
      </c>
      <c r="E98" s="15" t="s">
        <v>76</v>
      </c>
      <c r="F98" s="15" t="s">
        <v>76</v>
      </c>
      <c r="G98" s="178">
        <v>1987</v>
      </c>
      <c r="H98" s="134">
        <v>157205.96</v>
      </c>
      <c r="I98" s="76" t="s">
        <v>90</v>
      </c>
      <c r="J98" s="179" t="s">
        <v>483</v>
      </c>
      <c r="K98" s="130" t="s">
        <v>478</v>
      </c>
      <c r="L98" s="15" t="s">
        <v>236</v>
      </c>
      <c r="M98" s="15" t="s">
        <v>273</v>
      </c>
      <c r="N98" s="15" t="s">
        <v>479</v>
      </c>
      <c r="O98" s="123" t="s">
        <v>1228</v>
      </c>
      <c r="P98" s="15" t="s">
        <v>480</v>
      </c>
      <c r="Q98" s="15" t="s">
        <v>269</v>
      </c>
      <c r="R98" s="15" t="s">
        <v>269</v>
      </c>
      <c r="S98" s="15" t="s">
        <v>269</v>
      </c>
      <c r="T98" s="15" t="s">
        <v>204</v>
      </c>
      <c r="U98" s="15" t="s">
        <v>269</v>
      </c>
      <c r="V98" s="20">
        <v>3150.8</v>
      </c>
      <c r="W98" s="182">
        <v>1</v>
      </c>
      <c r="X98" s="20" t="s">
        <v>76</v>
      </c>
      <c r="Y98" s="20" t="s">
        <v>76</v>
      </c>
    </row>
    <row r="99" spans="1:25" ht="32.25" customHeight="1">
      <c r="A99" s="171">
        <v>3</v>
      </c>
      <c r="B99" s="130" t="s">
        <v>484</v>
      </c>
      <c r="C99" s="202" t="s">
        <v>485</v>
      </c>
      <c r="D99" s="48" t="s">
        <v>75</v>
      </c>
      <c r="E99" s="15" t="s">
        <v>76</v>
      </c>
      <c r="F99" s="15" t="s">
        <v>76</v>
      </c>
      <c r="G99" s="178">
        <v>1987</v>
      </c>
      <c r="H99" s="134">
        <v>59899.17</v>
      </c>
      <c r="I99" s="76" t="s">
        <v>90</v>
      </c>
      <c r="J99" s="183" t="s">
        <v>486</v>
      </c>
      <c r="K99" s="130" t="s">
        <v>478</v>
      </c>
      <c r="L99" s="15" t="s">
        <v>236</v>
      </c>
      <c r="M99" s="15" t="s">
        <v>273</v>
      </c>
      <c r="N99" s="15" t="s">
        <v>479</v>
      </c>
      <c r="O99" s="8"/>
      <c r="P99" s="15" t="s">
        <v>480</v>
      </c>
      <c r="Q99" s="15" t="s">
        <v>269</v>
      </c>
      <c r="R99" s="15" t="s">
        <v>269</v>
      </c>
      <c r="S99" s="15" t="s">
        <v>269</v>
      </c>
      <c r="T99" s="15" t="s">
        <v>204</v>
      </c>
      <c r="U99" s="15" t="s">
        <v>269</v>
      </c>
      <c r="V99" s="20">
        <v>523</v>
      </c>
      <c r="W99" s="182">
        <v>1</v>
      </c>
      <c r="X99" s="20" t="s">
        <v>76</v>
      </c>
      <c r="Y99" s="20" t="s">
        <v>76</v>
      </c>
    </row>
    <row r="100" spans="1:25" ht="39" customHeight="1">
      <c r="A100" s="171">
        <v>4</v>
      </c>
      <c r="B100" s="130" t="s">
        <v>487</v>
      </c>
      <c r="C100" s="202" t="s">
        <v>488</v>
      </c>
      <c r="D100" s="48" t="s">
        <v>75</v>
      </c>
      <c r="E100" s="15" t="s">
        <v>76</v>
      </c>
      <c r="F100" s="15" t="s">
        <v>76</v>
      </c>
      <c r="G100" s="178">
        <v>1976</v>
      </c>
      <c r="H100" s="134">
        <v>1736303.02</v>
      </c>
      <c r="I100" s="76" t="s">
        <v>90</v>
      </c>
      <c r="J100" s="100" t="s">
        <v>1264</v>
      </c>
      <c r="K100" s="130" t="s">
        <v>489</v>
      </c>
      <c r="L100" s="15" t="s">
        <v>490</v>
      </c>
      <c r="M100" s="15" t="s">
        <v>273</v>
      </c>
      <c r="N100" s="15" t="s">
        <v>479</v>
      </c>
      <c r="O100" s="8"/>
      <c r="P100" s="15" t="s">
        <v>480</v>
      </c>
      <c r="Q100" s="15" t="s">
        <v>269</v>
      </c>
      <c r="R100" s="15" t="s">
        <v>269</v>
      </c>
      <c r="S100" s="15" t="s">
        <v>269</v>
      </c>
      <c r="T100" s="15" t="s">
        <v>269</v>
      </c>
      <c r="U100" s="15" t="s">
        <v>269</v>
      </c>
      <c r="V100" s="20">
        <v>3137.73</v>
      </c>
      <c r="W100" s="182">
        <v>4</v>
      </c>
      <c r="X100" s="20" t="s">
        <v>368</v>
      </c>
      <c r="Y100" s="20" t="s">
        <v>76</v>
      </c>
    </row>
    <row r="101" spans="1:25" ht="30.75" customHeight="1">
      <c r="A101" s="171">
        <v>5</v>
      </c>
      <c r="B101" s="184" t="s">
        <v>491</v>
      </c>
      <c r="C101" s="202" t="s">
        <v>492</v>
      </c>
      <c r="D101" s="48" t="s">
        <v>75</v>
      </c>
      <c r="E101" s="15" t="s">
        <v>76</v>
      </c>
      <c r="F101" s="15" t="s">
        <v>76</v>
      </c>
      <c r="G101" s="185">
        <v>1987</v>
      </c>
      <c r="H101" s="134">
        <v>14693.47</v>
      </c>
      <c r="I101" s="76" t="s">
        <v>90</v>
      </c>
      <c r="J101" s="186"/>
      <c r="K101" s="184" t="s">
        <v>478</v>
      </c>
      <c r="L101" s="15" t="s">
        <v>236</v>
      </c>
      <c r="M101" s="15" t="s">
        <v>273</v>
      </c>
      <c r="N101" s="15" t="s">
        <v>479</v>
      </c>
      <c r="O101" s="8"/>
      <c r="P101" s="15" t="s">
        <v>480</v>
      </c>
      <c r="Q101" s="15" t="s">
        <v>204</v>
      </c>
      <c r="R101" s="15" t="s">
        <v>204</v>
      </c>
      <c r="S101" s="15" t="s">
        <v>269</v>
      </c>
      <c r="T101" s="15" t="s">
        <v>204</v>
      </c>
      <c r="U101" s="15" t="s">
        <v>269</v>
      </c>
      <c r="V101" s="20">
        <v>248.08</v>
      </c>
      <c r="W101" s="182">
        <v>1</v>
      </c>
      <c r="X101" s="20" t="s">
        <v>76</v>
      </c>
      <c r="Y101" s="20" t="s">
        <v>76</v>
      </c>
    </row>
    <row r="102" spans="1:25" ht="12.75">
      <c r="A102" s="423" t="s">
        <v>8</v>
      </c>
      <c r="B102" s="424"/>
      <c r="C102" s="424"/>
      <c r="D102" s="424"/>
      <c r="E102" s="424"/>
      <c r="F102" s="424"/>
      <c r="G102" s="425"/>
      <c r="H102" s="310">
        <f>SUM(H97:H101)</f>
        <v>3265725.86</v>
      </c>
      <c r="I102" s="9"/>
      <c r="J102" s="11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221"/>
      <c r="W102" s="221"/>
      <c r="X102" s="221"/>
      <c r="Y102" s="221"/>
    </row>
    <row r="104" ht="13.5" thickBot="1">
      <c r="H104" s="203"/>
    </row>
    <row r="105" spans="7:25" s="242" customFormat="1" ht="22.5" customHeight="1" thickBot="1">
      <c r="G105" s="243" t="s">
        <v>8</v>
      </c>
      <c r="H105" s="311">
        <f>H102+H95+H87+H81+H74+H70+H60+H55+H43+H39+H27+H17+H12</f>
        <v>58276430.38</v>
      </c>
      <c r="V105" s="244"/>
      <c r="W105" s="244"/>
      <c r="X105" s="244"/>
      <c r="Y105" s="244"/>
    </row>
  </sheetData>
  <sheetProtection/>
  <mergeCells count="45">
    <mergeCell ref="P4:U4"/>
    <mergeCell ref="A39:G39"/>
    <mergeCell ref="W4:W5"/>
    <mergeCell ref="A82:Y82"/>
    <mergeCell ref="A87:G87"/>
    <mergeCell ref="A60:G60"/>
    <mergeCell ref="A61:Y61"/>
    <mergeCell ref="A70:G70"/>
    <mergeCell ref="A71:Y71"/>
    <mergeCell ref="A75:Y75"/>
    <mergeCell ref="Y4:Y5"/>
    <mergeCell ref="J4:J5"/>
    <mergeCell ref="D4:D5"/>
    <mergeCell ref="G4:G5"/>
    <mergeCell ref="L4:N4"/>
    <mergeCell ref="A4:A5"/>
    <mergeCell ref="V4:V5"/>
    <mergeCell ref="B4:B5"/>
    <mergeCell ref="F4:F5"/>
    <mergeCell ref="X4:X5"/>
    <mergeCell ref="E4:E5"/>
    <mergeCell ref="K4:K5"/>
    <mergeCell ref="O4:O5"/>
    <mergeCell ref="C4:C5"/>
    <mergeCell ref="I4:I5"/>
    <mergeCell ref="H4:H5"/>
    <mergeCell ref="A96:Y96"/>
    <mergeCell ref="A6:Y6"/>
    <mergeCell ref="A13:Y13"/>
    <mergeCell ref="A17:G17"/>
    <mergeCell ref="A18:Y18"/>
    <mergeCell ref="A27:G27"/>
    <mergeCell ref="A28:Y28"/>
    <mergeCell ref="A12:G12"/>
    <mergeCell ref="A40:Y40"/>
    <mergeCell ref="A102:G102"/>
    <mergeCell ref="A55:G55"/>
    <mergeCell ref="A56:Y56"/>
    <mergeCell ref="A81:G81"/>
    <mergeCell ref="A74:G74"/>
    <mergeCell ref="A41:Y41"/>
    <mergeCell ref="A44:Y44"/>
    <mergeCell ref="A43:G43"/>
    <mergeCell ref="A88:Y88"/>
    <mergeCell ref="A95:G95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6"/>
  <sheetViews>
    <sheetView zoomScalePageLayoutView="0" workbookViewId="0" topLeftCell="A533">
      <selection activeCell="D564" sqref="D564:D566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8.7109375" style="1" customWidth="1"/>
    <col min="5" max="5" width="9.140625" style="1" customWidth="1"/>
    <col min="6" max="6" width="10.8515625" style="1" bestFit="1" customWidth="1"/>
    <col min="7" max="16384" width="9.140625" style="1" customWidth="1"/>
  </cols>
  <sheetData>
    <row r="1" ht="12.75">
      <c r="D1" s="13"/>
    </row>
    <row r="2" spans="2:4" ht="12.75">
      <c r="B2" s="5" t="s">
        <v>1278</v>
      </c>
      <c r="D2" s="13"/>
    </row>
    <row r="3" ht="12.75">
      <c r="A3" s="5"/>
    </row>
    <row r="4" spans="1:4" ht="19.5" customHeight="1">
      <c r="A4" s="430" t="s">
        <v>184</v>
      </c>
      <c r="B4" s="431"/>
      <c r="C4" s="431"/>
      <c r="D4" s="432"/>
    </row>
    <row r="5" spans="1:4" ht="19.5" customHeight="1">
      <c r="A5" s="461" t="s">
        <v>185</v>
      </c>
      <c r="B5" s="462"/>
      <c r="C5" s="462"/>
      <c r="D5" s="463"/>
    </row>
    <row r="6" spans="1:4" ht="26.25" thickBot="1">
      <c r="A6" s="226" t="s">
        <v>0</v>
      </c>
      <c r="B6" s="225" t="s">
        <v>9</v>
      </c>
      <c r="C6" s="225" t="s">
        <v>10</v>
      </c>
      <c r="D6" s="227" t="s">
        <v>11</v>
      </c>
    </row>
    <row r="7" spans="1:4" ht="12.75">
      <c r="A7" s="15" t="s">
        <v>538</v>
      </c>
      <c r="B7" s="274" t="s">
        <v>729</v>
      </c>
      <c r="C7" s="125">
        <v>2018</v>
      </c>
      <c r="D7" s="275">
        <v>9975.96</v>
      </c>
    </row>
    <row r="8" spans="1:4" ht="12.75">
      <c r="A8" s="15" t="s">
        <v>539</v>
      </c>
      <c r="B8" s="274" t="s">
        <v>730</v>
      </c>
      <c r="C8" s="125">
        <v>2018</v>
      </c>
      <c r="D8" s="275">
        <v>1630</v>
      </c>
    </row>
    <row r="9" spans="1:4" ht="12.75">
      <c r="A9" s="15" t="s">
        <v>19</v>
      </c>
      <c r="B9" s="274" t="s">
        <v>111</v>
      </c>
      <c r="C9" s="125">
        <v>2018</v>
      </c>
      <c r="D9" s="275">
        <v>2534.01</v>
      </c>
    </row>
    <row r="10" spans="1:4" ht="12.75">
      <c r="A10" s="15" t="s">
        <v>20</v>
      </c>
      <c r="B10" s="274" t="s">
        <v>111</v>
      </c>
      <c r="C10" s="125">
        <v>2018</v>
      </c>
      <c r="D10" s="275">
        <v>7778.48</v>
      </c>
    </row>
    <row r="11" spans="1:4" ht="12.75">
      <c r="A11" s="15" t="s">
        <v>21</v>
      </c>
      <c r="B11" s="274" t="s">
        <v>731</v>
      </c>
      <c r="C11" s="125">
        <v>2018</v>
      </c>
      <c r="D11" s="275">
        <v>10196.97</v>
      </c>
    </row>
    <row r="12" spans="1:4" ht="12.75">
      <c r="A12" s="15" t="s">
        <v>22</v>
      </c>
      <c r="B12" s="130" t="s">
        <v>112</v>
      </c>
      <c r="C12" s="123">
        <v>2018</v>
      </c>
      <c r="D12" s="275">
        <v>2499</v>
      </c>
    </row>
    <row r="13" spans="1:4" ht="12.75">
      <c r="A13" s="15" t="s">
        <v>23</v>
      </c>
      <c r="B13" s="130" t="s">
        <v>732</v>
      </c>
      <c r="C13" s="123">
        <v>2018</v>
      </c>
      <c r="D13" s="275">
        <v>9594</v>
      </c>
    </row>
    <row r="14" spans="1:4" ht="12.75">
      <c r="A14" s="15" t="s">
        <v>24</v>
      </c>
      <c r="B14" s="130" t="s">
        <v>733</v>
      </c>
      <c r="C14" s="123">
        <v>2019</v>
      </c>
      <c r="D14" s="275">
        <v>61500</v>
      </c>
    </row>
    <row r="15" spans="1:4" ht="12.75">
      <c r="A15" s="15" t="s">
        <v>25</v>
      </c>
      <c r="B15" s="130" t="s">
        <v>734</v>
      </c>
      <c r="C15" s="123">
        <v>2019</v>
      </c>
      <c r="D15" s="275">
        <v>10788</v>
      </c>
    </row>
    <row r="16" spans="1:4" ht="12.75">
      <c r="A16" s="15" t="s">
        <v>26</v>
      </c>
      <c r="B16" s="130" t="s">
        <v>735</v>
      </c>
      <c r="C16" s="123">
        <v>2019</v>
      </c>
      <c r="D16" s="275">
        <v>10568.16</v>
      </c>
    </row>
    <row r="17" spans="1:4" ht="12.75">
      <c r="A17" s="15" t="s">
        <v>27</v>
      </c>
      <c r="B17" s="130" t="s">
        <v>107</v>
      </c>
      <c r="C17" s="123">
        <v>2019</v>
      </c>
      <c r="D17" s="275">
        <v>5006.1</v>
      </c>
    </row>
    <row r="18" spans="1:4" ht="12.75">
      <c r="A18" s="15" t="s">
        <v>28</v>
      </c>
      <c r="B18" s="130" t="s">
        <v>736</v>
      </c>
      <c r="C18" s="123">
        <v>2019</v>
      </c>
      <c r="D18" s="275">
        <v>3109.44</v>
      </c>
    </row>
    <row r="19" spans="1:4" ht="12.75">
      <c r="A19" s="15" t="s">
        <v>29</v>
      </c>
      <c r="B19" s="130" t="s">
        <v>737</v>
      </c>
      <c r="C19" s="123">
        <v>2019</v>
      </c>
      <c r="D19" s="275">
        <v>57564</v>
      </c>
    </row>
    <row r="20" spans="1:4" ht="12.75">
      <c r="A20" s="15" t="s">
        <v>30</v>
      </c>
      <c r="B20" s="130" t="s">
        <v>738</v>
      </c>
      <c r="C20" s="123">
        <v>2019</v>
      </c>
      <c r="D20" s="275">
        <v>15860.85</v>
      </c>
    </row>
    <row r="21" spans="1:4" ht="12.75">
      <c r="A21" s="15" t="s">
        <v>31</v>
      </c>
      <c r="B21" s="130" t="s">
        <v>738</v>
      </c>
      <c r="C21" s="123">
        <v>2019</v>
      </c>
      <c r="D21" s="275">
        <v>17773.5</v>
      </c>
    </row>
    <row r="22" spans="1:4" ht="12.75">
      <c r="A22" s="15" t="s">
        <v>32</v>
      </c>
      <c r="B22" s="130" t="s">
        <v>738</v>
      </c>
      <c r="C22" s="123">
        <v>2019</v>
      </c>
      <c r="D22" s="275">
        <v>15558.27</v>
      </c>
    </row>
    <row r="23" spans="1:4" ht="12.75">
      <c r="A23" s="15" t="s">
        <v>33</v>
      </c>
      <c r="B23" s="130" t="s">
        <v>727</v>
      </c>
      <c r="C23" s="123">
        <v>2019</v>
      </c>
      <c r="D23" s="275">
        <v>27246</v>
      </c>
    </row>
    <row r="24" spans="1:4" ht="12.75">
      <c r="A24" s="15" t="s">
        <v>34</v>
      </c>
      <c r="B24" s="130" t="s">
        <v>739</v>
      </c>
      <c r="C24" s="123">
        <v>2019</v>
      </c>
      <c r="D24" s="275">
        <v>3665.4</v>
      </c>
    </row>
    <row r="25" spans="1:4" ht="12.75">
      <c r="A25" s="15" t="s">
        <v>35</v>
      </c>
      <c r="B25" s="130" t="s">
        <v>740</v>
      </c>
      <c r="C25" s="123">
        <v>2019</v>
      </c>
      <c r="D25" s="275">
        <v>6765</v>
      </c>
    </row>
    <row r="26" spans="1:4" ht="12.75">
      <c r="A26" s="15" t="s">
        <v>36</v>
      </c>
      <c r="B26" s="130" t="s">
        <v>741</v>
      </c>
      <c r="C26" s="123">
        <v>2020</v>
      </c>
      <c r="D26" s="275">
        <v>1340</v>
      </c>
    </row>
    <row r="27" spans="1:4" ht="12.75">
      <c r="A27" s="15" t="s">
        <v>540</v>
      </c>
      <c r="B27" s="130" t="s">
        <v>547</v>
      </c>
      <c r="C27" s="123">
        <v>2020</v>
      </c>
      <c r="D27" s="275">
        <v>714</v>
      </c>
    </row>
    <row r="28" spans="1:4" ht="12.75">
      <c r="A28" s="15" t="s">
        <v>37</v>
      </c>
      <c r="B28" s="130" t="s">
        <v>111</v>
      </c>
      <c r="C28" s="123">
        <v>2020</v>
      </c>
      <c r="D28" s="275">
        <v>11057.7</v>
      </c>
    </row>
    <row r="29" spans="1:4" ht="12.75">
      <c r="A29" s="15" t="s">
        <v>38</v>
      </c>
      <c r="B29" s="130" t="s">
        <v>742</v>
      </c>
      <c r="C29" s="123">
        <v>2020</v>
      </c>
      <c r="D29" s="275">
        <v>7121.7</v>
      </c>
    </row>
    <row r="30" spans="1:4" ht="12.75">
      <c r="A30" s="15" t="s">
        <v>39</v>
      </c>
      <c r="B30" s="130" t="s">
        <v>743</v>
      </c>
      <c r="C30" s="123">
        <v>2020</v>
      </c>
      <c r="D30" s="275">
        <v>19753.8</v>
      </c>
    </row>
    <row r="31" spans="1:4" ht="12.75">
      <c r="A31" s="15" t="s">
        <v>40</v>
      </c>
      <c r="B31" s="130" t="s">
        <v>744</v>
      </c>
      <c r="C31" s="123">
        <v>2020</v>
      </c>
      <c r="D31" s="275">
        <v>3271.8</v>
      </c>
    </row>
    <row r="32" spans="1:4" ht="12.75">
      <c r="A32" s="15" t="s">
        <v>541</v>
      </c>
      <c r="B32" s="130" t="s">
        <v>621</v>
      </c>
      <c r="C32" s="123">
        <v>2020</v>
      </c>
      <c r="D32" s="275">
        <v>1722</v>
      </c>
    </row>
    <row r="33" spans="1:4" ht="12.75">
      <c r="A33" s="15" t="s">
        <v>542</v>
      </c>
      <c r="B33" s="130" t="s">
        <v>110</v>
      </c>
      <c r="C33" s="123">
        <v>2020</v>
      </c>
      <c r="D33" s="275">
        <v>1265.67</v>
      </c>
    </row>
    <row r="34" spans="1:4" ht="12.75">
      <c r="A34" s="15" t="s">
        <v>543</v>
      </c>
      <c r="B34" s="130" t="s">
        <v>745</v>
      </c>
      <c r="C34" s="123">
        <v>2020</v>
      </c>
      <c r="D34" s="275">
        <v>1199.99</v>
      </c>
    </row>
    <row r="35" spans="1:4" ht="12.75">
      <c r="A35" s="15" t="s">
        <v>544</v>
      </c>
      <c r="B35" s="130" t="s">
        <v>112</v>
      </c>
      <c r="C35" s="123">
        <v>2020</v>
      </c>
      <c r="D35" s="275">
        <v>3185.7</v>
      </c>
    </row>
    <row r="36" spans="1:4" ht="12.75">
      <c r="A36" s="15" t="s">
        <v>545</v>
      </c>
      <c r="B36" s="130" t="s">
        <v>728</v>
      </c>
      <c r="C36" s="123">
        <v>2020</v>
      </c>
      <c r="D36" s="275">
        <v>24999.98</v>
      </c>
    </row>
    <row r="37" spans="1:4" ht="12.75">
      <c r="A37" s="15" t="s">
        <v>546</v>
      </c>
      <c r="B37" s="130" t="s">
        <v>108</v>
      </c>
      <c r="C37" s="123">
        <v>2021</v>
      </c>
      <c r="D37" s="275">
        <v>4169.7</v>
      </c>
    </row>
    <row r="38" spans="1:4" ht="12.75">
      <c r="A38" s="15" t="s">
        <v>616</v>
      </c>
      <c r="B38" s="130" t="s">
        <v>108</v>
      </c>
      <c r="C38" s="123">
        <v>2021</v>
      </c>
      <c r="D38" s="275">
        <v>2414.56</v>
      </c>
    </row>
    <row r="39" spans="1:4" ht="12.75">
      <c r="A39" s="15" t="s">
        <v>617</v>
      </c>
      <c r="B39" s="130" t="s">
        <v>108</v>
      </c>
      <c r="C39" s="123">
        <v>2021</v>
      </c>
      <c r="D39" s="275">
        <v>892</v>
      </c>
    </row>
    <row r="40" spans="1:4" ht="12.75">
      <c r="A40" s="15" t="s">
        <v>618</v>
      </c>
      <c r="B40" s="130" t="s">
        <v>111</v>
      </c>
      <c r="C40" s="123">
        <v>2021</v>
      </c>
      <c r="D40" s="275">
        <v>17021.97</v>
      </c>
    </row>
    <row r="41" spans="1:4" ht="12.75">
      <c r="A41" s="15" t="s">
        <v>619</v>
      </c>
      <c r="B41" s="130" t="s">
        <v>727</v>
      </c>
      <c r="C41" s="123">
        <v>2021</v>
      </c>
      <c r="D41" s="275">
        <v>11380</v>
      </c>
    </row>
    <row r="42" spans="1:4" ht="12.75">
      <c r="A42" s="15" t="s">
        <v>620</v>
      </c>
      <c r="B42" s="130" t="s">
        <v>746</v>
      </c>
      <c r="C42" s="123">
        <v>2021</v>
      </c>
      <c r="D42" s="275">
        <v>19997.34</v>
      </c>
    </row>
    <row r="43" spans="1:4" ht="12.75">
      <c r="A43" s="15" t="s">
        <v>679</v>
      </c>
      <c r="B43" s="130" t="s">
        <v>747</v>
      </c>
      <c r="C43" s="123">
        <v>2021</v>
      </c>
      <c r="D43" s="275">
        <v>3996.27</v>
      </c>
    </row>
    <row r="44" spans="1:4" ht="12.75">
      <c r="A44" s="15" t="s">
        <v>680</v>
      </c>
      <c r="B44" s="130" t="s">
        <v>747</v>
      </c>
      <c r="C44" s="123">
        <v>2021</v>
      </c>
      <c r="D44" s="275">
        <v>3199</v>
      </c>
    </row>
    <row r="45" spans="1:4" ht="12.75">
      <c r="A45" s="15" t="s">
        <v>681</v>
      </c>
      <c r="B45" s="130" t="s">
        <v>748</v>
      </c>
      <c r="C45" s="123">
        <v>2021</v>
      </c>
      <c r="D45" s="275">
        <v>949</v>
      </c>
    </row>
    <row r="46" spans="1:4" ht="12.75">
      <c r="A46" s="15" t="s">
        <v>682</v>
      </c>
      <c r="B46" s="130" t="s">
        <v>749</v>
      </c>
      <c r="C46" s="123">
        <v>2021</v>
      </c>
      <c r="D46" s="275">
        <v>5990.1</v>
      </c>
    </row>
    <row r="47" spans="1:4" ht="12.75">
      <c r="A47" s="15" t="s">
        <v>683</v>
      </c>
      <c r="B47" s="130" t="s">
        <v>750</v>
      </c>
      <c r="C47" s="123">
        <v>2021</v>
      </c>
      <c r="D47" s="275">
        <v>4526.4</v>
      </c>
    </row>
    <row r="48" spans="1:4" ht="12.75">
      <c r="A48" s="15" t="s">
        <v>684</v>
      </c>
      <c r="B48" s="130" t="s">
        <v>107</v>
      </c>
      <c r="C48" s="123">
        <v>2021</v>
      </c>
      <c r="D48" s="275">
        <v>4752.72</v>
      </c>
    </row>
    <row r="49" spans="1:4" ht="12.75">
      <c r="A49" s="15" t="s">
        <v>685</v>
      </c>
      <c r="B49" s="130" t="s">
        <v>107</v>
      </c>
      <c r="C49" s="123">
        <v>2021</v>
      </c>
      <c r="D49" s="275">
        <v>5693.67</v>
      </c>
    </row>
    <row r="50" spans="1:4" ht="12.75">
      <c r="A50" s="15" t="s">
        <v>686</v>
      </c>
      <c r="B50" s="130" t="s">
        <v>751</v>
      </c>
      <c r="C50" s="123">
        <v>2021</v>
      </c>
      <c r="D50" s="275">
        <v>8841.24</v>
      </c>
    </row>
    <row r="51" spans="1:4" ht="12.75">
      <c r="A51" s="15" t="s">
        <v>687</v>
      </c>
      <c r="B51" s="130" t="s">
        <v>752</v>
      </c>
      <c r="C51" s="123">
        <v>2022</v>
      </c>
      <c r="D51" s="275">
        <v>32652.62</v>
      </c>
    </row>
    <row r="52" spans="1:4" ht="12.75">
      <c r="A52" s="15" t="s">
        <v>688</v>
      </c>
      <c r="B52" s="130" t="s">
        <v>753</v>
      </c>
      <c r="C52" s="123">
        <v>2022</v>
      </c>
      <c r="D52" s="275">
        <v>2238.6</v>
      </c>
    </row>
    <row r="53" spans="1:4" ht="12.75">
      <c r="A53" s="15" t="s">
        <v>689</v>
      </c>
      <c r="B53" s="130" t="s">
        <v>754</v>
      </c>
      <c r="C53" s="123">
        <v>2022</v>
      </c>
      <c r="D53" s="275">
        <v>7083.84</v>
      </c>
    </row>
    <row r="54" spans="1:4" ht="12.75">
      <c r="A54" s="15" t="s">
        <v>761</v>
      </c>
      <c r="B54" s="130" t="s">
        <v>755</v>
      </c>
      <c r="C54" s="123">
        <v>2022</v>
      </c>
      <c r="D54" s="275">
        <v>12644.4</v>
      </c>
    </row>
    <row r="55" spans="1:4" ht="12.75">
      <c r="A55" s="15" t="s">
        <v>762</v>
      </c>
      <c r="B55" s="130" t="s">
        <v>756</v>
      </c>
      <c r="C55" s="123">
        <v>2022</v>
      </c>
      <c r="D55" s="275">
        <v>10922.4</v>
      </c>
    </row>
    <row r="56" spans="1:4" ht="12.75">
      <c r="A56" s="15" t="s">
        <v>763</v>
      </c>
      <c r="B56" s="130" t="s">
        <v>107</v>
      </c>
      <c r="C56" s="123">
        <v>2022</v>
      </c>
      <c r="D56" s="275">
        <v>4674</v>
      </c>
    </row>
    <row r="57" spans="1:4" ht="12.75">
      <c r="A57" s="15" t="s">
        <v>764</v>
      </c>
      <c r="B57" s="130" t="s">
        <v>757</v>
      </c>
      <c r="C57" s="123">
        <v>2022</v>
      </c>
      <c r="D57" s="275">
        <v>8954.4</v>
      </c>
    </row>
    <row r="58" spans="1:4" ht="12.75">
      <c r="A58" s="15" t="s">
        <v>765</v>
      </c>
      <c r="B58" s="130" t="s">
        <v>758</v>
      </c>
      <c r="C58" s="123">
        <v>2022</v>
      </c>
      <c r="D58" s="275">
        <v>2029.5</v>
      </c>
    </row>
    <row r="59" spans="1:4" ht="12.75">
      <c r="A59" s="15" t="s">
        <v>766</v>
      </c>
      <c r="B59" s="130" t="s">
        <v>759</v>
      </c>
      <c r="C59" s="123">
        <v>2022</v>
      </c>
      <c r="D59" s="275">
        <v>7084.8</v>
      </c>
    </row>
    <row r="60" spans="1:4" ht="12.75">
      <c r="A60" s="15" t="s">
        <v>767</v>
      </c>
      <c r="B60" s="130" t="s">
        <v>760</v>
      </c>
      <c r="C60" s="123">
        <v>2022</v>
      </c>
      <c r="D60" s="275">
        <v>948</v>
      </c>
    </row>
    <row r="61" spans="1:4" ht="12.75">
      <c r="A61" s="15" t="s">
        <v>768</v>
      </c>
      <c r="B61" s="130" t="s">
        <v>1070</v>
      </c>
      <c r="C61" s="123">
        <v>2022</v>
      </c>
      <c r="D61" s="275">
        <v>3191.85</v>
      </c>
    </row>
    <row r="62" spans="1:4" ht="12.75">
      <c r="A62" s="15" t="s">
        <v>769</v>
      </c>
      <c r="B62" s="130" t="s">
        <v>728</v>
      </c>
      <c r="C62" s="123">
        <v>2022</v>
      </c>
      <c r="D62" s="275">
        <v>34932</v>
      </c>
    </row>
    <row r="63" spans="1:4" ht="12.75">
      <c r="A63" s="15" t="s">
        <v>770</v>
      </c>
      <c r="B63" s="130" t="s">
        <v>109</v>
      </c>
      <c r="C63" s="123">
        <v>2023</v>
      </c>
      <c r="D63" s="275">
        <v>72337.53</v>
      </c>
    </row>
    <row r="64" spans="1:4" ht="12.75">
      <c r="A64" s="15" t="s">
        <v>771</v>
      </c>
      <c r="B64" s="130" t="s">
        <v>109</v>
      </c>
      <c r="C64" s="123">
        <v>2023</v>
      </c>
      <c r="D64" s="275">
        <v>11526.33</v>
      </c>
    </row>
    <row r="65" spans="1:4" ht="12.75">
      <c r="A65" s="15" t="s">
        <v>772</v>
      </c>
      <c r="B65" s="130" t="s">
        <v>109</v>
      </c>
      <c r="C65" s="123">
        <v>2023</v>
      </c>
      <c r="D65" s="275">
        <v>11526.33</v>
      </c>
    </row>
    <row r="66" spans="1:4" ht="12.75">
      <c r="A66" s="15" t="s">
        <v>773</v>
      </c>
      <c r="B66" s="130" t="s">
        <v>107</v>
      </c>
      <c r="C66" s="123">
        <v>2023</v>
      </c>
      <c r="D66" s="275">
        <v>18905.1</v>
      </c>
    </row>
    <row r="67" spans="1:4" ht="12.75">
      <c r="A67" s="15" t="s">
        <v>774</v>
      </c>
      <c r="B67" s="130" t="s">
        <v>108</v>
      </c>
      <c r="C67" s="123">
        <v>2023</v>
      </c>
      <c r="D67" s="275">
        <v>2047.84</v>
      </c>
    </row>
    <row r="68" spans="1:4" ht="12.75">
      <c r="A68" s="15" t="s">
        <v>775</v>
      </c>
      <c r="B68" s="130" t="s">
        <v>1071</v>
      </c>
      <c r="C68" s="123">
        <v>2023</v>
      </c>
      <c r="D68" s="275">
        <v>2792.1</v>
      </c>
    </row>
    <row r="69" spans="1:4" ht="12.75">
      <c r="A69" s="15" t="s">
        <v>1076</v>
      </c>
      <c r="B69" s="130" t="s">
        <v>1072</v>
      </c>
      <c r="C69" s="123">
        <v>2023</v>
      </c>
      <c r="D69" s="275">
        <v>9975.8</v>
      </c>
    </row>
    <row r="70" spans="1:4" ht="12.75">
      <c r="A70" s="15" t="s">
        <v>1077</v>
      </c>
      <c r="B70" s="130" t="s">
        <v>1073</v>
      </c>
      <c r="C70" s="123">
        <v>2023</v>
      </c>
      <c r="D70" s="275">
        <v>20221.2</v>
      </c>
    </row>
    <row r="71" spans="1:4" ht="12.75">
      <c r="A71" s="15" t="s">
        <v>1078</v>
      </c>
      <c r="B71" s="130" t="s">
        <v>1074</v>
      </c>
      <c r="C71" s="123">
        <v>2023</v>
      </c>
      <c r="D71" s="275">
        <v>4059</v>
      </c>
    </row>
    <row r="72" spans="1:4" ht="12.75">
      <c r="A72" s="15" t="s">
        <v>1079</v>
      </c>
      <c r="B72" s="130" t="s">
        <v>1071</v>
      </c>
      <c r="C72" s="123">
        <v>2023</v>
      </c>
      <c r="D72" s="275">
        <v>2583</v>
      </c>
    </row>
    <row r="73" spans="1:4" ht="12.75">
      <c r="A73" s="15" t="s">
        <v>1080</v>
      </c>
      <c r="B73" s="130" t="s">
        <v>1075</v>
      </c>
      <c r="C73" s="123">
        <v>2023</v>
      </c>
      <c r="D73" s="275">
        <v>1845</v>
      </c>
    </row>
    <row r="74" spans="1:4" ht="13.5" customHeight="1">
      <c r="A74" s="15"/>
      <c r="B74" s="16" t="s">
        <v>8</v>
      </c>
      <c r="C74" s="15"/>
      <c r="D74" s="239">
        <f>SUM(D7:D73)</f>
        <v>734245.0899999999</v>
      </c>
    </row>
    <row r="75" spans="1:4" ht="19.5" customHeight="1">
      <c r="A75" s="456" t="s">
        <v>186</v>
      </c>
      <c r="B75" s="456"/>
      <c r="C75" s="456"/>
      <c r="D75" s="456"/>
    </row>
    <row r="76" spans="1:4" ht="30" customHeight="1">
      <c r="A76" s="228" t="s">
        <v>0</v>
      </c>
      <c r="B76" s="228" t="s">
        <v>12</v>
      </c>
      <c r="C76" s="228" t="s">
        <v>10</v>
      </c>
      <c r="D76" s="228" t="s">
        <v>11</v>
      </c>
    </row>
    <row r="77" spans="1:4" s="27" customFormat="1" ht="12.75">
      <c r="A77" s="123" t="s">
        <v>538</v>
      </c>
      <c r="B77" s="130" t="s">
        <v>113</v>
      </c>
      <c r="C77" s="123">
        <v>2018</v>
      </c>
      <c r="D77" s="275">
        <v>3997.5</v>
      </c>
    </row>
    <row r="78" spans="1:4" s="27" customFormat="1" ht="12.75">
      <c r="A78" s="123" t="s">
        <v>539</v>
      </c>
      <c r="B78" s="130" t="s">
        <v>117</v>
      </c>
      <c r="C78" s="123">
        <v>2019</v>
      </c>
      <c r="D78" s="275">
        <v>1419</v>
      </c>
    </row>
    <row r="79" spans="1:4" s="27" customFormat="1" ht="12.75">
      <c r="A79" s="123" t="s">
        <v>19</v>
      </c>
      <c r="B79" s="130" t="s">
        <v>118</v>
      </c>
      <c r="C79" s="123">
        <v>2019</v>
      </c>
      <c r="D79" s="275">
        <v>2619</v>
      </c>
    </row>
    <row r="80" spans="1:4" s="27" customFormat="1" ht="12.75">
      <c r="A80" s="123" t="s">
        <v>20</v>
      </c>
      <c r="B80" s="130" t="s">
        <v>548</v>
      </c>
      <c r="C80" s="123">
        <v>2019</v>
      </c>
      <c r="D80" s="275">
        <v>2749</v>
      </c>
    </row>
    <row r="81" spans="1:4" s="27" customFormat="1" ht="12.75">
      <c r="A81" s="123" t="s">
        <v>21</v>
      </c>
      <c r="B81" s="130" t="s">
        <v>259</v>
      </c>
      <c r="C81" s="123">
        <v>2019</v>
      </c>
      <c r="D81" s="275">
        <v>6333.27</v>
      </c>
    </row>
    <row r="82" spans="1:4" s="27" customFormat="1" ht="12.75">
      <c r="A82" s="123" t="s">
        <v>22</v>
      </c>
      <c r="B82" s="130" t="s">
        <v>549</v>
      </c>
      <c r="C82" s="123">
        <v>2019</v>
      </c>
      <c r="D82" s="275">
        <v>1583.01</v>
      </c>
    </row>
    <row r="83" spans="1:4" s="27" customFormat="1" ht="12.75">
      <c r="A83" s="123" t="s">
        <v>23</v>
      </c>
      <c r="B83" s="130" t="s">
        <v>776</v>
      </c>
      <c r="C83" s="123">
        <v>2019</v>
      </c>
      <c r="D83" s="275">
        <v>1656.81</v>
      </c>
    </row>
    <row r="84" spans="1:4" s="27" customFormat="1" ht="12.75">
      <c r="A84" s="123" t="s">
        <v>24</v>
      </c>
      <c r="B84" s="130" t="s">
        <v>777</v>
      </c>
      <c r="C84" s="123">
        <v>2019</v>
      </c>
      <c r="D84" s="275">
        <v>1499</v>
      </c>
    </row>
    <row r="85" spans="1:4" s="27" customFormat="1" ht="12.75">
      <c r="A85" s="123" t="s">
        <v>25</v>
      </c>
      <c r="B85" s="130" t="s">
        <v>259</v>
      </c>
      <c r="C85" s="123">
        <v>2020</v>
      </c>
      <c r="D85" s="275">
        <v>9002.37</v>
      </c>
    </row>
    <row r="86" spans="1:4" s="27" customFormat="1" ht="12.75">
      <c r="A86" s="123" t="s">
        <v>26</v>
      </c>
      <c r="B86" s="130" t="s">
        <v>259</v>
      </c>
      <c r="C86" s="123">
        <v>2021</v>
      </c>
      <c r="D86" s="275">
        <v>8997.45</v>
      </c>
    </row>
    <row r="87" spans="1:4" s="27" customFormat="1" ht="12.75">
      <c r="A87" s="123" t="s">
        <v>27</v>
      </c>
      <c r="B87" s="130" t="s">
        <v>1066</v>
      </c>
      <c r="C87" s="123">
        <v>2021</v>
      </c>
      <c r="D87" s="275">
        <v>69070.65</v>
      </c>
    </row>
    <row r="88" spans="1:4" s="27" customFormat="1" ht="12.75">
      <c r="A88" s="123" t="s">
        <v>28</v>
      </c>
      <c r="B88" s="130" t="s">
        <v>778</v>
      </c>
      <c r="C88" s="123">
        <v>2022</v>
      </c>
      <c r="D88" s="275">
        <v>20418</v>
      </c>
    </row>
    <row r="89" spans="1:4" s="27" customFormat="1" ht="12.75">
      <c r="A89" s="123" t="s">
        <v>29</v>
      </c>
      <c r="B89" s="130" t="s">
        <v>779</v>
      </c>
      <c r="C89" s="123">
        <v>2022</v>
      </c>
      <c r="D89" s="275">
        <v>9434.1</v>
      </c>
    </row>
    <row r="90" spans="1:4" s="27" customFormat="1" ht="12.75">
      <c r="A90" s="123" t="s">
        <v>30</v>
      </c>
      <c r="B90" s="130" t="s">
        <v>780</v>
      </c>
      <c r="C90" s="123">
        <v>2022</v>
      </c>
      <c r="D90" s="275">
        <v>4969.2</v>
      </c>
    </row>
    <row r="91" spans="1:4" s="27" customFormat="1" ht="12.75">
      <c r="A91" s="123" t="s">
        <v>31</v>
      </c>
      <c r="B91" s="130" t="s">
        <v>1067</v>
      </c>
      <c r="C91" s="123">
        <v>2022</v>
      </c>
      <c r="D91" s="275">
        <v>6298.77</v>
      </c>
    </row>
    <row r="92" spans="1:4" s="27" customFormat="1" ht="12.75">
      <c r="A92" s="123" t="s">
        <v>32</v>
      </c>
      <c r="B92" s="130" t="s">
        <v>1068</v>
      </c>
      <c r="C92" s="123">
        <v>2023</v>
      </c>
      <c r="D92" s="275">
        <v>1600</v>
      </c>
    </row>
    <row r="93" spans="1:4" s="27" customFormat="1" ht="12.75">
      <c r="A93" s="123" t="s">
        <v>33</v>
      </c>
      <c r="B93" s="130" t="s">
        <v>259</v>
      </c>
      <c r="C93" s="123">
        <v>2023</v>
      </c>
      <c r="D93" s="275">
        <v>7072.5</v>
      </c>
    </row>
    <row r="94" spans="1:4" s="27" customFormat="1" ht="12.75">
      <c r="A94" s="123" t="s">
        <v>34</v>
      </c>
      <c r="B94" s="130" t="s">
        <v>1069</v>
      </c>
      <c r="C94" s="123">
        <v>2023</v>
      </c>
      <c r="D94" s="275">
        <v>6642</v>
      </c>
    </row>
    <row r="95" spans="1:4" ht="16.5" customHeight="1">
      <c r="A95" s="15"/>
      <c r="B95" s="16" t="s">
        <v>8</v>
      </c>
      <c r="C95" s="15"/>
      <c r="D95" s="53">
        <f>SUM(D77:D94)</f>
        <v>165361.63</v>
      </c>
    </row>
    <row r="96" spans="1:4" ht="19.5" customHeight="1">
      <c r="A96" s="456" t="s">
        <v>261</v>
      </c>
      <c r="B96" s="456"/>
      <c r="C96" s="456"/>
      <c r="D96" s="456"/>
    </row>
    <row r="97" spans="1:4" ht="38.25">
      <c r="A97" s="273" t="s">
        <v>0</v>
      </c>
      <c r="B97" s="273" t="s">
        <v>13</v>
      </c>
      <c r="C97" s="273" t="s">
        <v>10</v>
      </c>
      <c r="D97" s="273" t="s">
        <v>11</v>
      </c>
    </row>
    <row r="98" spans="1:4" ht="13.5" customHeight="1">
      <c r="A98" s="15">
        <v>1</v>
      </c>
      <c r="B98" s="130" t="s">
        <v>781</v>
      </c>
      <c r="C98" s="123">
        <v>2022</v>
      </c>
      <c r="D98" s="275">
        <v>14528</v>
      </c>
    </row>
    <row r="99" spans="1:4" ht="12.75">
      <c r="A99" s="15"/>
      <c r="B99" s="416" t="s">
        <v>8</v>
      </c>
      <c r="C99" s="8"/>
      <c r="D99" s="53">
        <f>SUM(D98)</f>
        <v>14528</v>
      </c>
    </row>
    <row r="101" spans="1:4" ht="19.5" customHeight="1">
      <c r="A101" s="430" t="s">
        <v>208</v>
      </c>
      <c r="B101" s="431"/>
      <c r="C101" s="431"/>
      <c r="D101" s="432"/>
    </row>
    <row r="102" spans="1:4" ht="19.5" customHeight="1">
      <c r="A102" s="456" t="s">
        <v>185</v>
      </c>
      <c r="B102" s="456"/>
      <c r="C102" s="456"/>
      <c r="D102" s="456"/>
    </row>
    <row r="103" spans="1:4" ht="25.5">
      <c r="A103" s="333" t="s">
        <v>0</v>
      </c>
      <c r="B103" s="333" t="s">
        <v>9</v>
      </c>
      <c r="C103" s="333" t="s">
        <v>10</v>
      </c>
      <c r="D103" s="333" t="s">
        <v>11</v>
      </c>
    </row>
    <row r="104" spans="1:4" ht="13.5" customHeight="1">
      <c r="A104" s="14">
        <v>1</v>
      </c>
      <c r="B104" s="130" t="s">
        <v>1096</v>
      </c>
      <c r="C104" s="123">
        <v>2022</v>
      </c>
      <c r="D104" s="275">
        <v>12275.4</v>
      </c>
    </row>
    <row r="105" spans="1:4" ht="17.25" customHeight="1">
      <c r="A105" s="15"/>
      <c r="B105" s="16" t="s">
        <v>8</v>
      </c>
      <c r="C105" s="8"/>
      <c r="D105" s="53">
        <f>SUM(D104)</f>
        <v>12275.4</v>
      </c>
    </row>
    <row r="106" spans="1:4" ht="19.5" customHeight="1">
      <c r="A106" s="456" t="s">
        <v>186</v>
      </c>
      <c r="B106" s="456"/>
      <c r="C106" s="456"/>
      <c r="D106" s="456"/>
    </row>
    <row r="107" spans="1:4" ht="25.5">
      <c r="A107" s="228" t="s">
        <v>0</v>
      </c>
      <c r="B107" s="228" t="s">
        <v>12</v>
      </c>
      <c r="C107" s="228" t="s">
        <v>10</v>
      </c>
      <c r="D107" s="228" t="s">
        <v>11</v>
      </c>
    </row>
    <row r="108" spans="1:4" ht="13.5" customHeight="1">
      <c r="A108" s="15">
        <v>1</v>
      </c>
      <c r="B108" s="130" t="s">
        <v>210</v>
      </c>
      <c r="C108" s="123">
        <v>2018</v>
      </c>
      <c r="D108" s="275">
        <v>2101.89</v>
      </c>
    </row>
    <row r="109" spans="1:4" ht="13.5" customHeight="1">
      <c r="A109" s="15">
        <v>2</v>
      </c>
      <c r="B109" s="130" t="s">
        <v>209</v>
      </c>
      <c r="C109" s="123">
        <v>2020</v>
      </c>
      <c r="D109" s="275">
        <v>2149</v>
      </c>
    </row>
    <row r="110" spans="1:4" ht="13.5" customHeight="1">
      <c r="A110" s="15">
        <v>3</v>
      </c>
      <c r="B110" s="130" t="s">
        <v>628</v>
      </c>
      <c r="C110" s="123">
        <v>2021</v>
      </c>
      <c r="D110" s="275">
        <v>2460</v>
      </c>
    </row>
    <row r="111" spans="1:4" ht="15.75" customHeight="1">
      <c r="A111" s="15"/>
      <c r="B111" s="16" t="s">
        <v>8</v>
      </c>
      <c r="C111" s="8"/>
      <c r="D111" s="239">
        <f>SUM(D108:D110)</f>
        <v>6710.889999999999</v>
      </c>
    </row>
    <row r="113" spans="1:4" ht="19.5" customHeight="1">
      <c r="A113" s="457" t="s">
        <v>258</v>
      </c>
      <c r="B113" s="457"/>
      <c r="C113" s="457"/>
      <c r="D113" s="457"/>
    </row>
    <row r="114" spans="1:4" ht="19.5" customHeight="1">
      <c r="A114" s="456" t="s">
        <v>185</v>
      </c>
      <c r="B114" s="456"/>
      <c r="C114" s="456"/>
      <c r="D114" s="456"/>
    </row>
    <row r="115" spans="1:4" ht="25.5">
      <c r="A115" s="228" t="s">
        <v>0</v>
      </c>
      <c r="B115" s="228" t="s">
        <v>9</v>
      </c>
      <c r="C115" s="228" t="s">
        <v>10</v>
      </c>
      <c r="D115" s="228" t="s">
        <v>11</v>
      </c>
    </row>
    <row r="116" spans="1:4" ht="13.5" customHeight="1">
      <c r="A116" s="14">
        <v>1</v>
      </c>
      <c r="B116" s="6" t="s">
        <v>107</v>
      </c>
      <c r="C116" s="14">
        <v>2019</v>
      </c>
      <c r="D116" s="201">
        <v>2745.44</v>
      </c>
    </row>
    <row r="117" spans="1:4" ht="15.75" customHeight="1">
      <c r="A117" s="15"/>
      <c r="B117" s="16" t="s">
        <v>8</v>
      </c>
      <c r="C117" s="8"/>
      <c r="D117" s="53">
        <v>2745.44</v>
      </c>
    </row>
    <row r="118" spans="1:4" ht="19.5" customHeight="1">
      <c r="A118" s="456" t="s">
        <v>186</v>
      </c>
      <c r="B118" s="456"/>
      <c r="C118" s="456"/>
      <c r="D118" s="456"/>
    </row>
    <row r="119" spans="1:4" ht="25.5">
      <c r="A119" s="228" t="s">
        <v>0</v>
      </c>
      <c r="B119" s="228" t="s">
        <v>12</v>
      </c>
      <c r="C119" s="228" t="s">
        <v>10</v>
      </c>
      <c r="D119" s="228" t="s">
        <v>11</v>
      </c>
    </row>
    <row r="120" spans="1:4" ht="13.5" customHeight="1">
      <c r="A120" s="15">
        <v>1</v>
      </c>
      <c r="B120" s="8" t="s">
        <v>259</v>
      </c>
      <c r="C120" s="15">
        <v>2019</v>
      </c>
      <c r="D120" s="187">
        <v>2121.06</v>
      </c>
    </row>
    <row r="121" spans="1:4" ht="13.5" customHeight="1">
      <c r="A121" s="15">
        <v>2</v>
      </c>
      <c r="B121" s="8" t="s">
        <v>259</v>
      </c>
      <c r="C121" s="15">
        <v>2022</v>
      </c>
      <c r="D121" s="187">
        <v>6279.15</v>
      </c>
    </row>
    <row r="122" spans="1:4" ht="15" customHeight="1">
      <c r="A122" s="15"/>
      <c r="B122" s="16" t="s">
        <v>8</v>
      </c>
      <c r="C122" s="8"/>
      <c r="D122" s="53">
        <f>SUM(D120:D121)</f>
        <v>8400.21</v>
      </c>
    </row>
    <row r="123" spans="1:4" ht="19.5" customHeight="1">
      <c r="A123" s="456" t="s">
        <v>261</v>
      </c>
      <c r="B123" s="456"/>
      <c r="C123" s="456"/>
      <c r="D123" s="456"/>
    </row>
    <row r="124" spans="1:4" ht="38.25">
      <c r="A124" s="228" t="s">
        <v>0</v>
      </c>
      <c r="B124" s="228" t="s">
        <v>13</v>
      </c>
      <c r="C124" s="228" t="s">
        <v>10</v>
      </c>
      <c r="D124" s="228" t="s">
        <v>11</v>
      </c>
    </row>
    <row r="125" spans="1:4" ht="13.5" customHeight="1">
      <c r="A125" s="15">
        <v>1</v>
      </c>
      <c r="B125" s="8" t="s">
        <v>260</v>
      </c>
      <c r="C125" s="15">
        <v>2019</v>
      </c>
      <c r="D125" s="52">
        <v>4404</v>
      </c>
    </row>
    <row r="126" spans="1:4" ht="12.75">
      <c r="A126" s="15"/>
      <c r="B126" s="416" t="s">
        <v>8</v>
      </c>
      <c r="C126" s="8"/>
      <c r="D126" s="53">
        <v>4404</v>
      </c>
    </row>
    <row r="128" spans="1:4" ht="19.5" customHeight="1">
      <c r="A128" s="457" t="s">
        <v>629</v>
      </c>
      <c r="B128" s="457"/>
      <c r="C128" s="457"/>
      <c r="D128" s="457"/>
    </row>
    <row r="129" spans="1:4" ht="19.5" customHeight="1">
      <c r="A129" s="456" t="s">
        <v>185</v>
      </c>
      <c r="B129" s="456"/>
      <c r="C129" s="456"/>
      <c r="D129" s="456"/>
    </row>
    <row r="130" spans="1:4" ht="25.5">
      <c r="A130" s="228" t="s">
        <v>0</v>
      </c>
      <c r="B130" s="228" t="s">
        <v>9</v>
      </c>
      <c r="C130" s="228" t="s">
        <v>10</v>
      </c>
      <c r="D130" s="228" t="s">
        <v>11</v>
      </c>
    </row>
    <row r="131" spans="1:4" ht="12.75">
      <c r="A131" s="123" t="s">
        <v>538</v>
      </c>
      <c r="B131" s="8" t="s">
        <v>578</v>
      </c>
      <c r="C131" s="15">
        <v>2019</v>
      </c>
      <c r="D131" s="52">
        <v>635</v>
      </c>
    </row>
    <row r="132" spans="1:4" ht="12.75">
      <c r="A132" s="123" t="s">
        <v>539</v>
      </c>
      <c r="B132" s="8" t="s">
        <v>341</v>
      </c>
      <c r="C132" s="15">
        <v>2019</v>
      </c>
      <c r="D132" s="52">
        <v>3059</v>
      </c>
    </row>
    <row r="133" spans="1:4" ht="12.75">
      <c r="A133" s="123" t="s">
        <v>19</v>
      </c>
      <c r="B133" s="8" t="s">
        <v>301</v>
      </c>
      <c r="C133" s="15">
        <v>2020</v>
      </c>
      <c r="D133" s="52">
        <v>1840</v>
      </c>
    </row>
    <row r="134" spans="1:4" ht="12.75">
      <c r="A134" s="123" t="s">
        <v>20</v>
      </c>
      <c r="B134" s="8" t="s">
        <v>626</v>
      </c>
      <c r="C134" s="15">
        <v>2021</v>
      </c>
      <c r="D134" s="52">
        <v>2626.68</v>
      </c>
    </row>
    <row r="135" spans="1:4" ht="12.75">
      <c r="A135" s="123" t="s">
        <v>21</v>
      </c>
      <c r="B135" s="8" t="s">
        <v>784</v>
      </c>
      <c r="C135" s="15">
        <v>2021</v>
      </c>
      <c r="D135" s="52">
        <v>2228.99</v>
      </c>
    </row>
    <row r="136" spans="1:4" ht="12.75">
      <c r="A136" s="123" t="s">
        <v>22</v>
      </c>
      <c r="B136" s="8" t="s">
        <v>785</v>
      </c>
      <c r="C136" s="15">
        <v>2021</v>
      </c>
      <c r="D136" s="52">
        <v>5967</v>
      </c>
    </row>
    <row r="137" spans="1:4" ht="12.75">
      <c r="A137" s="123" t="s">
        <v>23</v>
      </c>
      <c r="B137" s="8" t="s">
        <v>786</v>
      </c>
      <c r="C137" s="15">
        <v>2022</v>
      </c>
      <c r="D137" s="52">
        <v>7203</v>
      </c>
    </row>
    <row r="138" spans="1:4" ht="12.75">
      <c r="A138" s="123" t="s">
        <v>24</v>
      </c>
      <c r="B138" s="8" t="s">
        <v>1105</v>
      </c>
      <c r="C138" s="15">
        <v>2021</v>
      </c>
      <c r="D138" s="52">
        <v>2228.99</v>
      </c>
    </row>
    <row r="139" spans="1:4" ht="12.75">
      <c r="A139" s="123" t="s">
        <v>25</v>
      </c>
      <c r="B139" s="8" t="s">
        <v>1105</v>
      </c>
      <c r="C139" s="15">
        <v>2022</v>
      </c>
      <c r="D139" s="52">
        <v>898.99</v>
      </c>
    </row>
    <row r="140" spans="1:4" ht="12.75">
      <c r="A140" s="15"/>
      <c r="B140" s="16" t="s">
        <v>8</v>
      </c>
      <c r="C140" s="15"/>
      <c r="D140" s="239">
        <f>SUM(D131:D139)</f>
        <v>26687.649999999998</v>
      </c>
    </row>
    <row r="141" spans="1:4" ht="19.5" customHeight="1">
      <c r="A141" s="456" t="s">
        <v>186</v>
      </c>
      <c r="B141" s="456"/>
      <c r="C141" s="456"/>
      <c r="D141" s="456"/>
    </row>
    <row r="142" spans="1:4" ht="25.5">
      <c r="A142" s="228" t="s">
        <v>0</v>
      </c>
      <c r="B142" s="228" t="s">
        <v>12</v>
      </c>
      <c r="C142" s="228" t="s">
        <v>10</v>
      </c>
      <c r="D142" s="228" t="s">
        <v>11</v>
      </c>
    </row>
    <row r="143" spans="1:5" ht="12.75">
      <c r="A143" s="15" t="s">
        <v>538</v>
      </c>
      <c r="B143" s="8" t="s">
        <v>302</v>
      </c>
      <c r="C143" s="15">
        <v>2019</v>
      </c>
      <c r="D143" s="187">
        <v>2990</v>
      </c>
      <c r="E143" s="1" t="s">
        <v>579</v>
      </c>
    </row>
    <row r="144" spans="1:4" ht="12.75">
      <c r="A144" s="15" t="s">
        <v>539</v>
      </c>
      <c r="B144" s="8" t="s">
        <v>302</v>
      </c>
      <c r="C144" s="15">
        <v>2020</v>
      </c>
      <c r="D144" s="187">
        <v>2990</v>
      </c>
    </row>
    <row r="145" spans="1:4" ht="12.75">
      <c r="A145" s="15" t="s">
        <v>19</v>
      </c>
      <c r="B145" s="8" t="s">
        <v>302</v>
      </c>
      <c r="C145" s="15">
        <v>2020</v>
      </c>
      <c r="D145" s="187">
        <v>2990</v>
      </c>
    </row>
    <row r="146" spans="1:4" ht="12.75">
      <c r="A146" s="15" t="s">
        <v>20</v>
      </c>
      <c r="B146" s="8" t="s">
        <v>627</v>
      </c>
      <c r="C146" s="15">
        <v>2020</v>
      </c>
      <c r="D146" s="187">
        <v>2650</v>
      </c>
    </row>
    <row r="147" spans="1:4" ht="12.75">
      <c r="A147" s="15" t="s">
        <v>21</v>
      </c>
      <c r="B147" s="8" t="s">
        <v>628</v>
      </c>
      <c r="C147" s="15">
        <v>2020</v>
      </c>
      <c r="D147" s="187">
        <v>3688.77</v>
      </c>
    </row>
    <row r="148" spans="1:4" ht="12.75">
      <c r="A148" s="15" t="s">
        <v>22</v>
      </c>
      <c r="B148" s="8" t="s">
        <v>627</v>
      </c>
      <c r="C148" s="15">
        <v>2020</v>
      </c>
      <c r="D148" s="187">
        <v>2650</v>
      </c>
    </row>
    <row r="149" spans="1:4" ht="12.75">
      <c r="A149" s="15" t="s">
        <v>23</v>
      </c>
      <c r="B149" s="8" t="s">
        <v>113</v>
      </c>
      <c r="C149" s="15">
        <v>2020</v>
      </c>
      <c r="D149" s="187">
        <v>2800</v>
      </c>
    </row>
    <row r="150" spans="1:4" ht="12.75">
      <c r="A150" s="15" t="s">
        <v>24</v>
      </c>
      <c r="B150" s="8" t="s">
        <v>787</v>
      </c>
      <c r="C150" s="15">
        <v>2021</v>
      </c>
      <c r="D150" s="187">
        <v>2460</v>
      </c>
    </row>
    <row r="151" spans="1:4" ht="12.75">
      <c r="A151" s="15" t="s">
        <v>25</v>
      </c>
      <c r="B151" s="8" t="s">
        <v>548</v>
      </c>
      <c r="C151" s="15">
        <v>2021</v>
      </c>
      <c r="D151" s="187">
        <v>4237.35</v>
      </c>
    </row>
    <row r="152" spans="1:4" ht="12.75">
      <c r="A152" s="15" t="s">
        <v>26</v>
      </c>
      <c r="B152" s="8" t="s">
        <v>788</v>
      </c>
      <c r="C152" s="15">
        <v>2021</v>
      </c>
      <c r="D152" s="187">
        <v>3599</v>
      </c>
    </row>
    <row r="153" spans="1:4" ht="15" customHeight="1">
      <c r="A153" s="15"/>
      <c r="B153" s="16" t="s">
        <v>8</v>
      </c>
      <c r="C153" s="8"/>
      <c r="D153" s="239">
        <f>SUM(D143:D152)</f>
        <v>31055.120000000003</v>
      </c>
    </row>
    <row r="155" spans="1:4" ht="19.5" customHeight="1">
      <c r="A155" s="457" t="s">
        <v>340</v>
      </c>
      <c r="B155" s="457"/>
      <c r="C155" s="457"/>
      <c r="D155" s="457"/>
    </row>
    <row r="156" spans="1:4" ht="19.5" customHeight="1">
      <c r="A156" s="456" t="s">
        <v>506</v>
      </c>
      <c r="B156" s="456"/>
      <c r="C156" s="456"/>
      <c r="D156" s="456"/>
    </row>
    <row r="157" spans="1:4" ht="25.5">
      <c r="A157" s="228" t="s">
        <v>0</v>
      </c>
      <c r="B157" s="228" t="s">
        <v>9</v>
      </c>
      <c r="C157" s="228" t="s">
        <v>10</v>
      </c>
      <c r="D157" s="228" t="s">
        <v>11</v>
      </c>
    </row>
    <row r="158" spans="1:4" ht="12.75">
      <c r="A158" s="213" t="s">
        <v>538</v>
      </c>
      <c r="B158" s="354" t="s">
        <v>300</v>
      </c>
      <c r="C158" s="355">
        <v>2018</v>
      </c>
      <c r="D158" s="356">
        <v>799</v>
      </c>
    </row>
    <row r="159" spans="1:4" ht="12.75">
      <c r="A159" s="213" t="s">
        <v>539</v>
      </c>
      <c r="B159" s="354" t="s">
        <v>300</v>
      </c>
      <c r="C159" s="355">
        <v>2018</v>
      </c>
      <c r="D159" s="356">
        <v>900</v>
      </c>
    </row>
    <row r="160" spans="1:4" ht="12.75">
      <c r="A160" s="213" t="s">
        <v>19</v>
      </c>
      <c r="B160" s="354" t="s">
        <v>299</v>
      </c>
      <c r="C160" s="355">
        <v>2018</v>
      </c>
      <c r="D160" s="357">
        <v>1800</v>
      </c>
    </row>
    <row r="161" spans="1:4" ht="12.75">
      <c r="A161" s="213" t="s">
        <v>20</v>
      </c>
      <c r="B161" s="354" t="s">
        <v>299</v>
      </c>
      <c r="C161" s="355">
        <v>2020</v>
      </c>
      <c r="D161" s="357">
        <v>2540</v>
      </c>
    </row>
    <row r="162" spans="1:4" ht="12.75">
      <c r="A162" s="213" t="s">
        <v>21</v>
      </c>
      <c r="B162" s="354" t="s">
        <v>300</v>
      </c>
      <c r="C162" s="355">
        <v>2021</v>
      </c>
      <c r="D162" s="356">
        <v>865</v>
      </c>
    </row>
    <row r="163" spans="1:4" ht="12.75">
      <c r="A163" s="213" t="s">
        <v>22</v>
      </c>
      <c r="B163" s="354" t="s">
        <v>299</v>
      </c>
      <c r="C163" s="355">
        <v>2021</v>
      </c>
      <c r="D163" s="357">
        <v>3100</v>
      </c>
    </row>
    <row r="164" spans="1:4" ht="12.75">
      <c r="A164" s="213" t="s">
        <v>23</v>
      </c>
      <c r="B164" s="354" t="s">
        <v>300</v>
      </c>
      <c r="C164" s="355">
        <v>2021</v>
      </c>
      <c r="D164" s="356">
        <v>948</v>
      </c>
    </row>
    <row r="165" spans="1:4" ht="20.25" customHeight="1">
      <c r="A165" s="15"/>
      <c r="B165" s="16" t="s">
        <v>8</v>
      </c>
      <c r="C165" s="8"/>
      <c r="D165" s="239">
        <f>SUM(D158:D164)</f>
        <v>10952</v>
      </c>
    </row>
    <row r="166" spans="1:4" ht="19.5" customHeight="1">
      <c r="A166" s="456" t="s">
        <v>186</v>
      </c>
      <c r="B166" s="456"/>
      <c r="C166" s="456"/>
      <c r="D166" s="456"/>
    </row>
    <row r="167" spans="1:4" ht="25.5">
      <c r="A167" s="273" t="s">
        <v>0</v>
      </c>
      <c r="B167" s="273" t="s">
        <v>12</v>
      </c>
      <c r="C167" s="273" t="s">
        <v>10</v>
      </c>
      <c r="D167" s="273" t="s">
        <v>11</v>
      </c>
    </row>
    <row r="168" spans="1:4" ht="12.75">
      <c r="A168" s="15">
        <v>1</v>
      </c>
      <c r="B168" s="277" t="s">
        <v>630</v>
      </c>
      <c r="C168" s="278">
        <v>2020</v>
      </c>
      <c r="D168" s="187">
        <v>100122</v>
      </c>
    </row>
    <row r="169" spans="1:4" ht="12.75">
      <c r="A169" s="278">
        <v>2</v>
      </c>
      <c r="B169" s="277" t="s">
        <v>779</v>
      </c>
      <c r="C169" s="278">
        <v>2021</v>
      </c>
      <c r="D169" s="187">
        <v>2399</v>
      </c>
    </row>
    <row r="170" spans="1:4" ht="12.75">
      <c r="A170" s="278">
        <v>3</v>
      </c>
      <c r="B170" s="277" t="s">
        <v>789</v>
      </c>
      <c r="C170" s="278">
        <v>2022</v>
      </c>
      <c r="D170" s="187">
        <v>899</v>
      </c>
    </row>
    <row r="171" spans="1:4" ht="15" customHeight="1">
      <c r="A171" s="15"/>
      <c r="B171" s="16" t="s">
        <v>8</v>
      </c>
      <c r="C171" s="8"/>
      <c r="D171" s="239">
        <f>SUM(D168:D170)</f>
        <v>103420</v>
      </c>
    </row>
    <row r="173" spans="1:4" ht="19.5" customHeight="1">
      <c r="A173" s="429" t="s">
        <v>304</v>
      </c>
      <c r="B173" s="429"/>
      <c r="C173" s="429"/>
      <c r="D173" s="429"/>
    </row>
    <row r="174" spans="1:4" ht="19.5" customHeight="1">
      <c r="A174" s="456" t="s">
        <v>185</v>
      </c>
      <c r="B174" s="456"/>
      <c r="C174" s="456"/>
      <c r="D174" s="456"/>
    </row>
    <row r="175" spans="1:4" ht="25.5">
      <c r="A175" s="228" t="s">
        <v>0</v>
      </c>
      <c r="B175" s="228" t="s">
        <v>9</v>
      </c>
      <c r="C175" s="228" t="s">
        <v>10</v>
      </c>
      <c r="D175" s="228" t="s">
        <v>11</v>
      </c>
    </row>
    <row r="176" spans="1:4" ht="12.75">
      <c r="A176" s="14" t="s">
        <v>538</v>
      </c>
      <c r="B176" s="277" t="s">
        <v>1108</v>
      </c>
      <c r="C176" s="278">
        <v>2018</v>
      </c>
      <c r="D176" s="187">
        <v>4690</v>
      </c>
    </row>
    <row r="177" spans="1:4" ht="12.75">
      <c r="A177" s="14" t="s">
        <v>539</v>
      </c>
      <c r="B177" s="277" t="s">
        <v>1108</v>
      </c>
      <c r="C177" s="278">
        <v>2018</v>
      </c>
      <c r="D177" s="187">
        <v>4690</v>
      </c>
    </row>
    <row r="178" spans="1:4" ht="12.75">
      <c r="A178" s="14" t="s">
        <v>19</v>
      </c>
      <c r="B178" s="277" t="s">
        <v>1108</v>
      </c>
      <c r="C178" s="278">
        <v>2018</v>
      </c>
      <c r="D178" s="187">
        <v>5890</v>
      </c>
    </row>
    <row r="179" spans="1:4" ht="12.75">
      <c r="A179" s="14" t="s">
        <v>20</v>
      </c>
      <c r="B179" s="277" t="s">
        <v>1108</v>
      </c>
      <c r="C179" s="278">
        <v>2018</v>
      </c>
      <c r="D179" s="187">
        <v>7889.99</v>
      </c>
    </row>
    <row r="180" spans="1:4" ht="12.75">
      <c r="A180" s="14" t="s">
        <v>21</v>
      </c>
      <c r="B180" s="277" t="s">
        <v>1108</v>
      </c>
      <c r="C180" s="278">
        <v>2019</v>
      </c>
      <c r="D180" s="187">
        <v>4947</v>
      </c>
    </row>
    <row r="181" spans="1:4" ht="12.75">
      <c r="A181" s="14" t="s">
        <v>22</v>
      </c>
      <c r="B181" s="277" t="s">
        <v>1108</v>
      </c>
      <c r="C181" s="278">
        <v>2019</v>
      </c>
      <c r="D181" s="187">
        <v>6147</v>
      </c>
    </row>
    <row r="182" spans="1:4" ht="12.75">
      <c r="A182" s="14" t="s">
        <v>23</v>
      </c>
      <c r="B182" s="277" t="s">
        <v>1108</v>
      </c>
      <c r="C182" s="278">
        <v>2019</v>
      </c>
      <c r="D182" s="187">
        <v>6147</v>
      </c>
    </row>
    <row r="183" spans="1:4" ht="12.75">
      <c r="A183" s="14" t="s">
        <v>24</v>
      </c>
      <c r="B183" s="277" t="s">
        <v>1108</v>
      </c>
      <c r="C183" s="278">
        <v>2019</v>
      </c>
      <c r="D183" s="187">
        <v>6147</v>
      </c>
    </row>
    <row r="184" spans="1:4" ht="12.75">
      <c r="A184" s="14" t="s">
        <v>25</v>
      </c>
      <c r="B184" s="277" t="s">
        <v>1108</v>
      </c>
      <c r="C184" s="278">
        <v>2019</v>
      </c>
      <c r="D184" s="187">
        <v>6147</v>
      </c>
    </row>
    <row r="185" spans="1:4" ht="12.75">
      <c r="A185" s="14" t="s">
        <v>26</v>
      </c>
      <c r="B185" s="277" t="s">
        <v>1108</v>
      </c>
      <c r="C185" s="278">
        <v>2019</v>
      </c>
      <c r="D185" s="187">
        <v>6147</v>
      </c>
    </row>
    <row r="186" spans="1:4" ht="12.75">
      <c r="A186" s="14" t="s">
        <v>27</v>
      </c>
      <c r="B186" s="277" t="s">
        <v>1108</v>
      </c>
      <c r="C186" s="278">
        <v>2019</v>
      </c>
      <c r="D186" s="187">
        <v>6147</v>
      </c>
    </row>
    <row r="187" spans="1:4" ht="12.75">
      <c r="A187" s="14" t="s">
        <v>28</v>
      </c>
      <c r="B187" s="277" t="s">
        <v>581</v>
      </c>
      <c r="C187" s="278">
        <v>2019</v>
      </c>
      <c r="D187" s="187">
        <v>5250</v>
      </c>
    </row>
    <row r="188" spans="1:4" ht="25.5">
      <c r="A188" s="14" t="s">
        <v>29</v>
      </c>
      <c r="B188" s="277" t="s">
        <v>1109</v>
      </c>
      <c r="C188" s="278">
        <v>2019</v>
      </c>
      <c r="D188" s="187">
        <v>10650</v>
      </c>
    </row>
    <row r="189" spans="1:4" ht="12.75">
      <c r="A189" s="14" t="s">
        <v>30</v>
      </c>
      <c r="B189" s="277" t="s">
        <v>1110</v>
      </c>
      <c r="C189" s="278">
        <v>2020</v>
      </c>
      <c r="D189" s="187">
        <v>8966.7</v>
      </c>
    </row>
    <row r="190" spans="1:4" ht="12.75">
      <c r="A190" s="14" t="s">
        <v>31</v>
      </c>
      <c r="B190" s="277" t="s">
        <v>1111</v>
      </c>
      <c r="C190" s="278">
        <v>2021</v>
      </c>
      <c r="D190" s="187">
        <v>13999</v>
      </c>
    </row>
    <row r="191" spans="1:4" ht="12.75">
      <c r="A191" s="14" t="s">
        <v>32</v>
      </c>
      <c r="B191" s="277" t="s">
        <v>1108</v>
      </c>
      <c r="C191" s="278">
        <v>2022</v>
      </c>
      <c r="D191" s="187">
        <v>5643</v>
      </c>
    </row>
    <row r="192" spans="1:4" ht="12.75">
      <c r="A192" s="14" t="s">
        <v>33</v>
      </c>
      <c r="B192" s="277" t="s">
        <v>1112</v>
      </c>
      <c r="C192" s="278">
        <v>2022</v>
      </c>
      <c r="D192" s="187">
        <v>5180</v>
      </c>
    </row>
    <row r="193" spans="1:4" ht="12.75">
      <c r="A193" s="14" t="s">
        <v>34</v>
      </c>
      <c r="B193" s="277" t="s">
        <v>1113</v>
      </c>
      <c r="C193" s="278">
        <v>2023</v>
      </c>
      <c r="D193" s="187">
        <v>4750</v>
      </c>
    </row>
    <row r="194" spans="1:4" ht="12.75">
      <c r="A194" s="15"/>
      <c r="B194" s="16" t="s">
        <v>8</v>
      </c>
      <c r="C194" s="109"/>
      <c r="D194" s="259">
        <f>SUM(D176:D193)</f>
        <v>119427.68999999999</v>
      </c>
    </row>
    <row r="195" spans="1:4" ht="19.5" customHeight="1">
      <c r="A195" s="456" t="s">
        <v>186</v>
      </c>
      <c r="B195" s="456"/>
      <c r="C195" s="456"/>
      <c r="D195" s="456"/>
    </row>
    <row r="196" spans="1:4" ht="25.5">
      <c r="A196" s="228" t="s">
        <v>0</v>
      </c>
      <c r="B196" s="228" t="s">
        <v>12</v>
      </c>
      <c r="C196" s="228" t="s">
        <v>10</v>
      </c>
      <c r="D196" s="228" t="s">
        <v>11</v>
      </c>
    </row>
    <row r="197" spans="1:4" ht="12.75">
      <c r="A197" s="15">
        <v>1</v>
      </c>
      <c r="B197" s="8" t="s">
        <v>342</v>
      </c>
      <c r="C197" s="15">
        <v>2019</v>
      </c>
      <c r="D197" s="388">
        <v>5155</v>
      </c>
    </row>
    <row r="198" spans="1:4" ht="12.75">
      <c r="A198" s="15"/>
      <c r="B198" s="16" t="s">
        <v>8</v>
      </c>
      <c r="C198" s="8"/>
      <c r="D198" s="53">
        <f>SUM(D197)</f>
        <v>5155</v>
      </c>
    </row>
    <row r="200" spans="1:4" ht="19.5" customHeight="1">
      <c r="A200" s="458" t="s">
        <v>347</v>
      </c>
      <c r="B200" s="459"/>
      <c r="C200" s="459"/>
      <c r="D200" s="460"/>
    </row>
    <row r="201" spans="1:4" ht="19.5" customHeight="1">
      <c r="A201" s="456" t="s">
        <v>185</v>
      </c>
      <c r="B201" s="456"/>
      <c r="C201" s="456"/>
      <c r="D201" s="456"/>
    </row>
    <row r="202" spans="1:4" ht="25.5">
      <c r="A202" s="228" t="s">
        <v>0</v>
      </c>
      <c r="B202" s="228" t="s">
        <v>9</v>
      </c>
      <c r="C202" s="228" t="s">
        <v>10</v>
      </c>
      <c r="D202" s="229" t="s">
        <v>11</v>
      </c>
    </row>
    <row r="203" spans="1:4" ht="12.75">
      <c r="A203" s="125" t="s">
        <v>538</v>
      </c>
      <c r="B203" s="8" t="s">
        <v>631</v>
      </c>
      <c r="C203" s="15">
        <v>2018</v>
      </c>
      <c r="D203" s="52">
        <v>13530</v>
      </c>
    </row>
    <row r="204" spans="1:4" ht="12.75">
      <c r="A204" s="125" t="s">
        <v>539</v>
      </c>
      <c r="B204" s="8" t="s">
        <v>360</v>
      </c>
      <c r="C204" s="15">
        <v>2018</v>
      </c>
      <c r="D204" s="52">
        <v>19680</v>
      </c>
    </row>
    <row r="205" spans="1:4" ht="12.75">
      <c r="A205" s="125" t="s">
        <v>19</v>
      </c>
      <c r="B205" s="8" t="s">
        <v>632</v>
      </c>
      <c r="C205" s="15">
        <v>2019</v>
      </c>
      <c r="D205" s="52">
        <v>4880</v>
      </c>
    </row>
    <row r="206" spans="1:4" ht="12.75">
      <c r="A206" s="125" t="s">
        <v>20</v>
      </c>
      <c r="B206" s="8" t="s">
        <v>633</v>
      </c>
      <c r="C206" s="15">
        <v>2019</v>
      </c>
      <c r="D206" s="52">
        <v>5900</v>
      </c>
    </row>
    <row r="207" spans="1:4" ht="12.75">
      <c r="A207" s="125" t="s">
        <v>21</v>
      </c>
      <c r="B207" s="8" t="s">
        <v>634</v>
      </c>
      <c r="C207" s="15">
        <v>2019</v>
      </c>
      <c r="D207" s="52">
        <v>8090</v>
      </c>
    </row>
    <row r="208" spans="1:4" ht="12.75">
      <c r="A208" s="125" t="s">
        <v>22</v>
      </c>
      <c r="B208" s="8" t="s">
        <v>790</v>
      </c>
      <c r="C208" s="15">
        <v>2020</v>
      </c>
      <c r="D208" s="52">
        <v>2940</v>
      </c>
    </row>
    <row r="209" spans="1:4" ht="12.75">
      <c r="A209" s="125" t="s">
        <v>23</v>
      </c>
      <c r="B209" s="8" t="s">
        <v>635</v>
      </c>
      <c r="C209" s="15">
        <v>2020</v>
      </c>
      <c r="D209" s="52">
        <v>6391.08</v>
      </c>
    </row>
    <row r="210" spans="1:4" ht="12.75">
      <c r="A210" s="125" t="s">
        <v>24</v>
      </c>
      <c r="B210" s="8" t="s">
        <v>636</v>
      </c>
      <c r="C210" s="15">
        <v>2020</v>
      </c>
      <c r="D210" s="52">
        <v>1500</v>
      </c>
    </row>
    <row r="211" spans="1:4" ht="12.75">
      <c r="A211" s="125" t="s">
        <v>25</v>
      </c>
      <c r="B211" s="8" t="s">
        <v>637</v>
      </c>
      <c r="C211" s="15">
        <v>2020</v>
      </c>
      <c r="D211" s="52">
        <v>4849</v>
      </c>
    </row>
    <row r="212" spans="1:4" ht="12.75">
      <c r="A212" s="125" t="s">
        <v>26</v>
      </c>
      <c r="B212" s="8" t="s">
        <v>638</v>
      </c>
      <c r="C212" s="15">
        <v>2020</v>
      </c>
      <c r="D212" s="52">
        <v>8100</v>
      </c>
    </row>
    <row r="213" spans="1:4" ht="12.75">
      <c r="A213" s="125" t="s">
        <v>27</v>
      </c>
      <c r="B213" s="8" t="s">
        <v>791</v>
      </c>
      <c r="C213" s="15">
        <v>2020</v>
      </c>
      <c r="D213" s="52">
        <v>22140</v>
      </c>
    </row>
    <row r="214" spans="1:4" ht="12.75">
      <c r="A214" s="125" t="s">
        <v>28</v>
      </c>
      <c r="B214" s="8" t="s">
        <v>639</v>
      </c>
      <c r="C214" s="15">
        <v>2020</v>
      </c>
      <c r="D214" s="52">
        <v>508</v>
      </c>
    </row>
    <row r="215" spans="1:4" ht="12.75">
      <c r="A215" s="125" t="s">
        <v>29</v>
      </c>
      <c r="B215" s="8" t="s">
        <v>640</v>
      </c>
      <c r="C215" s="15">
        <v>2020</v>
      </c>
      <c r="D215" s="52">
        <v>28000</v>
      </c>
    </row>
    <row r="216" spans="1:4" ht="12.75">
      <c r="A216" s="125" t="s">
        <v>30</v>
      </c>
      <c r="B216" s="8" t="s">
        <v>641</v>
      </c>
      <c r="C216" s="15">
        <v>2021</v>
      </c>
      <c r="D216" s="52">
        <v>14879</v>
      </c>
    </row>
    <row r="217" spans="1:4" ht="25.5">
      <c r="A217" s="125" t="s">
        <v>31</v>
      </c>
      <c r="B217" s="8" t="s">
        <v>792</v>
      </c>
      <c r="C217" s="15">
        <v>2021</v>
      </c>
      <c r="D217" s="52">
        <v>8101.38</v>
      </c>
    </row>
    <row r="218" spans="1:4" ht="12.75">
      <c r="A218" s="125" t="s">
        <v>32</v>
      </c>
      <c r="B218" s="8" t="s">
        <v>793</v>
      </c>
      <c r="C218" s="15">
        <v>2021</v>
      </c>
      <c r="D218" s="52">
        <v>40528</v>
      </c>
    </row>
    <row r="219" spans="1:4" ht="12.75">
      <c r="A219" s="125" t="s">
        <v>33</v>
      </c>
      <c r="B219" s="8" t="s">
        <v>794</v>
      </c>
      <c r="C219" s="15">
        <v>2022</v>
      </c>
      <c r="D219" s="52">
        <v>1449</v>
      </c>
    </row>
    <row r="220" spans="1:4" ht="12.75">
      <c r="A220" s="125" t="s">
        <v>34</v>
      </c>
      <c r="B220" s="8" t="s">
        <v>795</v>
      </c>
      <c r="C220" s="15">
        <v>2022</v>
      </c>
      <c r="D220" s="52">
        <v>6824.77</v>
      </c>
    </row>
    <row r="221" spans="1:4" ht="12.75">
      <c r="A221" s="125" t="s">
        <v>35</v>
      </c>
      <c r="B221" s="8" t="s">
        <v>1172</v>
      </c>
      <c r="C221" s="15">
        <v>2022</v>
      </c>
      <c r="D221" s="52">
        <v>5990</v>
      </c>
    </row>
    <row r="222" spans="1:4" ht="12.75">
      <c r="A222" s="15"/>
      <c r="B222" s="16" t="s">
        <v>8</v>
      </c>
      <c r="C222" s="15"/>
      <c r="D222" s="239">
        <f>SUM(D203:D221)</f>
        <v>204280.23</v>
      </c>
    </row>
    <row r="223" spans="1:4" ht="19.5" customHeight="1">
      <c r="A223" s="456" t="s">
        <v>186</v>
      </c>
      <c r="B223" s="456"/>
      <c r="C223" s="456"/>
      <c r="D223" s="456"/>
    </row>
    <row r="224" spans="1:4" ht="25.5">
      <c r="A224" s="228" t="s">
        <v>0</v>
      </c>
      <c r="B224" s="228" t="s">
        <v>12</v>
      </c>
      <c r="C224" s="228" t="s">
        <v>10</v>
      </c>
      <c r="D224" s="229" t="s">
        <v>11</v>
      </c>
    </row>
    <row r="225" spans="1:4" ht="12.75" customHeight="1">
      <c r="A225" s="125" t="s">
        <v>538</v>
      </c>
      <c r="B225" s="8" t="s">
        <v>642</v>
      </c>
      <c r="C225" s="15">
        <v>2020</v>
      </c>
      <c r="D225" s="52">
        <v>14700</v>
      </c>
    </row>
    <row r="226" spans="1:4" ht="12.75" customHeight="1">
      <c r="A226" s="125" t="s">
        <v>539</v>
      </c>
      <c r="B226" s="8" t="s">
        <v>643</v>
      </c>
      <c r="C226" s="15">
        <v>2020</v>
      </c>
      <c r="D226" s="52">
        <v>17400</v>
      </c>
    </row>
    <row r="227" spans="1:4" ht="12.75" customHeight="1">
      <c r="A227" s="125" t="s">
        <v>19</v>
      </c>
      <c r="B227" s="8" t="s">
        <v>796</v>
      </c>
      <c r="C227" s="15">
        <v>2021</v>
      </c>
      <c r="D227" s="52">
        <v>1869.99</v>
      </c>
    </row>
    <row r="228" spans="1:4" ht="12.75" customHeight="1">
      <c r="A228" s="125" t="s">
        <v>20</v>
      </c>
      <c r="B228" s="8" t="s">
        <v>797</v>
      </c>
      <c r="C228" s="15">
        <v>2022</v>
      </c>
      <c r="D228" s="52">
        <v>75000</v>
      </c>
    </row>
    <row r="229" spans="1:4" ht="12" customHeight="1">
      <c r="A229" s="15"/>
      <c r="B229" s="16" t="s">
        <v>8</v>
      </c>
      <c r="C229" s="15"/>
      <c r="D229" s="53">
        <f>SUM(D225:D228)</f>
        <v>108969.98999999999</v>
      </c>
    </row>
    <row r="231" spans="1:4" ht="19.5" customHeight="1">
      <c r="A231" s="457" t="s">
        <v>361</v>
      </c>
      <c r="B231" s="457"/>
      <c r="C231" s="457"/>
      <c r="D231" s="457"/>
    </row>
    <row r="232" spans="1:4" ht="19.5" customHeight="1">
      <c r="A232" s="456" t="s">
        <v>185</v>
      </c>
      <c r="B232" s="456"/>
      <c r="C232" s="456"/>
      <c r="D232" s="456"/>
    </row>
    <row r="233" spans="1:4" ht="25.5">
      <c r="A233" s="228" t="s">
        <v>0</v>
      </c>
      <c r="B233" s="228" t="s">
        <v>9</v>
      </c>
      <c r="C233" s="228" t="s">
        <v>10</v>
      </c>
      <c r="D233" s="228" t="s">
        <v>11</v>
      </c>
    </row>
    <row r="234" spans="1:4" ht="15" customHeight="1">
      <c r="A234" s="54" t="s">
        <v>538</v>
      </c>
      <c r="B234" s="8" t="s">
        <v>713</v>
      </c>
      <c r="C234" s="15">
        <v>2018</v>
      </c>
      <c r="D234" s="52">
        <v>1291.5</v>
      </c>
    </row>
    <row r="235" spans="1:4" ht="15" customHeight="1">
      <c r="A235" s="54" t="s">
        <v>539</v>
      </c>
      <c r="B235" s="8" t="s">
        <v>714</v>
      </c>
      <c r="C235" s="15">
        <v>2018</v>
      </c>
      <c r="D235" s="52">
        <v>650</v>
      </c>
    </row>
    <row r="236" spans="1:4" ht="15" customHeight="1">
      <c r="A236" s="54" t="s">
        <v>19</v>
      </c>
      <c r="B236" s="8" t="s">
        <v>715</v>
      </c>
      <c r="C236" s="15">
        <v>2018</v>
      </c>
      <c r="D236" s="52">
        <v>1925</v>
      </c>
    </row>
    <row r="237" spans="1:4" ht="15" customHeight="1">
      <c r="A237" s="54" t="s">
        <v>20</v>
      </c>
      <c r="B237" s="8" t="s">
        <v>716</v>
      </c>
      <c r="C237" s="15">
        <v>2018</v>
      </c>
      <c r="D237" s="52">
        <v>1137.75</v>
      </c>
    </row>
    <row r="238" spans="1:4" ht="15" customHeight="1">
      <c r="A238" s="54" t="s">
        <v>21</v>
      </c>
      <c r="B238" s="8" t="s">
        <v>393</v>
      </c>
      <c r="C238" s="15">
        <v>2019</v>
      </c>
      <c r="D238" s="52">
        <v>1616</v>
      </c>
    </row>
    <row r="239" spans="1:4" ht="15" customHeight="1">
      <c r="A239" s="54" t="s">
        <v>22</v>
      </c>
      <c r="B239" s="8" t="s">
        <v>395</v>
      </c>
      <c r="C239" s="15">
        <v>2019</v>
      </c>
      <c r="D239" s="52">
        <v>445</v>
      </c>
    </row>
    <row r="240" spans="1:4" ht="15" customHeight="1">
      <c r="A240" s="54" t="s">
        <v>23</v>
      </c>
      <c r="B240" s="8" t="s">
        <v>396</v>
      </c>
      <c r="C240" s="15">
        <v>2019</v>
      </c>
      <c r="D240" s="52">
        <v>3140</v>
      </c>
    </row>
    <row r="241" spans="1:4" ht="15" customHeight="1">
      <c r="A241" s="54" t="s">
        <v>24</v>
      </c>
      <c r="B241" s="8" t="s">
        <v>396</v>
      </c>
      <c r="C241" s="15">
        <v>2019</v>
      </c>
      <c r="D241" s="52">
        <v>2318.99</v>
      </c>
    </row>
    <row r="242" spans="1:4" ht="15" customHeight="1">
      <c r="A242" s="54" t="s">
        <v>25</v>
      </c>
      <c r="B242" s="8" t="s">
        <v>587</v>
      </c>
      <c r="C242" s="15">
        <v>2019</v>
      </c>
      <c r="D242" s="52">
        <v>2251</v>
      </c>
    </row>
    <row r="243" spans="1:4" ht="15" customHeight="1">
      <c r="A243" s="54" t="s">
        <v>26</v>
      </c>
      <c r="B243" s="8" t="s">
        <v>588</v>
      </c>
      <c r="C243" s="15">
        <v>2020</v>
      </c>
      <c r="D243" s="52">
        <v>5440</v>
      </c>
    </row>
    <row r="244" spans="1:4" ht="15" customHeight="1">
      <c r="A244" s="54" t="s">
        <v>27</v>
      </c>
      <c r="B244" s="8" t="s">
        <v>717</v>
      </c>
      <c r="C244" s="15">
        <v>2020</v>
      </c>
      <c r="D244" s="52">
        <v>4436</v>
      </c>
    </row>
    <row r="245" spans="1:4" ht="15" customHeight="1">
      <c r="A245" s="54" t="s">
        <v>28</v>
      </c>
      <c r="B245" s="8" t="s">
        <v>802</v>
      </c>
      <c r="C245" s="15">
        <v>2021</v>
      </c>
      <c r="D245" s="52">
        <v>11280.5</v>
      </c>
    </row>
    <row r="246" spans="1:4" ht="15" customHeight="1">
      <c r="A246" s="54" t="s">
        <v>29</v>
      </c>
      <c r="B246" s="8" t="s">
        <v>802</v>
      </c>
      <c r="C246" s="15">
        <v>2022</v>
      </c>
      <c r="D246" s="52">
        <v>12377</v>
      </c>
    </row>
    <row r="247" spans="1:4" ht="15" customHeight="1">
      <c r="A247" s="54" t="s">
        <v>30</v>
      </c>
      <c r="B247" s="8" t="s">
        <v>803</v>
      </c>
      <c r="C247" s="15">
        <v>2021</v>
      </c>
      <c r="D247" s="52">
        <v>4960</v>
      </c>
    </row>
    <row r="248" spans="1:4" ht="15" customHeight="1">
      <c r="A248" s="54" t="s">
        <v>31</v>
      </c>
      <c r="B248" s="8" t="s">
        <v>1185</v>
      </c>
      <c r="C248" s="15">
        <v>2022</v>
      </c>
      <c r="D248" s="52">
        <v>2480</v>
      </c>
    </row>
    <row r="249" spans="1:4" ht="15" customHeight="1">
      <c r="A249" s="54" t="s">
        <v>32</v>
      </c>
      <c r="B249" s="8" t="s">
        <v>802</v>
      </c>
      <c r="C249" s="15">
        <v>2023</v>
      </c>
      <c r="D249" s="52">
        <v>9347</v>
      </c>
    </row>
    <row r="250" spans="1:4" ht="15" customHeight="1">
      <c r="A250" s="54" t="s">
        <v>33</v>
      </c>
      <c r="B250" s="8" t="s">
        <v>1186</v>
      </c>
      <c r="C250" s="15">
        <v>2022</v>
      </c>
      <c r="D250" s="52">
        <v>5436.6</v>
      </c>
    </row>
    <row r="251" spans="1:4" ht="12.75">
      <c r="A251" s="15"/>
      <c r="B251" s="16" t="s">
        <v>8</v>
      </c>
      <c r="C251" s="8"/>
      <c r="D251" s="239">
        <f>SUM(D234:D250)</f>
        <v>70532.34</v>
      </c>
    </row>
    <row r="252" spans="1:4" ht="19.5" customHeight="1">
      <c r="A252" s="456" t="s">
        <v>186</v>
      </c>
      <c r="B252" s="456"/>
      <c r="C252" s="456"/>
      <c r="D252" s="456"/>
    </row>
    <row r="253" spans="1:4" ht="25.5">
      <c r="A253" s="228" t="s">
        <v>0</v>
      </c>
      <c r="B253" s="228" t="s">
        <v>12</v>
      </c>
      <c r="C253" s="228" t="s">
        <v>10</v>
      </c>
      <c r="D253" s="228" t="s">
        <v>11</v>
      </c>
    </row>
    <row r="254" spans="1:4" ht="12.75">
      <c r="A254" s="54" t="s">
        <v>538</v>
      </c>
      <c r="B254" s="8" t="s">
        <v>397</v>
      </c>
      <c r="C254" s="15">
        <v>2019</v>
      </c>
      <c r="D254" s="52">
        <v>1099</v>
      </c>
    </row>
    <row r="255" spans="1:4" ht="12.75">
      <c r="A255" s="54" t="s">
        <v>539</v>
      </c>
      <c r="B255" s="8" t="s">
        <v>589</v>
      </c>
      <c r="C255" s="15">
        <v>2019</v>
      </c>
      <c r="D255" s="52">
        <v>2999</v>
      </c>
    </row>
    <row r="256" spans="1:4" ht="12.75">
      <c r="A256" s="54" t="s">
        <v>19</v>
      </c>
      <c r="B256" s="8" t="s">
        <v>590</v>
      </c>
      <c r="C256" s="15">
        <v>2019</v>
      </c>
      <c r="D256" s="52">
        <v>3000</v>
      </c>
    </row>
    <row r="257" spans="1:4" ht="12.75">
      <c r="A257" s="54" t="s">
        <v>20</v>
      </c>
      <c r="B257" s="8" t="s">
        <v>591</v>
      </c>
      <c r="C257" s="15">
        <v>2020</v>
      </c>
      <c r="D257" s="52">
        <v>5098</v>
      </c>
    </row>
    <row r="258" spans="1:4" ht="12.75">
      <c r="A258" s="54" t="s">
        <v>21</v>
      </c>
      <c r="B258" s="8" t="s">
        <v>592</v>
      </c>
      <c r="C258" s="15">
        <v>2020</v>
      </c>
      <c r="D258" s="52">
        <v>1360.28</v>
      </c>
    </row>
    <row r="259" spans="1:4" ht="12.75">
      <c r="A259" s="54" t="s">
        <v>22</v>
      </c>
      <c r="B259" s="8" t="s">
        <v>593</v>
      </c>
      <c r="C259" s="15">
        <v>2020</v>
      </c>
      <c r="D259" s="52">
        <v>2529.28</v>
      </c>
    </row>
    <row r="260" spans="1:4" ht="12.75">
      <c r="A260" s="54" t="s">
        <v>23</v>
      </c>
      <c r="B260" s="8" t="s">
        <v>718</v>
      </c>
      <c r="C260" s="15">
        <v>2021</v>
      </c>
      <c r="D260" s="52">
        <v>2299</v>
      </c>
    </row>
    <row r="261" spans="1:4" ht="12.75">
      <c r="A261" s="54" t="s">
        <v>24</v>
      </c>
      <c r="B261" s="8" t="s">
        <v>719</v>
      </c>
      <c r="C261" s="15">
        <v>2021</v>
      </c>
      <c r="D261" s="52">
        <v>685.54</v>
      </c>
    </row>
    <row r="262" spans="1:4" ht="12.75">
      <c r="A262" s="54" t="s">
        <v>25</v>
      </c>
      <c r="B262" s="8" t="s">
        <v>779</v>
      </c>
      <c r="C262" s="15">
        <v>2022</v>
      </c>
      <c r="D262" s="52">
        <v>4068</v>
      </c>
    </row>
    <row r="263" spans="1:4" ht="12.75">
      <c r="A263" s="54" t="s">
        <v>26</v>
      </c>
      <c r="B263" s="8" t="s">
        <v>1187</v>
      </c>
      <c r="C263" s="15">
        <v>2022</v>
      </c>
      <c r="D263" s="52">
        <v>3998.99</v>
      </c>
    </row>
    <row r="264" spans="1:4" ht="12.75">
      <c r="A264" s="15"/>
      <c r="B264" s="16" t="s">
        <v>8</v>
      </c>
      <c r="C264" s="8"/>
      <c r="D264" s="239">
        <f>SUM(D254:D263)</f>
        <v>27137.090000000004</v>
      </c>
    </row>
    <row r="265" spans="1:4" ht="19.5" customHeight="1">
      <c r="A265" s="456" t="s">
        <v>261</v>
      </c>
      <c r="B265" s="456"/>
      <c r="C265" s="456"/>
      <c r="D265" s="456"/>
    </row>
    <row r="266" spans="1:4" ht="38.25">
      <c r="A266" s="228" t="s">
        <v>0</v>
      </c>
      <c r="B266" s="228" t="s">
        <v>13</v>
      </c>
      <c r="C266" s="228" t="s">
        <v>10</v>
      </c>
      <c r="D266" s="228" t="s">
        <v>11</v>
      </c>
    </row>
    <row r="267" spans="1:4" ht="12.75">
      <c r="A267" s="15">
        <v>1</v>
      </c>
      <c r="B267" s="8" t="s">
        <v>398</v>
      </c>
      <c r="C267" s="15">
        <v>2018</v>
      </c>
      <c r="D267" s="52">
        <v>20799.52</v>
      </c>
    </row>
    <row r="268" spans="1:4" ht="12.75">
      <c r="A268" s="15"/>
      <c r="B268" s="16" t="s">
        <v>8</v>
      </c>
      <c r="C268" s="8"/>
      <c r="D268" s="53">
        <f>SUM(D267)</f>
        <v>20799.52</v>
      </c>
    </row>
    <row r="270" spans="1:4" ht="19.5" customHeight="1">
      <c r="A270" s="429" t="s">
        <v>428</v>
      </c>
      <c r="B270" s="429"/>
      <c r="C270" s="429"/>
      <c r="D270" s="429"/>
    </row>
    <row r="271" spans="1:4" ht="19.5" customHeight="1">
      <c r="A271" s="456" t="s">
        <v>185</v>
      </c>
      <c r="B271" s="456"/>
      <c r="C271" s="456"/>
      <c r="D271" s="456"/>
    </row>
    <row r="272" spans="1:4" ht="25.5">
      <c r="A272" s="228" t="s">
        <v>0</v>
      </c>
      <c r="B272" s="228" t="s">
        <v>9</v>
      </c>
      <c r="C272" s="228" t="s">
        <v>10</v>
      </c>
      <c r="D272" s="228" t="s">
        <v>11</v>
      </c>
    </row>
    <row r="273" spans="1:4" ht="12.75">
      <c r="A273" s="14">
        <v>1</v>
      </c>
      <c r="B273" s="8" t="s">
        <v>394</v>
      </c>
      <c r="C273" s="15">
        <v>2019</v>
      </c>
      <c r="D273" s="52">
        <v>1550</v>
      </c>
    </row>
    <row r="274" spans="1:4" ht="12.75">
      <c r="A274" s="14">
        <v>2</v>
      </c>
      <c r="B274" s="8" t="s">
        <v>1190</v>
      </c>
      <c r="C274" s="15">
        <v>2020</v>
      </c>
      <c r="D274" s="52">
        <v>2998</v>
      </c>
    </row>
    <row r="275" spans="1:4" ht="12.75">
      <c r="A275" s="15">
        <v>3</v>
      </c>
      <c r="B275" s="8" t="s">
        <v>1191</v>
      </c>
      <c r="C275" s="15">
        <v>2022</v>
      </c>
      <c r="D275" s="52">
        <v>5467</v>
      </c>
    </row>
    <row r="276" spans="1:4" ht="12.75">
      <c r="A276" s="15"/>
      <c r="B276" s="16" t="s">
        <v>8</v>
      </c>
      <c r="C276" s="8"/>
      <c r="D276" s="239">
        <f>SUM(D273:D275)</f>
        <v>10015</v>
      </c>
    </row>
    <row r="277" spans="1:4" ht="19.5" customHeight="1">
      <c r="A277" s="456" t="s">
        <v>186</v>
      </c>
      <c r="B277" s="456"/>
      <c r="C277" s="456"/>
      <c r="D277" s="456"/>
    </row>
    <row r="278" spans="1:4" ht="25.5">
      <c r="A278" s="228" t="s">
        <v>0</v>
      </c>
      <c r="B278" s="228" t="s">
        <v>12</v>
      </c>
      <c r="C278" s="228" t="s">
        <v>10</v>
      </c>
      <c r="D278" s="228" t="s">
        <v>11</v>
      </c>
    </row>
    <row r="279" spans="1:4" ht="12.75">
      <c r="A279" s="15" t="s">
        <v>538</v>
      </c>
      <c r="B279" s="8" t="s">
        <v>594</v>
      </c>
      <c r="C279" s="15">
        <v>2020</v>
      </c>
      <c r="D279" s="52">
        <v>2000</v>
      </c>
    </row>
    <row r="280" spans="1:4" ht="12.75">
      <c r="A280" s="15" t="s">
        <v>539</v>
      </c>
      <c r="B280" s="8" t="s">
        <v>625</v>
      </c>
      <c r="C280" s="15">
        <v>2020</v>
      </c>
      <c r="D280" s="52">
        <v>1500</v>
      </c>
    </row>
    <row r="281" spans="1:4" ht="12.75">
      <c r="A281" s="15" t="s">
        <v>19</v>
      </c>
      <c r="B281" s="8" t="s">
        <v>1192</v>
      </c>
      <c r="C281" s="15">
        <v>2020</v>
      </c>
      <c r="D281" s="52">
        <v>2990</v>
      </c>
    </row>
    <row r="282" spans="1:4" ht="12.75">
      <c r="A282" s="15" t="s">
        <v>20</v>
      </c>
      <c r="B282" s="8" t="s">
        <v>1193</v>
      </c>
      <c r="C282" s="15">
        <v>2020</v>
      </c>
      <c r="D282" s="52">
        <v>4400</v>
      </c>
    </row>
    <row r="283" spans="1:4" ht="12.75">
      <c r="A283" s="15" t="s">
        <v>21</v>
      </c>
      <c r="B283" s="8" t="s">
        <v>1194</v>
      </c>
      <c r="C283" s="15">
        <v>2021</v>
      </c>
      <c r="D283" s="52">
        <v>2448</v>
      </c>
    </row>
    <row r="284" spans="1:4" ht="12.75">
      <c r="A284" s="15" t="s">
        <v>22</v>
      </c>
      <c r="B284" s="8" t="s">
        <v>1195</v>
      </c>
      <c r="C284" s="15">
        <v>2021</v>
      </c>
      <c r="D284" s="52">
        <v>7470</v>
      </c>
    </row>
    <row r="285" spans="1:4" ht="12.75">
      <c r="A285" s="15" t="s">
        <v>23</v>
      </c>
      <c r="B285" s="8" t="s">
        <v>804</v>
      </c>
      <c r="C285" s="15">
        <v>2021</v>
      </c>
      <c r="D285" s="52">
        <v>4506</v>
      </c>
    </row>
    <row r="286" spans="1:4" ht="12.75">
      <c r="A286" s="15" t="s">
        <v>24</v>
      </c>
      <c r="B286" s="8" t="s">
        <v>1196</v>
      </c>
      <c r="C286" s="15">
        <v>2021</v>
      </c>
      <c r="D286" s="52">
        <v>5020</v>
      </c>
    </row>
    <row r="287" spans="1:4" ht="12.75">
      <c r="A287" s="15"/>
      <c r="B287" s="16" t="s">
        <v>8</v>
      </c>
      <c r="C287" s="8"/>
      <c r="D287" s="276">
        <f>SUM(D279:D286)</f>
        <v>30334</v>
      </c>
    </row>
    <row r="289" spans="1:4" ht="16.5" customHeight="1">
      <c r="A289" s="430" t="s">
        <v>429</v>
      </c>
      <c r="B289" s="431"/>
      <c r="C289" s="431"/>
      <c r="D289" s="432"/>
    </row>
    <row r="290" spans="1:4" ht="19.5" customHeight="1">
      <c r="A290" s="456" t="s">
        <v>185</v>
      </c>
      <c r="B290" s="456"/>
      <c r="C290" s="456"/>
      <c r="D290" s="456"/>
    </row>
    <row r="291" spans="1:4" ht="25.5">
      <c r="A291" s="228" t="s">
        <v>0</v>
      </c>
      <c r="B291" s="228" t="s">
        <v>9</v>
      </c>
      <c r="C291" s="228" t="s">
        <v>10</v>
      </c>
      <c r="D291" s="228" t="s">
        <v>11</v>
      </c>
    </row>
    <row r="292" spans="1:4" ht="12.75">
      <c r="A292" s="14" t="s">
        <v>538</v>
      </c>
      <c r="B292" s="8" t="s">
        <v>440</v>
      </c>
      <c r="C292" s="15">
        <v>2018</v>
      </c>
      <c r="D292" s="187">
        <v>1900</v>
      </c>
    </row>
    <row r="293" spans="1:4" ht="12.75">
      <c r="A293" s="14" t="s">
        <v>539</v>
      </c>
      <c r="B293" s="8" t="s">
        <v>1197</v>
      </c>
      <c r="C293" s="15">
        <v>2019</v>
      </c>
      <c r="D293" s="187">
        <v>2680</v>
      </c>
    </row>
    <row r="294" spans="1:4" ht="12.75">
      <c r="A294" s="14" t="s">
        <v>19</v>
      </c>
      <c r="B294" s="8" t="s">
        <v>441</v>
      </c>
      <c r="C294" s="15">
        <v>2019</v>
      </c>
      <c r="D294" s="187">
        <v>2868</v>
      </c>
    </row>
    <row r="295" spans="1:4" ht="12.75">
      <c r="A295" s="14" t="s">
        <v>20</v>
      </c>
      <c r="B295" s="8" t="s">
        <v>1198</v>
      </c>
      <c r="C295" s="15">
        <v>2020</v>
      </c>
      <c r="D295" s="187">
        <v>1380</v>
      </c>
    </row>
    <row r="296" spans="1:4" ht="12.75">
      <c r="A296" s="14" t="s">
        <v>21</v>
      </c>
      <c r="B296" s="8" t="s">
        <v>600</v>
      </c>
      <c r="C296" s="15">
        <v>2019</v>
      </c>
      <c r="D296" s="187">
        <v>14430</v>
      </c>
    </row>
    <row r="297" spans="1:4" ht="12.75">
      <c r="A297" s="14" t="s">
        <v>22</v>
      </c>
      <c r="B297" s="8" t="s">
        <v>695</v>
      </c>
      <c r="C297" s="15">
        <v>2019</v>
      </c>
      <c r="D297" s="187">
        <v>796</v>
      </c>
    </row>
    <row r="298" spans="1:4" ht="12.75">
      <c r="A298" s="14" t="s">
        <v>23</v>
      </c>
      <c r="B298" s="8" t="s">
        <v>696</v>
      </c>
      <c r="C298" s="15">
        <v>2021</v>
      </c>
      <c r="D298" s="187">
        <v>325.2</v>
      </c>
    </row>
    <row r="299" spans="1:4" ht="12.75">
      <c r="A299" s="14" t="s">
        <v>24</v>
      </c>
      <c r="B299" s="8" t="s">
        <v>697</v>
      </c>
      <c r="C299" s="15">
        <v>2021</v>
      </c>
      <c r="D299" s="187">
        <v>170</v>
      </c>
    </row>
    <row r="300" spans="1:4" ht="12.75">
      <c r="A300" s="14" t="s">
        <v>25</v>
      </c>
      <c r="B300" s="8" t="s">
        <v>698</v>
      </c>
      <c r="C300" s="15">
        <v>2021</v>
      </c>
      <c r="D300" s="187">
        <v>601.62</v>
      </c>
    </row>
    <row r="301" spans="1:4" ht="12.75">
      <c r="A301" s="14" t="s">
        <v>26</v>
      </c>
      <c r="B301" s="8" t="s">
        <v>699</v>
      </c>
      <c r="C301" s="15">
        <v>2020</v>
      </c>
      <c r="D301" s="187">
        <v>1380</v>
      </c>
    </row>
    <row r="302" spans="1:4" ht="12.75">
      <c r="A302" s="14" t="s">
        <v>27</v>
      </c>
      <c r="B302" s="8" t="s">
        <v>700</v>
      </c>
      <c r="C302" s="15">
        <v>2019</v>
      </c>
      <c r="D302" s="187">
        <v>6865.78</v>
      </c>
    </row>
    <row r="303" spans="1:4" ht="12.75">
      <c r="A303" s="14" t="s">
        <v>28</v>
      </c>
      <c r="B303" s="8" t="s">
        <v>701</v>
      </c>
      <c r="C303" s="15">
        <v>2019</v>
      </c>
      <c r="D303" s="187">
        <v>232.47</v>
      </c>
    </row>
    <row r="304" spans="1:4" ht="12.75">
      <c r="A304" s="14" t="s">
        <v>29</v>
      </c>
      <c r="B304" s="8" t="s">
        <v>702</v>
      </c>
      <c r="C304" s="15">
        <v>2020</v>
      </c>
      <c r="D304" s="187">
        <v>364</v>
      </c>
    </row>
    <row r="305" spans="1:4" ht="12.75">
      <c r="A305" s="14" t="s">
        <v>30</v>
      </c>
      <c r="B305" s="8" t="s">
        <v>703</v>
      </c>
      <c r="C305" s="15">
        <v>2021</v>
      </c>
      <c r="D305" s="187">
        <v>2165.82</v>
      </c>
    </row>
    <row r="306" spans="1:4" ht="12.75">
      <c r="A306" s="14" t="s">
        <v>31</v>
      </c>
      <c r="B306" s="8" t="s">
        <v>1199</v>
      </c>
      <c r="C306" s="15">
        <v>2022</v>
      </c>
      <c r="D306" s="187">
        <v>2290</v>
      </c>
    </row>
    <row r="307" spans="1:4" ht="12.75">
      <c r="A307" s="14" t="s">
        <v>32</v>
      </c>
      <c r="B307" s="8" t="s">
        <v>1200</v>
      </c>
      <c r="C307" s="15">
        <v>2022</v>
      </c>
      <c r="D307" s="187">
        <v>599</v>
      </c>
    </row>
    <row r="308" spans="1:4" ht="12.75">
      <c r="A308" s="14" t="s">
        <v>33</v>
      </c>
      <c r="B308" s="8" t="s">
        <v>1201</v>
      </c>
      <c r="C308" s="15">
        <v>2022</v>
      </c>
      <c r="D308" s="187">
        <v>1665</v>
      </c>
    </row>
    <row r="309" spans="1:4" ht="12.75">
      <c r="A309" s="14" t="s">
        <v>36</v>
      </c>
      <c r="B309" s="8" t="s">
        <v>1202</v>
      </c>
      <c r="C309" s="15">
        <v>2022</v>
      </c>
      <c r="D309" s="187">
        <v>1799</v>
      </c>
    </row>
    <row r="310" spans="1:4" ht="12.75">
      <c r="A310" s="14" t="s">
        <v>540</v>
      </c>
      <c r="B310" s="8" t="s">
        <v>1203</v>
      </c>
      <c r="C310" s="15">
        <v>2022</v>
      </c>
      <c r="D310" s="187">
        <v>600</v>
      </c>
    </row>
    <row r="311" spans="1:4" ht="12.75">
      <c r="A311" s="14" t="s">
        <v>37</v>
      </c>
      <c r="B311" s="8" t="s">
        <v>1204</v>
      </c>
      <c r="C311" s="15">
        <v>2022</v>
      </c>
      <c r="D311" s="187">
        <v>2879.94</v>
      </c>
    </row>
    <row r="312" spans="1:4" ht="12.75">
      <c r="A312" s="15"/>
      <c r="B312" s="16" t="s">
        <v>8</v>
      </c>
      <c r="C312" s="8"/>
      <c r="D312" s="239">
        <f>SUM(D292:D311)</f>
        <v>45991.83</v>
      </c>
    </row>
    <row r="313" spans="1:4" ht="19.5" customHeight="1">
      <c r="A313" s="456" t="s">
        <v>186</v>
      </c>
      <c r="B313" s="456"/>
      <c r="C313" s="456"/>
      <c r="D313" s="456"/>
    </row>
    <row r="314" spans="1:4" ht="25.5">
      <c r="A314" s="228" t="s">
        <v>0</v>
      </c>
      <c r="B314" s="228" t="s">
        <v>12</v>
      </c>
      <c r="C314" s="228" t="s">
        <v>10</v>
      </c>
      <c r="D314" s="228" t="s">
        <v>11</v>
      </c>
    </row>
    <row r="315" spans="1:4" ht="12.75">
      <c r="A315" s="15" t="s">
        <v>538</v>
      </c>
      <c r="B315" s="8" t="s">
        <v>704</v>
      </c>
      <c r="C315" s="15">
        <v>2020</v>
      </c>
      <c r="D315" s="187">
        <v>5980</v>
      </c>
    </row>
    <row r="316" spans="1:4" ht="12.75">
      <c r="A316" s="15" t="s">
        <v>539</v>
      </c>
      <c r="B316" s="8" t="s">
        <v>705</v>
      </c>
      <c r="C316" s="15">
        <v>2020</v>
      </c>
      <c r="D316" s="187">
        <v>6600</v>
      </c>
    </row>
    <row r="317" spans="1:4" ht="12.75">
      <c r="A317" s="15" t="s">
        <v>19</v>
      </c>
      <c r="B317" s="8" t="s">
        <v>601</v>
      </c>
      <c r="C317" s="15">
        <v>2019</v>
      </c>
      <c r="D317" s="187">
        <v>1489</v>
      </c>
    </row>
    <row r="318" spans="1:5" ht="12.75">
      <c r="A318" s="15" t="s">
        <v>20</v>
      </c>
      <c r="B318" s="8" t="s">
        <v>706</v>
      </c>
      <c r="C318" s="15">
        <v>2021</v>
      </c>
      <c r="D318" s="187">
        <v>550</v>
      </c>
      <c r="E318" s="1" t="s">
        <v>579</v>
      </c>
    </row>
    <row r="319" spans="1:4" ht="12.75">
      <c r="A319" s="15" t="s">
        <v>21</v>
      </c>
      <c r="B319" s="8" t="s">
        <v>707</v>
      </c>
      <c r="C319" s="15">
        <v>2020</v>
      </c>
      <c r="D319" s="187">
        <v>1249</v>
      </c>
    </row>
    <row r="320" spans="1:5" ht="12.75">
      <c r="A320" s="15" t="s">
        <v>22</v>
      </c>
      <c r="B320" s="8" t="s">
        <v>708</v>
      </c>
      <c r="C320" s="15">
        <v>2021</v>
      </c>
      <c r="D320" s="187">
        <v>100</v>
      </c>
      <c r="E320" s="1" t="s">
        <v>579</v>
      </c>
    </row>
    <row r="321" spans="1:4" ht="12.75">
      <c r="A321" s="15" t="s">
        <v>23</v>
      </c>
      <c r="B321" s="8" t="s">
        <v>709</v>
      </c>
      <c r="C321" s="15">
        <v>2020</v>
      </c>
      <c r="D321" s="187">
        <v>2499.9</v>
      </c>
    </row>
    <row r="322" spans="1:4" ht="12.75">
      <c r="A322" s="15" t="s">
        <v>24</v>
      </c>
      <c r="B322" s="8" t="s">
        <v>710</v>
      </c>
      <c r="C322" s="15">
        <v>2020</v>
      </c>
      <c r="D322" s="187">
        <v>2428</v>
      </c>
    </row>
    <row r="323" spans="1:4" ht="12.75">
      <c r="A323" s="15" t="s">
        <v>25</v>
      </c>
      <c r="B323" s="8" t="s">
        <v>1205</v>
      </c>
      <c r="C323" s="15">
        <v>2020</v>
      </c>
      <c r="D323" s="187">
        <v>5397</v>
      </c>
    </row>
    <row r="324" spans="1:4" ht="12.75">
      <c r="A324" s="15" t="s">
        <v>26</v>
      </c>
      <c r="B324" s="8" t="s">
        <v>711</v>
      </c>
      <c r="C324" s="15">
        <v>2020</v>
      </c>
      <c r="D324" s="187">
        <v>3448.3</v>
      </c>
    </row>
    <row r="325" spans="1:4" ht="12.75">
      <c r="A325" s="15" t="s">
        <v>27</v>
      </c>
      <c r="B325" s="8" t="s">
        <v>712</v>
      </c>
      <c r="C325" s="15">
        <v>2020</v>
      </c>
      <c r="D325" s="187">
        <v>1186.02</v>
      </c>
    </row>
    <row r="326" spans="1:4" ht="12.75">
      <c r="A326" s="15" t="s">
        <v>28</v>
      </c>
      <c r="B326" s="8" t="s">
        <v>1206</v>
      </c>
      <c r="C326" s="15">
        <v>2022</v>
      </c>
      <c r="D326" s="187">
        <v>2532</v>
      </c>
    </row>
    <row r="327" spans="1:4" ht="12.75">
      <c r="A327" s="15" t="s">
        <v>29</v>
      </c>
      <c r="B327" s="8" t="s">
        <v>1207</v>
      </c>
      <c r="C327" s="15">
        <v>2022</v>
      </c>
      <c r="D327" s="187">
        <v>638</v>
      </c>
    </row>
    <row r="328" spans="1:4" ht="12.75">
      <c r="A328" s="15"/>
      <c r="B328" s="16" t="s">
        <v>8</v>
      </c>
      <c r="C328" s="8"/>
      <c r="D328" s="239">
        <f>SUM(D315:D327)</f>
        <v>34097.22</v>
      </c>
    </row>
    <row r="330" spans="1:4" ht="19.5" customHeight="1">
      <c r="A330" s="457" t="s">
        <v>442</v>
      </c>
      <c r="B330" s="457"/>
      <c r="C330" s="457"/>
      <c r="D330" s="457"/>
    </row>
    <row r="331" spans="1:4" ht="19.5" customHeight="1">
      <c r="A331" s="456" t="s">
        <v>185</v>
      </c>
      <c r="B331" s="456"/>
      <c r="C331" s="456"/>
      <c r="D331" s="456"/>
    </row>
    <row r="332" spans="1:4" ht="25.5">
      <c r="A332" s="228" t="s">
        <v>0</v>
      </c>
      <c r="B332" s="228" t="s">
        <v>9</v>
      </c>
      <c r="C332" s="228" t="s">
        <v>10</v>
      </c>
      <c r="D332" s="228" t="s">
        <v>11</v>
      </c>
    </row>
    <row r="333" spans="1:4" s="27" customFormat="1" ht="12.75">
      <c r="A333" s="125" t="s">
        <v>538</v>
      </c>
      <c r="B333" s="8" t="s">
        <v>623</v>
      </c>
      <c r="C333" s="15">
        <v>2019</v>
      </c>
      <c r="D333" s="187">
        <v>12951.9</v>
      </c>
    </row>
    <row r="334" spans="1:4" s="27" customFormat="1" ht="12.75">
      <c r="A334" s="125" t="s">
        <v>539</v>
      </c>
      <c r="B334" s="8" t="s">
        <v>1208</v>
      </c>
      <c r="C334" s="15">
        <v>2021</v>
      </c>
      <c r="D334" s="187">
        <v>819</v>
      </c>
    </row>
    <row r="335" spans="1:4" s="27" customFormat="1" ht="12.75">
      <c r="A335" s="125" t="s">
        <v>19</v>
      </c>
      <c r="B335" s="8" t="s">
        <v>660</v>
      </c>
      <c r="C335" s="15">
        <v>2020</v>
      </c>
      <c r="D335" s="187">
        <v>1650</v>
      </c>
    </row>
    <row r="336" spans="1:4" s="27" customFormat="1" ht="12.75">
      <c r="A336" s="125" t="s">
        <v>20</v>
      </c>
      <c r="B336" s="8" t="s">
        <v>341</v>
      </c>
      <c r="C336" s="15">
        <v>2020</v>
      </c>
      <c r="D336" s="187">
        <v>2340</v>
      </c>
    </row>
    <row r="337" spans="1:4" s="27" customFormat="1" ht="12.75">
      <c r="A337" s="125" t="s">
        <v>21</v>
      </c>
      <c r="B337" s="8" t="s">
        <v>341</v>
      </c>
      <c r="C337" s="15">
        <v>2020</v>
      </c>
      <c r="D337" s="187">
        <v>1745</v>
      </c>
    </row>
    <row r="338" spans="1:4" s="27" customFormat="1" ht="12.75">
      <c r="A338" s="125" t="s">
        <v>22</v>
      </c>
      <c r="B338" s="8" t="s">
        <v>810</v>
      </c>
      <c r="C338" s="15">
        <v>2020</v>
      </c>
      <c r="D338" s="187">
        <v>2399</v>
      </c>
    </row>
    <row r="339" spans="1:4" s="27" customFormat="1" ht="12.75">
      <c r="A339" s="125" t="s">
        <v>23</v>
      </c>
      <c r="B339" s="8" t="s">
        <v>660</v>
      </c>
      <c r="C339" s="15">
        <v>2020</v>
      </c>
      <c r="D339" s="187">
        <v>1650</v>
      </c>
    </row>
    <row r="340" spans="1:4" s="27" customFormat="1" ht="12.75">
      <c r="A340" s="125" t="s">
        <v>24</v>
      </c>
      <c r="B340" s="8" t="s">
        <v>811</v>
      </c>
      <c r="C340" s="15">
        <v>2021</v>
      </c>
      <c r="D340" s="187">
        <v>890</v>
      </c>
    </row>
    <row r="341" spans="1:4" s="27" customFormat="1" ht="12.75">
      <c r="A341" s="125" t="s">
        <v>25</v>
      </c>
      <c r="B341" s="8" t="s">
        <v>811</v>
      </c>
      <c r="C341" s="15">
        <v>2021</v>
      </c>
      <c r="D341" s="187">
        <v>550</v>
      </c>
    </row>
    <row r="342" spans="1:4" s="27" customFormat="1" ht="12.75">
      <c r="A342" s="125" t="s">
        <v>26</v>
      </c>
      <c r="B342" s="8" t="s">
        <v>811</v>
      </c>
      <c r="C342" s="15">
        <v>2021</v>
      </c>
      <c r="D342" s="187">
        <v>550</v>
      </c>
    </row>
    <row r="343" spans="1:4" s="27" customFormat="1" ht="12.75">
      <c r="A343" s="125" t="s">
        <v>27</v>
      </c>
      <c r="B343" s="8" t="s">
        <v>811</v>
      </c>
      <c r="C343" s="15">
        <v>2021</v>
      </c>
      <c r="D343" s="187">
        <v>550</v>
      </c>
    </row>
    <row r="344" spans="1:4" s="27" customFormat="1" ht="12.75">
      <c r="A344" s="125" t="s">
        <v>28</v>
      </c>
      <c r="B344" s="8" t="s">
        <v>811</v>
      </c>
      <c r="C344" s="15">
        <v>2021</v>
      </c>
      <c r="D344" s="187">
        <v>550</v>
      </c>
    </row>
    <row r="345" spans="1:4" s="27" customFormat="1" ht="12.75">
      <c r="A345" s="125" t="s">
        <v>29</v>
      </c>
      <c r="B345" s="8" t="s">
        <v>811</v>
      </c>
      <c r="C345" s="15">
        <v>2021</v>
      </c>
      <c r="D345" s="187">
        <v>550</v>
      </c>
    </row>
    <row r="346" spans="1:4" s="27" customFormat="1" ht="12.75">
      <c r="A346" s="125" t="s">
        <v>30</v>
      </c>
      <c r="B346" s="8" t="s">
        <v>811</v>
      </c>
      <c r="C346" s="15">
        <v>2021</v>
      </c>
      <c r="D346" s="187">
        <v>550</v>
      </c>
    </row>
    <row r="347" spans="1:6" s="27" customFormat="1" ht="12.75">
      <c r="A347" s="125" t="s">
        <v>31</v>
      </c>
      <c r="B347" s="8" t="s">
        <v>811</v>
      </c>
      <c r="C347" s="15">
        <v>2021</v>
      </c>
      <c r="D347" s="187">
        <v>550</v>
      </c>
      <c r="F347" s="381"/>
    </row>
    <row r="348" spans="1:4" s="27" customFormat="1" ht="12.75">
      <c r="A348" s="125" t="s">
        <v>32</v>
      </c>
      <c r="B348" s="8" t="s">
        <v>811</v>
      </c>
      <c r="C348" s="15">
        <v>2021</v>
      </c>
      <c r="D348" s="187">
        <v>550</v>
      </c>
    </row>
    <row r="349" spans="1:4" s="27" customFormat="1" ht="12.75">
      <c r="A349" s="125" t="s">
        <v>33</v>
      </c>
      <c r="B349" s="8" t="s">
        <v>811</v>
      </c>
      <c r="C349" s="15">
        <v>2021</v>
      </c>
      <c r="D349" s="187">
        <v>550</v>
      </c>
    </row>
    <row r="350" spans="1:4" s="27" customFormat="1" ht="12.75">
      <c r="A350" s="125" t="s">
        <v>34</v>
      </c>
      <c r="B350" s="8" t="s">
        <v>811</v>
      </c>
      <c r="C350" s="15">
        <v>2021</v>
      </c>
      <c r="D350" s="187">
        <v>550</v>
      </c>
    </row>
    <row r="351" spans="1:4" s="27" customFormat="1" ht="12.75">
      <c r="A351" s="125" t="s">
        <v>35</v>
      </c>
      <c r="B351" s="8" t="s">
        <v>811</v>
      </c>
      <c r="C351" s="15">
        <v>2021</v>
      </c>
      <c r="D351" s="187">
        <v>550</v>
      </c>
    </row>
    <row r="352" spans="1:4" s="27" customFormat="1" ht="12.75">
      <c r="A352" s="125" t="s">
        <v>36</v>
      </c>
      <c r="B352" s="8" t="s">
        <v>811</v>
      </c>
      <c r="C352" s="15">
        <v>2021</v>
      </c>
      <c r="D352" s="187">
        <v>550</v>
      </c>
    </row>
    <row r="353" spans="1:4" s="27" customFormat="1" ht="12.75">
      <c r="A353" s="125" t="s">
        <v>540</v>
      </c>
      <c r="B353" s="8" t="s">
        <v>811</v>
      </c>
      <c r="C353" s="15">
        <v>2021</v>
      </c>
      <c r="D353" s="187">
        <v>550</v>
      </c>
    </row>
    <row r="354" spans="1:4" s="27" customFormat="1" ht="12.75">
      <c r="A354" s="125" t="s">
        <v>37</v>
      </c>
      <c r="B354" s="8" t="s">
        <v>811</v>
      </c>
      <c r="C354" s="15">
        <v>2021</v>
      </c>
      <c r="D354" s="187">
        <v>550</v>
      </c>
    </row>
    <row r="355" spans="1:4" s="27" customFormat="1" ht="12.75">
      <c r="A355" s="125" t="s">
        <v>38</v>
      </c>
      <c r="B355" s="8" t="s">
        <v>811</v>
      </c>
      <c r="C355" s="15">
        <v>2021</v>
      </c>
      <c r="D355" s="187">
        <v>550</v>
      </c>
    </row>
    <row r="356" spans="1:4" s="27" customFormat="1" ht="12.75">
      <c r="A356" s="125" t="s">
        <v>39</v>
      </c>
      <c r="B356" s="8" t="s">
        <v>811</v>
      </c>
      <c r="C356" s="15">
        <v>2021</v>
      </c>
      <c r="D356" s="187">
        <v>550</v>
      </c>
    </row>
    <row r="357" spans="1:4" s="27" customFormat="1" ht="12.75">
      <c r="A357" s="125" t="s">
        <v>40</v>
      </c>
      <c r="B357" s="8" t="s">
        <v>811</v>
      </c>
      <c r="C357" s="15">
        <v>2021</v>
      </c>
      <c r="D357" s="187">
        <v>550</v>
      </c>
    </row>
    <row r="358" spans="1:4" s="27" customFormat="1" ht="12.75">
      <c r="A358" s="125" t="s">
        <v>541</v>
      </c>
      <c r="B358" s="8" t="s">
        <v>660</v>
      </c>
      <c r="C358" s="15">
        <v>2021</v>
      </c>
      <c r="D358" s="187">
        <v>2000</v>
      </c>
    </row>
    <row r="359" spans="1:4" s="27" customFormat="1" ht="12.75">
      <c r="A359" s="125" t="s">
        <v>542</v>
      </c>
      <c r="B359" s="8" t="s">
        <v>660</v>
      </c>
      <c r="C359" s="15">
        <v>2020</v>
      </c>
      <c r="D359" s="187">
        <v>1750</v>
      </c>
    </row>
    <row r="360" spans="1:4" s="27" customFormat="1" ht="12.75">
      <c r="A360" s="125" t="s">
        <v>543</v>
      </c>
      <c r="B360" s="8" t="s">
        <v>660</v>
      </c>
      <c r="C360" s="15">
        <v>2020</v>
      </c>
      <c r="D360" s="187">
        <v>1750</v>
      </c>
    </row>
    <row r="361" spans="1:4" ht="12.75">
      <c r="A361" s="15"/>
      <c r="B361" s="16" t="s">
        <v>8</v>
      </c>
      <c r="C361" s="8"/>
      <c r="D361" s="239">
        <f>SUM(D333:D360)</f>
        <v>39294.9</v>
      </c>
    </row>
    <row r="362" spans="1:4" ht="19.5" customHeight="1">
      <c r="A362" s="456" t="s">
        <v>186</v>
      </c>
      <c r="B362" s="456"/>
      <c r="C362" s="456"/>
      <c r="D362" s="456"/>
    </row>
    <row r="363" spans="1:4" ht="25.5">
      <c r="A363" s="228" t="s">
        <v>0</v>
      </c>
      <c r="B363" s="228" t="s">
        <v>12</v>
      </c>
      <c r="C363" s="228" t="s">
        <v>10</v>
      </c>
      <c r="D363" s="228" t="s">
        <v>11</v>
      </c>
    </row>
    <row r="364" spans="1:4" s="27" customFormat="1" ht="15" customHeight="1">
      <c r="A364" s="123" t="s">
        <v>538</v>
      </c>
      <c r="B364" s="8" t="s">
        <v>624</v>
      </c>
      <c r="C364" s="15">
        <v>2020</v>
      </c>
      <c r="D364" s="187">
        <v>439</v>
      </c>
    </row>
    <row r="365" spans="1:4" s="27" customFormat="1" ht="15" customHeight="1">
      <c r="A365" s="123" t="s">
        <v>539</v>
      </c>
      <c r="B365" s="8" t="s">
        <v>1209</v>
      </c>
      <c r="C365" s="15">
        <v>2020</v>
      </c>
      <c r="D365" s="187">
        <v>439</v>
      </c>
    </row>
    <row r="366" spans="1:4" s="27" customFormat="1" ht="15" customHeight="1">
      <c r="A366" s="123" t="s">
        <v>19</v>
      </c>
      <c r="B366" s="8" t="s">
        <v>1210</v>
      </c>
      <c r="C366" s="15">
        <v>2020</v>
      </c>
      <c r="D366" s="187">
        <v>2990</v>
      </c>
    </row>
    <row r="367" spans="1:4" s="27" customFormat="1" ht="15" customHeight="1">
      <c r="A367" s="123" t="s">
        <v>20</v>
      </c>
      <c r="B367" s="8" t="s">
        <v>1210</v>
      </c>
      <c r="C367" s="15">
        <v>2020</v>
      </c>
      <c r="D367" s="187">
        <v>2990</v>
      </c>
    </row>
    <row r="368" spans="1:4" s="27" customFormat="1" ht="15" customHeight="1">
      <c r="A368" s="123" t="s">
        <v>21</v>
      </c>
      <c r="B368" s="8" t="s">
        <v>1210</v>
      </c>
      <c r="C368" s="15">
        <v>2020</v>
      </c>
      <c r="D368" s="187">
        <v>2200</v>
      </c>
    </row>
    <row r="369" spans="1:4" s="27" customFormat="1" ht="15" customHeight="1">
      <c r="A369" s="123" t="s">
        <v>22</v>
      </c>
      <c r="B369" s="8" t="s">
        <v>1210</v>
      </c>
      <c r="C369" s="15">
        <v>2020</v>
      </c>
      <c r="D369" s="187">
        <v>2200</v>
      </c>
    </row>
    <row r="370" spans="1:4" s="27" customFormat="1" ht="15" customHeight="1">
      <c r="A370" s="123" t="s">
        <v>23</v>
      </c>
      <c r="B370" s="8" t="s">
        <v>1210</v>
      </c>
      <c r="C370" s="15">
        <v>2020</v>
      </c>
      <c r="D370" s="187">
        <v>2200</v>
      </c>
    </row>
    <row r="371" spans="1:4" s="27" customFormat="1" ht="15" customHeight="1">
      <c r="A371" s="123" t="s">
        <v>24</v>
      </c>
      <c r="B371" s="8" t="s">
        <v>1210</v>
      </c>
      <c r="C371" s="15">
        <v>2020</v>
      </c>
      <c r="D371" s="187">
        <v>2200</v>
      </c>
    </row>
    <row r="372" spans="1:4" s="27" customFormat="1" ht="15" customHeight="1">
      <c r="A372" s="123" t="s">
        <v>25</v>
      </c>
      <c r="B372" s="8" t="s">
        <v>1211</v>
      </c>
      <c r="C372" s="15">
        <v>2020</v>
      </c>
      <c r="D372" s="187">
        <v>2199.88</v>
      </c>
    </row>
    <row r="373" spans="1:4" s="27" customFormat="1" ht="15" customHeight="1">
      <c r="A373" s="123" t="s">
        <v>26</v>
      </c>
      <c r="B373" s="8" t="s">
        <v>808</v>
      </c>
      <c r="C373" s="15">
        <v>2021</v>
      </c>
      <c r="D373" s="187">
        <v>5005</v>
      </c>
    </row>
    <row r="374" spans="1:4" s="27" customFormat="1" ht="15" customHeight="1">
      <c r="A374" s="123" t="s">
        <v>27</v>
      </c>
      <c r="B374" s="8" t="s">
        <v>809</v>
      </c>
      <c r="C374" s="15">
        <v>2021</v>
      </c>
      <c r="D374" s="187">
        <v>1000</v>
      </c>
    </row>
    <row r="375" spans="1:4" s="27" customFormat="1" ht="15" customHeight="1">
      <c r="A375" s="123" t="s">
        <v>28</v>
      </c>
      <c r="B375" s="8" t="s">
        <v>1212</v>
      </c>
      <c r="C375" s="15">
        <v>2021</v>
      </c>
      <c r="D375" s="187">
        <v>2890</v>
      </c>
    </row>
    <row r="376" spans="1:4" s="27" customFormat="1" ht="15" customHeight="1">
      <c r="A376" s="123" t="s">
        <v>29</v>
      </c>
      <c r="B376" s="8" t="s">
        <v>1213</v>
      </c>
      <c r="C376" s="15">
        <v>2021</v>
      </c>
      <c r="D376" s="187">
        <v>2498.99</v>
      </c>
    </row>
    <row r="377" spans="1:4" s="27" customFormat="1" ht="15" customHeight="1">
      <c r="A377" s="123" t="s">
        <v>30</v>
      </c>
      <c r="B377" s="8" t="s">
        <v>1213</v>
      </c>
      <c r="C377" s="15">
        <v>2021</v>
      </c>
      <c r="D377" s="187">
        <v>2498.99</v>
      </c>
    </row>
    <row r="378" spans="1:4" s="27" customFormat="1" ht="15" customHeight="1">
      <c r="A378" s="123" t="s">
        <v>31</v>
      </c>
      <c r="B378" s="8" t="s">
        <v>1213</v>
      </c>
      <c r="C378" s="15">
        <v>2021</v>
      </c>
      <c r="D378" s="187">
        <v>2498.99</v>
      </c>
    </row>
    <row r="379" spans="1:4" s="27" customFormat="1" ht="15" customHeight="1">
      <c r="A379" s="123" t="s">
        <v>32</v>
      </c>
      <c r="B379" s="8" t="s">
        <v>1213</v>
      </c>
      <c r="C379" s="15">
        <v>2021</v>
      </c>
      <c r="D379" s="187">
        <v>2498.99</v>
      </c>
    </row>
    <row r="380" spans="1:4" s="27" customFormat="1" ht="15" customHeight="1">
      <c r="A380" s="123" t="s">
        <v>33</v>
      </c>
      <c r="B380" s="8" t="s">
        <v>1213</v>
      </c>
      <c r="C380" s="15">
        <v>2021</v>
      </c>
      <c r="D380" s="187">
        <v>2498.99</v>
      </c>
    </row>
    <row r="381" spans="1:4" s="27" customFormat="1" ht="15" customHeight="1">
      <c r="A381" s="123" t="s">
        <v>34</v>
      </c>
      <c r="B381" s="8" t="s">
        <v>1214</v>
      </c>
      <c r="C381" s="15">
        <v>2021</v>
      </c>
      <c r="D381" s="187">
        <v>2460</v>
      </c>
    </row>
    <row r="382" spans="1:4" ht="12.75">
      <c r="A382" s="15"/>
      <c r="B382" s="16" t="s">
        <v>8</v>
      </c>
      <c r="C382" s="8"/>
      <c r="D382" s="239">
        <f>SUM(D364:D381)</f>
        <v>41707.829999999994</v>
      </c>
    </row>
    <row r="383" spans="1:4" ht="19.5" customHeight="1">
      <c r="A383" s="456" t="s">
        <v>261</v>
      </c>
      <c r="B383" s="456"/>
      <c r="C383" s="456"/>
      <c r="D383" s="456"/>
    </row>
    <row r="384" spans="1:4" ht="38.25">
      <c r="A384" s="273" t="s">
        <v>0</v>
      </c>
      <c r="B384" s="273" t="s">
        <v>13</v>
      </c>
      <c r="C384" s="273" t="s">
        <v>10</v>
      </c>
      <c r="D384" s="273" t="s">
        <v>11</v>
      </c>
    </row>
    <row r="385" spans="1:4" ht="12.75">
      <c r="A385" s="123">
        <v>1</v>
      </c>
      <c r="B385" s="8" t="s">
        <v>805</v>
      </c>
      <c r="C385" s="15">
        <v>2021</v>
      </c>
      <c r="D385" s="187">
        <v>1279.2</v>
      </c>
    </row>
    <row r="386" spans="1:4" ht="12.75">
      <c r="A386" s="123">
        <v>2</v>
      </c>
      <c r="B386" s="8" t="s">
        <v>806</v>
      </c>
      <c r="C386" s="15">
        <v>2020</v>
      </c>
      <c r="D386" s="187">
        <v>1500</v>
      </c>
    </row>
    <row r="387" spans="1:4" ht="12.75">
      <c r="A387" s="123">
        <v>3</v>
      </c>
      <c r="B387" s="8" t="s">
        <v>807</v>
      </c>
      <c r="C387" s="15">
        <v>2021</v>
      </c>
      <c r="D387" s="187">
        <v>1107</v>
      </c>
    </row>
    <row r="388" spans="1:4" ht="12.75">
      <c r="A388" s="123">
        <v>4</v>
      </c>
      <c r="B388" s="8" t="s">
        <v>1215</v>
      </c>
      <c r="C388" s="15">
        <v>2022</v>
      </c>
      <c r="D388" s="187">
        <v>501.84</v>
      </c>
    </row>
    <row r="389" spans="1:4" ht="12.75">
      <c r="A389" s="15"/>
      <c r="B389" s="16" t="s">
        <v>8</v>
      </c>
      <c r="C389" s="8"/>
      <c r="D389" s="239">
        <f>SUM(D385:D388)</f>
        <v>4388.04</v>
      </c>
    </row>
    <row r="391" spans="1:4" ht="19.5" customHeight="1">
      <c r="A391" s="458" t="s">
        <v>450</v>
      </c>
      <c r="B391" s="459"/>
      <c r="C391" s="459"/>
      <c r="D391" s="460"/>
    </row>
    <row r="392" spans="1:4" ht="19.5" customHeight="1">
      <c r="A392" s="456" t="s">
        <v>185</v>
      </c>
      <c r="B392" s="456"/>
      <c r="C392" s="456"/>
      <c r="D392" s="456"/>
    </row>
    <row r="393" spans="1:4" ht="25.5">
      <c r="A393" s="247" t="s">
        <v>0</v>
      </c>
      <c r="B393" s="247" t="s">
        <v>9</v>
      </c>
      <c r="C393" s="247" t="s">
        <v>10</v>
      </c>
      <c r="D393" s="247" t="s">
        <v>11</v>
      </c>
    </row>
    <row r="394" spans="1:4" s="27" customFormat="1" ht="25.5">
      <c r="A394" s="123" t="s">
        <v>538</v>
      </c>
      <c r="B394" s="130" t="s">
        <v>595</v>
      </c>
      <c r="C394" s="123">
        <v>2019</v>
      </c>
      <c r="D394" s="187">
        <v>2703</v>
      </c>
    </row>
    <row r="395" spans="1:4" s="27" customFormat="1" ht="12.75">
      <c r="A395" s="123" t="s">
        <v>539</v>
      </c>
      <c r="B395" s="130" t="s">
        <v>596</v>
      </c>
      <c r="C395" s="123">
        <v>2019</v>
      </c>
      <c r="D395" s="187">
        <v>2500</v>
      </c>
    </row>
    <row r="396" spans="1:4" s="27" customFormat="1" ht="12.75">
      <c r="A396" s="123" t="s">
        <v>19</v>
      </c>
      <c r="B396" s="130" t="s">
        <v>596</v>
      </c>
      <c r="C396" s="123">
        <v>2019</v>
      </c>
      <c r="D396" s="187">
        <v>2500</v>
      </c>
    </row>
    <row r="397" spans="1:4" s="27" customFormat="1" ht="12.75">
      <c r="A397" s="123" t="s">
        <v>20</v>
      </c>
      <c r="B397" s="130" t="s">
        <v>596</v>
      </c>
      <c r="C397" s="123">
        <v>2019</v>
      </c>
      <c r="D397" s="187">
        <v>2500</v>
      </c>
    </row>
    <row r="398" spans="1:4" s="27" customFormat="1" ht="12.75">
      <c r="A398" s="123" t="s">
        <v>21</v>
      </c>
      <c r="B398" s="130" t="s">
        <v>596</v>
      </c>
      <c r="C398" s="123">
        <v>2019</v>
      </c>
      <c r="D398" s="187">
        <v>2500</v>
      </c>
    </row>
    <row r="399" spans="1:4" s="27" customFormat="1" ht="12.75">
      <c r="A399" s="123" t="s">
        <v>22</v>
      </c>
      <c r="B399" s="130" t="s">
        <v>596</v>
      </c>
      <c r="C399" s="123">
        <v>2020</v>
      </c>
      <c r="D399" s="187">
        <v>2950</v>
      </c>
    </row>
    <row r="400" spans="1:4" s="27" customFormat="1" ht="12.75">
      <c r="A400" s="123" t="s">
        <v>23</v>
      </c>
      <c r="B400" s="130" t="s">
        <v>596</v>
      </c>
      <c r="C400" s="123">
        <v>2020</v>
      </c>
      <c r="D400" s="187">
        <v>2950</v>
      </c>
    </row>
    <row r="401" spans="1:4" s="27" customFormat="1" ht="12.75">
      <c r="A401" s="123" t="s">
        <v>24</v>
      </c>
      <c r="B401" s="130" t="s">
        <v>596</v>
      </c>
      <c r="C401" s="123">
        <v>2020</v>
      </c>
      <c r="D401" s="187">
        <v>2950</v>
      </c>
    </row>
    <row r="402" spans="1:4" s="27" customFormat="1" ht="12.75">
      <c r="A402" s="123" t="s">
        <v>25</v>
      </c>
      <c r="B402" s="130" t="s">
        <v>596</v>
      </c>
      <c r="C402" s="123">
        <v>2020</v>
      </c>
      <c r="D402" s="187">
        <v>2950</v>
      </c>
    </row>
    <row r="403" spans="1:4" s="27" customFormat="1" ht="12" customHeight="1">
      <c r="A403" s="123" t="s">
        <v>26</v>
      </c>
      <c r="B403" s="130" t="s">
        <v>596</v>
      </c>
      <c r="C403" s="123">
        <v>2020</v>
      </c>
      <c r="D403" s="187">
        <v>2950</v>
      </c>
    </row>
    <row r="404" spans="1:4" s="27" customFormat="1" ht="12.75">
      <c r="A404" s="123" t="s">
        <v>27</v>
      </c>
      <c r="B404" s="130" t="s">
        <v>596</v>
      </c>
      <c r="C404" s="123">
        <v>2020</v>
      </c>
      <c r="D404" s="187">
        <v>2950</v>
      </c>
    </row>
    <row r="405" spans="1:4" s="27" customFormat="1" ht="12.75">
      <c r="A405" s="123" t="s">
        <v>28</v>
      </c>
      <c r="B405" s="130" t="s">
        <v>596</v>
      </c>
      <c r="C405" s="123">
        <v>2020</v>
      </c>
      <c r="D405" s="187">
        <v>2950</v>
      </c>
    </row>
    <row r="406" spans="1:4" s="27" customFormat="1" ht="12.75">
      <c r="A406" s="123" t="s">
        <v>29</v>
      </c>
      <c r="B406" s="130" t="s">
        <v>596</v>
      </c>
      <c r="C406" s="123">
        <v>2020</v>
      </c>
      <c r="D406" s="187">
        <v>2950</v>
      </c>
    </row>
    <row r="407" spans="1:4" s="27" customFormat="1" ht="12.75">
      <c r="A407" s="123" t="s">
        <v>30</v>
      </c>
      <c r="B407" s="130" t="s">
        <v>596</v>
      </c>
      <c r="C407" s="123">
        <v>2020</v>
      </c>
      <c r="D407" s="187">
        <v>2950</v>
      </c>
    </row>
    <row r="408" spans="1:4" s="27" customFormat="1" ht="12.75">
      <c r="A408" s="123" t="s">
        <v>31</v>
      </c>
      <c r="B408" s="130" t="s">
        <v>596</v>
      </c>
      <c r="C408" s="123">
        <v>2020</v>
      </c>
      <c r="D408" s="187">
        <v>2950</v>
      </c>
    </row>
    <row r="409" spans="1:4" s="27" customFormat="1" ht="12.75">
      <c r="A409" s="123" t="s">
        <v>32</v>
      </c>
      <c r="B409" s="130" t="s">
        <v>596</v>
      </c>
      <c r="C409" s="123">
        <v>2020</v>
      </c>
      <c r="D409" s="187">
        <v>2950</v>
      </c>
    </row>
    <row r="410" spans="1:4" s="27" customFormat="1" ht="12.75">
      <c r="A410" s="123" t="s">
        <v>33</v>
      </c>
      <c r="B410" s="130" t="s">
        <v>596</v>
      </c>
      <c r="C410" s="123">
        <v>2020</v>
      </c>
      <c r="D410" s="187">
        <v>2950</v>
      </c>
    </row>
    <row r="411" spans="1:4" s="27" customFormat="1" ht="12.75">
      <c r="A411" s="123" t="s">
        <v>34</v>
      </c>
      <c r="B411" s="130" t="s">
        <v>596</v>
      </c>
      <c r="C411" s="123">
        <v>2020</v>
      </c>
      <c r="D411" s="187">
        <v>3035</v>
      </c>
    </row>
    <row r="412" spans="1:4" s="27" customFormat="1" ht="12.75">
      <c r="A412" s="123" t="s">
        <v>35</v>
      </c>
      <c r="B412" s="130" t="s">
        <v>723</v>
      </c>
      <c r="C412" s="123">
        <v>2020</v>
      </c>
      <c r="D412" s="187">
        <v>3060</v>
      </c>
    </row>
    <row r="413" spans="1:4" s="27" customFormat="1" ht="12.75">
      <c r="A413" s="123" t="s">
        <v>36</v>
      </c>
      <c r="B413" s="130" t="s">
        <v>723</v>
      </c>
      <c r="C413" s="123">
        <v>2020</v>
      </c>
      <c r="D413" s="187">
        <v>3150</v>
      </c>
    </row>
    <row r="414" spans="1:4" s="27" customFormat="1" ht="25.5">
      <c r="A414" s="123" t="s">
        <v>540</v>
      </c>
      <c r="B414" s="130" t="s">
        <v>1216</v>
      </c>
      <c r="C414" s="123">
        <v>2022</v>
      </c>
      <c r="D414" s="187">
        <v>1925</v>
      </c>
    </row>
    <row r="415" spans="1:4" s="27" customFormat="1" ht="12.75">
      <c r="A415" s="123" t="s">
        <v>37</v>
      </c>
      <c r="B415" s="130" t="s">
        <v>724</v>
      </c>
      <c r="C415" s="123">
        <v>2021</v>
      </c>
      <c r="D415" s="187">
        <v>2733</v>
      </c>
    </row>
    <row r="416" spans="1:4" s="27" customFormat="1" ht="12.75">
      <c r="A416" s="123" t="s">
        <v>38</v>
      </c>
      <c r="B416" s="130" t="s">
        <v>597</v>
      </c>
      <c r="C416" s="123">
        <v>2020</v>
      </c>
      <c r="D416" s="187">
        <v>2365</v>
      </c>
    </row>
    <row r="417" spans="1:4" s="27" customFormat="1" ht="12.75">
      <c r="A417" s="123" t="s">
        <v>39</v>
      </c>
      <c r="B417" s="130" t="s">
        <v>597</v>
      </c>
      <c r="C417" s="123">
        <v>2020</v>
      </c>
      <c r="D417" s="187">
        <v>2365</v>
      </c>
    </row>
    <row r="418" spans="1:4" s="27" customFormat="1" ht="12.75">
      <c r="A418" s="123" t="s">
        <v>40</v>
      </c>
      <c r="B418" s="130" t="s">
        <v>597</v>
      </c>
      <c r="C418" s="123">
        <v>2020</v>
      </c>
      <c r="D418" s="187">
        <v>2365</v>
      </c>
    </row>
    <row r="419" spans="1:4" s="27" customFormat="1" ht="12.75">
      <c r="A419" s="123" t="s">
        <v>541</v>
      </c>
      <c r="B419" s="130" t="s">
        <v>597</v>
      </c>
      <c r="C419" s="123">
        <v>2020</v>
      </c>
      <c r="D419" s="187">
        <v>2365</v>
      </c>
    </row>
    <row r="420" spans="1:4" s="27" customFormat="1" ht="12.75">
      <c r="A420" s="123" t="s">
        <v>542</v>
      </c>
      <c r="B420" s="130" t="s">
        <v>597</v>
      </c>
      <c r="C420" s="123">
        <v>2020</v>
      </c>
      <c r="D420" s="187">
        <v>2365</v>
      </c>
    </row>
    <row r="421" spans="1:4" s="27" customFormat="1" ht="12.75">
      <c r="A421" s="123" t="s">
        <v>543</v>
      </c>
      <c r="B421" s="130" t="s">
        <v>725</v>
      </c>
      <c r="C421" s="123">
        <v>2020</v>
      </c>
      <c r="D421" s="187">
        <v>2679</v>
      </c>
    </row>
    <row r="422" spans="1:4" s="27" customFormat="1" ht="12.75">
      <c r="A422" s="123" t="s">
        <v>544</v>
      </c>
      <c r="B422" s="130" t="s">
        <v>726</v>
      </c>
      <c r="C422" s="123">
        <v>2021</v>
      </c>
      <c r="D422" s="187">
        <v>2299</v>
      </c>
    </row>
    <row r="423" spans="1:4" s="27" customFormat="1" ht="12.75">
      <c r="A423" s="123" t="s">
        <v>545</v>
      </c>
      <c r="B423" s="130" t="s">
        <v>812</v>
      </c>
      <c r="C423" s="123">
        <v>2021</v>
      </c>
      <c r="D423" s="187">
        <v>8500</v>
      </c>
    </row>
    <row r="424" spans="1:4" s="27" customFormat="1" ht="12.75">
      <c r="A424" s="123" t="s">
        <v>546</v>
      </c>
      <c r="B424" s="130" t="s">
        <v>1217</v>
      </c>
      <c r="C424" s="123">
        <v>2022</v>
      </c>
      <c r="D424" s="187">
        <v>2300</v>
      </c>
    </row>
    <row r="425" spans="1:4" s="27" customFormat="1" ht="12.75">
      <c r="A425" s="123" t="s">
        <v>616</v>
      </c>
      <c r="B425" s="130" t="s">
        <v>1218</v>
      </c>
      <c r="C425" s="123">
        <v>2022</v>
      </c>
      <c r="D425" s="187">
        <v>6260</v>
      </c>
    </row>
    <row r="426" spans="1:4" s="27" customFormat="1" ht="12.75">
      <c r="A426" s="123" t="s">
        <v>617</v>
      </c>
      <c r="B426" s="130" t="s">
        <v>1219</v>
      </c>
      <c r="C426" s="123">
        <v>2022</v>
      </c>
      <c r="D426" s="187">
        <v>2601.95</v>
      </c>
    </row>
    <row r="427" spans="1:4" ht="12.75">
      <c r="A427" s="15"/>
      <c r="B427" s="16" t="s">
        <v>8</v>
      </c>
      <c r="C427" s="8"/>
      <c r="D427" s="276">
        <f>SUM(D394:D426)</f>
        <v>98470.95</v>
      </c>
    </row>
    <row r="428" spans="1:4" ht="19.5" customHeight="1">
      <c r="A428" s="456" t="s">
        <v>186</v>
      </c>
      <c r="B428" s="456"/>
      <c r="C428" s="456"/>
      <c r="D428" s="456"/>
    </row>
    <row r="429" spans="1:4" ht="25.5">
      <c r="A429" s="247" t="s">
        <v>0</v>
      </c>
      <c r="B429" s="247" t="s">
        <v>12</v>
      </c>
      <c r="C429" s="247" t="s">
        <v>10</v>
      </c>
      <c r="D429" s="247" t="s">
        <v>11</v>
      </c>
    </row>
    <row r="430" spans="1:4" ht="12.75">
      <c r="A430" s="15" t="s">
        <v>538</v>
      </c>
      <c r="B430" s="130" t="s">
        <v>598</v>
      </c>
      <c r="C430" s="123">
        <v>2020</v>
      </c>
      <c r="D430" s="187">
        <v>2990</v>
      </c>
    </row>
    <row r="431" spans="1:4" ht="12.75">
      <c r="A431" s="15" t="s">
        <v>539</v>
      </c>
      <c r="B431" s="130" t="s">
        <v>599</v>
      </c>
      <c r="C431" s="123">
        <v>2020</v>
      </c>
      <c r="D431" s="187">
        <v>2200</v>
      </c>
    </row>
    <row r="432" spans="1:4" ht="12.75">
      <c r="A432" s="15" t="s">
        <v>19</v>
      </c>
      <c r="B432" s="130" t="s">
        <v>720</v>
      </c>
      <c r="C432" s="123">
        <v>2020</v>
      </c>
      <c r="D432" s="187">
        <v>2200</v>
      </c>
    </row>
    <row r="433" spans="1:4" ht="12.75">
      <c r="A433" s="15" t="s">
        <v>20</v>
      </c>
      <c r="B433" s="130" t="s">
        <v>1220</v>
      </c>
      <c r="C433" s="123">
        <v>2020</v>
      </c>
      <c r="D433" s="187">
        <v>3674</v>
      </c>
    </row>
    <row r="434" spans="1:4" ht="25.5">
      <c r="A434" s="15" t="s">
        <v>21</v>
      </c>
      <c r="B434" s="130" t="s">
        <v>721</v>
      </c>
      <c r="C434" s="123">
        <v>2018</v>
      </c>
      <c r="D434" s="187">
        <v>16070</v>
      </c>
    </row>
    <row r="435" spans="1:4" ht="12.75">
      <c r="A435" s="15" t="s">
        <v>22</v>
      </c>
      <c r="B435" s="130" t="s">
        <v>722</v>
      </c>
      <c r="C435" s="123">
        <v>2021</v>
      </c>
      <c r="D435" s="187">
        <v>3500</v>
      </c>
    </row>
    <row r="436" spans="1:4" ht="12.75">
      <c r="A436" s="15" t="s">
        <v>23</v>
      </c>
      <c r="B436" s="130" t="s">
        <v>813</v>
      </c>
      <c r="C436" s="123">
        <v>2021</v>
      </c>
      <c r="D436" s="187">
        <v>2750</v>
      </c>
    </row>
    <row r="437" spans="1:4" ht="12.75">
      <c r="A437" s="15" t="s">
        <v>24</v>
      </c>
      <c r="B437" s="130" t="s">
        <v>813</v>
      </c>
      <c r="C437" s="123">
        <v>2021</v>
      </c>
      <c r="D437" s="187">
        <v>2750</v>
      </c>
    </row>
    <row r="438" spans="1:4" ht="12.75">
      <c r="A438" s="15" t="s">
        <v>25</v>
      </c>
      <c r="B438" s="130" t="s">
        <v>1221</v>
      </c>
      <c r="C438" s="123">
        <v>2021</v>
      </c>
      <c r="D438" s="187">
        <v>2460</v>
      </c>
    </row>
    <row r="439" spans="1:4" ht="12.75">
      <c r="A439" s="15" t="s">
        <v>26</v>
      </c>
      <c r="B439" s="130" t="s">
        <v>1222</v>
      </c>
      <c r="C439" s="123">
        <v>2022</v>
      </c>
      <c r="D439" s="187">
        <v>1291.5</v>
      </c>
    </row>
    <row r="440" spans="1:4" ht="12.75">
      <c r="A440" s="14"/>
      <c r="B440" s="264" t="s">
        <v>8</v>
      </c>
      <c r="C440" s="6"/>
      <c r="D440" s="265">
        <f>SUM(D430:D439)</f>
        <v>39885.5</v>
      </c>
    </row>
    <row r="442" spans="1:4" ht="19.5" customHeight="1">
      <c r="A442" s="458" t="s">
        <v>474</v>
      </c>
      <c r="B442" s="459"/>
      <c r="C442" s="459"/>
      <c r="D442" s="460"/>
    </row>
    <row r="443" spans="1:4" ht="19.5" customHeight="1">
      <c r="A443" s="456" t="s">
        <v>185</v>
      </c>
      <c r="B443" s="456"/>
      <c r="C443" s="456"/>
      <c r="D443" s="456"/>
    </row>
    <row r="444" spans="1:4" ht="25.5">
      <c r="A444" s="228" t="s">
        <v>0</v>
      </c>
      <c r="B444" s="228" t="s">
        <v>9</v>
      </c>
      <c r="C444" s="228" t="s">
        <v>10</v>
      </c>
      <c r="D444" s="228" t="s">
        <v>11</v>
      </c>
    </row>
    <row r="445" spans="1:4" ht="12.75">
      <c r="A445" s="15" t="s">
        <v>538</v>
      </c>
      <c r="B445" s="130" t="s">
        <v>494</v>
      </c>
      <c r="C445" s="15">
        <v>2018</v>
      </c>
      <c r="D445" s="187">
        <v>398.6</v>
      </c>
    </row>
    <row r="446" spans="1:4" ht="12.75">
      <c r="A446" s="15" t="s">
        <v>539</v>
      </c>
      <c r="B446" s="130" t="s">
        <v>650</v>
      </c>
      <c r="C446" s="15">
        <v>2018</v>
      </c>
      <c r="D446" s="187">
        <v>956.32</v>
      </c>
    </row>
    <row r="447" spans="1:4" ht="12.75">
      <c r="A447" s="15" t="s">
        <v>19</v>
      </c>
      <c r="B447" s="130" t="s">
        <v>493</v>
      </c>
      <c r="C447" s="15">
        <v>2018</v>
      </c>
      <c r="D447" s="187">
        <v>349.99</v>
      </c>
    </row>
    <row r="448" spans="1:4" ht="12.75">
      <c r="A448" s="15" t="s">
        <v>20</v>
      </c>
      <c r="B448" s="130" t="s">
        <v>651</v>
      </c>
      <c r="C448" s="15">
        <v>2018</v>
      </c>
      <c r="D448" s="187">
        <v>39649.05</v>
      </c>
    </row>
    <row r="449" spans="1:4" ht="25.5">
      <c r="A449" s="15" t="s">
        <v>21</v>
      </c>
      <c r="B449" s="130" t="s">
        <v>652</v>
      </c>
      <c r="C449" s="15">
        <v>2018</v>
      </c>
      <c r="D449" s="187">
        <v>5350.5</v>
      </c>
    </row>
    <row r="450" spans="1:4" ht="12.75">
      <c r="A450" s="15" t="s">
        <v>22</v>
      </c>
      <c r="B450" s="130" t="s">
        <v>653</v>
      </c>
      <c r="C450" s="15">
        <v>2018</v>
      </c>
      <c r="D450" s="187">
        <v>5799.45</v>
      </c>
    </row>
    <row r="451" spans="1:4" ht="12.75">
      <c r="A451" s="15" t="s">
        <v>23</v>
      </c>
      <c r="B451" s="130" t="s">
        <v>654</v>
      </c>
      <c r="C451" s="15">
        <v>2018</v>
      </c>
      <c r="D451" s="187">
        <v>3499.35</v>
      </c>
    </row>
    <row r="452" spans="1:4" ht="25.5">
      <c r="A452" s="15" t="s">
        <v>24</v>
      </c>
      <c r="B452" s="130" t="s">
        <v>602</v>
      </c>
      <c r="C452" s="15">
        <v>2018</v>
      </c>
      <c r="D452" s="187">
        <v>4200.45</v>
      </c>
    </row>
    <row r="453" spans="1:4" ht="25.5">
      <c r="A453" s="15" t="s">
        <v>25</v>
      </c>
      <c r="B453" s="130" t="s">
        <v>655</v>
      </c>
      <c r="C453" s="15">
        <v>2018</v>
      </c>
      <c r="D453" s="187">
        <v>2681.4</v>
      </c>
    </row>
    <row r="454" spans="1:4" ht="12.75">
      <c r="A454" s="15" t="s">
        <v>26</v>
      </c>
      <c r="B454" s="130" t="s">
        <v>656</v>
      </c>
      <c r="C454" s="15">
        <v>2019</v>
      </c>
      <c r="D454" s="187">
        <v>2035</v>
      </c>
    </row>
    <row r="455" spans="1:4" ht="12.75">
      <c r="A455" s="15" t="s">
        <v>27</v>
      </c>
      <c r="B455" s="130" t="s">
        <v>656</v>
      </c>
      <c r="C455" s="15">
        <v>2019</v>
      </c>
      <c r="D455" s="187">
        <v>2035</v>
      </c>
    </row>
    <row r="456" spans="1:4" ht="12.75">
      <c r="A456" s="15" t="s">
        <v>28</v>
      </c>
      <c r="B456" s="130" t="s">
        <v>657</v>
      </c>
      <c r="C456" s="15">
        <v>2019</v>
      </c>
      <c r="D456" s="187">
        <v>1570</v>
      </c>
    </row>
    <row r="457" spans="1:4" ht="12.75">
      <c r="A457" s="15" t="s">
        <v>29</v>
      </c>
      <c r="B457" s="130" t="s">
        <v>658</v>
      </c>
      <c r="C457" s="15">
        <v>2019</v>
      </c>
      <c r="D457" s="187">
        <v>1539</v>
      </c>
    </row>
    <row r="458" spans="1:4" ht="12.75">
      <c r="A458" s="15" t="s">
        <v>30</v>
      </c>
      <c r="B458" s="130" t="s">
        <v>659</v>
      </c>
      <c r="C458" s="15">
        <v>2019</v>
      </c>
      <c r="D458" s="187">
        <v>565</v>
      </c>
    </row>
    <row r="459" spans="1:4" ht="12.75">
      <c r="A459" s="15" t="s">
        <v>31</v>
      </c>
      <c r="B459" s="130" t="s">
        <v>660</v>
      </c>
      <c r="C459" s="15">
        <v>2020</v>
      </c>
      <c r="D459" s="187">
        <v>2860</v>
      </c>
    </row>
    <row r="460" spans="1:4" ht="12.75">
      <c r="A460" s="15" t="s">
        <v>32</v>
      </c>
      <c r="B460" s="130" t="s">
        <v>661</v>
      </c>
      <c r="C460" s="15">
        <v>2020</v>
      </c>
      <c r="D460" s="187">
        <v>3279</v>
      </c>
    </row>
    <row r="461" spans="1:4" ht="12.75">
      <c r="A461" s="15" t="s">
        <v>33</v>
      </c>
      <c r="B461" s="130" t="s">
        <v>662</v>
      </c>
      <c r="C461" s="15">
        <v>2020</v>
      </c>
      <c r="D461" s="187">
        <v>1550</v>
      </c>
    </row>
    <row r="462" spans="1:4" ht="12.75">
      <c r="A462" s="15" t="s">
        <v>34</v>
      </c>
      <c r="B462" s="130" t="s">
        <v>663</v>
      </c>
      <c r="C462" s="15">
        <v>2020</v>
      </c>
      <c r="D462" s="187">
        <v>799</v>
      </c>
    </row>
    <row r="463" spans="1:4" ht="12.75">
      <c r="A463" s="15" t="s">
        <v>35</v>
      </c>
      <c r="B463" s="130" t="s">
        <v>664</v>
      </c>
      <c r="C463" s="15">
        <v>2020</v>
      </c>
      <c r="D463" s="187">
        <v>2750</v>
      </c>
    </row>
    <row r="464" spans="1:4" ht="12.75">
      <c r="A464" s="15" t="s">
        <v>36</v>
      </c>
      <c r="B464" s="130" t="s">
        <v>665</v>
      </c>
      <c r="C464" s="15">
        <v>2020</v>
      </c>
      <c r="D464" s="187">
        <v>1590</v>
      </c>
    </row>
    <row r="465" spans="1:4" ht="12.75">
      <c r="A465" s="15" t="s">
        <v>540</v>
      </c>
      <c r="B465" s="130" t="s">
        <v>666</v>
      </c>
      <c r="C465" s="15">
        <v>2020</v>
      </c>
      <c r="D465" s="187">
        <v>2030</v>
      </c>
    </row>
    <row r="466" spans="1:4" ht="12.75">
      <c r="A466" s="15" t="s">
        <v>37</v>
      </c>
      <c r="B466" s="130" t="s">
        <v>667</v>
      </c>
      <c r="C466" s="15">
        <v>2020</v>
      </c>
      <c r="D466" s="187">
        <v>2440</v>
      </c>
    </row>
    <row r="467" spans="1:4" ht="12.75">
      <c r="A467" s="15" t="s">
        <v>38</v>
      </c>
      <c r="B467" s="130" t="s">
        <v>668</v>
      </c>
      <c r="C467" s="15">
        <v>2020</v>
      </c>
      <c r="D467" s="187">
        <v>2450</v>
      </c>
    </row>
    <row r="468" spans="1:4" ht="12.75">
      <c r="A468" s="15" t="s">
        <v>39</v>
      </c>
      <c r="B468" s="130" t="s">
        <v>669</v>
      </c>
      <c r="C468" s="15">
        <v>2020</v>
      </c>
      <c r="D468" s="187">
        <v>479</v>
      </c>
    </row>
    <row r="469" spans="1:4" ht="12.75">
      <c r="A469" s="15" t="s">
        <v>40</v>
      </c>
      <c r="B469" s="130" t="s">
        <v>670</v>
      </c>
      <c r="C469" s="15">
        <v>2020</v>
      </c>
      <c r="D469" s="187">
        <v>599</v>
      </c>
    </row>
    <row r="470" spans="1:4" ht="12.75">
      <c r="A470" s="15" t="s">
        <v>541</v>
      </c>
      <c r="B470" s="130" t="s">
        <v>671</v>
      </c>
      <c r="C470" s="15">
        <v>2020</v>
      </c>
      <c r="D470" s="187">
        <v>2192</v>
      </c>
    </row>
    <row r="471" spans="1:4" ht="12.75">
      <c r="A471" s="15" t="s">
        <v>542</v>
      </c>
      <c r="B471" s="130" t="s">
        <v>672</v>
      </c>
      <c r="C471" s="15">
        <v>2020</v>
      </c>
      <c r="D471" s="187">
        <v>139.99</v>
      </c>
    </row>
    <row r="472" spans="1:4" ht="12.75">
      <c r="A472" s="15" t="s">
        <v>543</v>
      </c>
      <c r="B472" s="130" t="s">
        <v>673</v>
      </c>
      <c r="C472" s="15">
        <v>2020</v>
      </c>
      <c r="D472" s="187">
        <v>2680</v>
      </c>
    </row>
    <row r="473" spans="1:4" ht="12.75">
      <c r="A473" s="15" t="s">
        <v>544</v>
      </c>
      <c r="B473" s="130" t="s">
        <v>674</v>
      </c>
      <c r="C473" s="15">
        <v>2020</v>
      </c>
      <c r="D473" s="187">
        <v>596</v>
      </c>
    </row>
    <row r="474" spans="1:4" ht="12.75">
      <c r="A474" s="15" t="s">
        <v>545</v>
      </c>
      <c r="B474" s="130" t="s">
        <v>675</v>
      </c>
      <c r="C474" s="15">
        <v>2020</v>
      </c>
      <c r="D474" s="187">
        <v>1073</v>
      </c>
    </row>
    <row r="475" spans="1:4" ht="12.75">
      <c r="A475" s="15" t="s">
        <v>546</v>
      </c>
      <c r="B475" s="130" t="s">
        <v>622</v>
      </c>
      <c r="C475" s="15">
        <v>2020</v>
      </c>
      <c r="D475" s="187">
        <v>1570</v>
      </c>
    </row>
    <row r="476" spans="1:4" ht="12.75">
      <c r="A476" s="15" t="s">
        <v>616</v>
      </c>
      <c r="B476" s="130" t="s">
        <v>676</v>
      </c>
      <c r="C476" s="15">
        <v>2020</v>
      </c>
      <c r="D476" s="187">
        <v>380</v>
      </c>
    </row>
    <row r="477" spans="1:4" ht="12.75">
      <c r="A477" s="15" t="s">
        <v>617</v>
      </c>
      <c r="B477" s="130" t="s">
        <v>677</v>
      </c>
      <c r="C477" s="15">
        <v>2021</v>
      </c>
      <c r="D477" s="187">
        <v>2200</v>
      </c>
    </row>
    <row r="478" spans="1:4" ht="12.75">
      <c r="A478" s="15" t="s">
        <v>618</v>
      </c>
      <c r="B478" s="130" t="s">
        <v>678</v>
      </c>
      <c r="C478" s="15">
        <v>2021</v>
      </c>
      <c r="D478" s="187">
        <v>179</v>
      </c>
    </row>
    <row r="479" spans="1:4" ht="12.75">
      <c r="A479" s="15" t="s">
        <v>619</v>
      </c>
      <c r="B479" s="130" t="s">
        <v>814</v>
      </c>
      <c r="C479" s="15">
        <v>2021</v>
      </c>
      <c r="D479" s="187">
        <v>3049</v>
      </c>
    </row>
    <row r="480" spans="1:4" ht="25.5">
      <c r="A480" s="15" t="s">
        <v>620</v>
      </c>
      <c r="B480" s="130" t="s">
        <v>815</v>
      </c>
      <c r="C480" s="15">
        <v>2021</v>
      </c>
      <c r="D480" s="187">
        <v>35000</v>
      </c>
    </row>
    <row r="481" spans="1:4" ht="12.75">
      <c r="A481" s="15" t="s">
        <v>679</v>
      </c>
      <c r="B481" s="130" t="s">
        <v>816</v>
      </c>
      <c r="C481" s="15">
        <v>2021</v>
      </c>
      <c r="D481" s="187">
        <v>2200</v>
      </c>
    </row>
    <row r="482" spans="1:4" ht="12.75">
      <c r="A482" s="15" t="s">
        <v>680</v>
      </c>
      <c r="B482" s="130" t="s">
        <v>817</v>
      </c>
      <c r="C482" s="15">
        <v>2021</v>
      </c>
      <c r="D482" s="187">
        <v>629</v>
      </c>
    </row>
    <row r="483" spans="1:4" ht="12.75">
      <c r="A483" s="15" t="s">
        <v>681</v>
      </c>
      <c r="B483" s="130" t="s">
        <v>818</v>
      </c>
      <c r="C483" s="15">
        <v>2021</v>
      </c>
      <c r="D483" s="187">
        <v>3900</v>
      </c>
    </row>
    <row r="484" spans="1:4" ht="25.5">
      <c r="A484" s="15" t="s">
        <v>682</v>
      </c>
      <c r="B484" s="130" t="s">
        <v>819</v>
      </c>
      <c r="C484" s="15">
        <v>2021</v>
      </c>
      <c r="D484" s="187">
        <v>51350.08</v>
      </c>
    </row>
    <row r="485" spans="1:4" ht="12.75">
      <c r="A485" s="15" t="s">
        <v>683</v>
      </c>
      <c r="B485" s="130" t="s">
        <v>820</v>
      </c>
      <c r="C485" s="15">
        <v>2021</v>
      </c>
      <c r="D485" s="187">
        <v>2320</v>
      </c>
    </row>
    <row r="486" spans="1:4" ht="12.75">
      <c r="A486" s="15" t="s">
        <v>684</v>
      </c>
      <c r="B486" s="130" t="s">
        <v>821</v>
      </c>
      <c r="C486" s="15">
        <v>2021</v>
      </c>
      <c r="D486" s="187">
        <v>3200</v>
      </c>
    </row>
    <row r="487" spans="1:4" ht="25.5">
      <c r="A487" s="15" t="s">
        <v>685</v>
      </c>
      <c r="B487" s="130" t="s">
        <v>822</v>
      </c>
      <c r="C487" s="15">
        <v>2021</v>
      </c>
      <c r="D487" s="187">
        <v>5791.84</v>
      </c>
    </row>
    <row r="488" spans="1:4" ht="12.75">
      <c r="A488" s="15" t="s">
        <v>686</v>
      </c>
      <c r="B488" s="130" t="s">
        <v>823</v>
      </c>
      <c r="C488" s="15">
        <v>2021</v>
      </c>
      <c r="D488" s="187">
        <v>2300</v>
      </c>
    </row>
    <row r="489" spans="1:4" ht="12.75">
      <c r="A489" s="15" t="s">
        <v>687</v>
      </c>
      <c r="B489" s="130" t="s">
        <v>824</v>
      </c>
      <c r="C489" s="15">
        <v>2022</v>
      </c>
      <c r="D489" s="187">
        <v>1530</v>
      </c>
    </row>
    <row r="490" spans="1:4" ht="25.5">
      <c r="A490" s="15" t="s">
        <v>688</v>
      </c>
      <c r="B490" s="130" t="s">
        <v>825</v>
      </c>
      <c r="C490" s="15">
        <v>2022</v>
      </c>
      <c r="D490" s="187">
        <v>15400</v>
      </c>
    </row>
    <row r="491" spans="1:4" ht="12.75">
      <c r="A491" s="15" t="s">
        <v>689</v>
      </c>
      <c r="B491" s="130" t="s">
        <v>826</v>
      </c>
      <c r="C491" s="15">
        <v>2022</v>
      </c>
      <c r="D491" s="187">
        <v>9870</v>
      </c>
    </row>
    <row r="492" spans="1:4" ht="12.75">
      <c r="A492" s="15" t="s">
        <v>761</v>
      </c>
      <c r="B492" s="130" t="s">
        <v>827</v>
      </c>
      <c r="C492" s="15">
        <v>2022</v>
      </c>
      <c r="D492" s="187">
        <v>609</v>
      </c>
    </row>
    <row r="493" spans="1:4" ht="12.75">
      <c r="A493" s="15" t="s">
        <v>762</v>
      </c>
      <c r="B493" s="130" t="s">
        <v>664</v>
      </c>
      <c r="C493" s="15">
        <v>2022</v>
      </c>
      <c r="D493" s="187">
        <v>2800</v>
      </c>
    </row>
    <row r="494" spans="1:4" ht="25.5">
      <c r="A494" s="15" t="s">
        <v>763</v>
      </c>
      <c r="B494" s="130" t="s">
        <v>1229</v>
      </c>
      <c r="C494" s="15">
        <v>2022</v>
      </c>
      <c r="D494" s="187">
        <v>15400</v>
      </c>
    </row>
    <row r="495" spans="1:4" ht="25.5">
      <c r="A495" s="15" t="s">
        <v>764</v>
      </c>
      <c r="B495" s="130" t="s">
        <v>1230</v>
      </c>
      <c r="C495" s="15">
        <v>2022</v>
      </c>
      <c r="D495" s="187">
        <v>9870</v>
      </c>
    </row>
    <row r="496" spans="1:4" ht="12.75">
      <c r="A496" s="15" t="s">
        <v>765</v>
      </c>
      <c r="B496" s="130" t="s">
        <v>1231</v>
      </c>
      <c r="C496" s="15">
        <v>2022</v>
      </c>
      <c r="D496" s="187">
        <v>3180</v>
      </c>
    </row>
    <row r="497" spans="1:4" ht="25.5">
      <c r="A497" s="15" t="s">
        <v>766</v>
      </c>
      <c r="B497" s="130" t="s">
        <v>1232</v>
      </c>
      <c r="C497" s="15">
        <v>2022</v>
      </c>
      <c r="D497" s="187">
        <v>9300</v>
      </c>
    </row>
    <row r="498" spans="1:4" ht="12.75">
      <c r="A498" s="15" t="s">
        <v>767</v>
      </c>
      <c r="B498" s="130" t="s">
        <v>664</v>
      </c>
      <c r="C498" s="15">
        <v>2022</v>
      </c>
      <c r="D498" s="187">
        <v>2750</v>
      </c>
    </row>
    <row r="499" spans="1:4" ht="12.75">
      <c r="A499" s="15"/>
      <c r="B499" s="16" t="s">
        <v>8</v>
      </c>
      <c r="C499" s="8"/>
      <c r="D499" s="239">
        <f>SUM(D445:D498)</f>
        <v>282914.02</v>
      </c>
    </row>
    <row r="500" spans="1:4" ht="19.5" customHeight="1">
      <c r="A500" s="453" t="s">
        <v>186</v>
      </c>
      <c r="B500" s="454"/>
      <c r="C500" s="454"/>
      <c r="D500" s="455"/>
    </row>
    <row r="501" spans="1:4" ht="25.5">
      <c r="A501" s="228" t="s">
        <v>0</v>
      </c>
      <c r="B501" s="228" t="s">
        <v>12</v>
      </c>
      <c r="C501" s="228" t="s">
        <v>10</v>
      </c>
      <c r="D501" s="228" t="s">
        <v>11</v>
      </c>
    </row>
    <row r="502" spans="1:4" s="27" customFormat="1" ht="12.75">
      <c r="A502" s="123" t="s">
        <v>538</v>
      </c>
      <c r="B502" s="130" t="s">
        <v>828</v>
      </c>
      <c r="C502" s="15">
        <v>2018</v>
      </c>
      <c r="D502" s="187">
        <v>2999.97</v>
      </c>
    </row>
    <row r="503" spans="1:4" s="27" customFormat="1" ht="12.75">
      <c r="A503" s="123" t="s">
        <v>539</v>
      </c>
      <c r="B503" s="130" t="s">
        <v>829</v>
      </c>
      <c r="C503" s="15">
        <v>2022</v>
      </c>
      <c r="D503" s="187">
        <v>2149</v>
      </c>
    </row>
    <row r="504" spans="1:4" s="27" customFormat="1" ht="12.75">
      <c r="A504" s="123" t="s">
        <v>19</v>
      </c>
      <c r="B504" s="130" t="s">
        <v>830</v>
      </c>
      <c r="C504" s="15">
        <v>2021</v>
      </c>
      <c r="D504" s="187">
        <v>2499</v>
      </c>
    </row>
    <row r="505" spans="1:4" s="27" customFormat="1" ht="12.75">
      <c r="A505" s="123" t="s">
        <v>20</v>
      </c>
      <c r="B505" s="130" t="s">
        <v>831</v>
      </c>
      <c r="C505" s="15">
        <v>2021</v>
      </c>
      <c r="D505" s="187">
        <v>4499</v>
      </c>
    </row>
    <row r="506" spans="1:4" s="27" customFormat="1" ht="12.75">
      <c r="A506" s="123" t="s">
        <v>21</v>
      </c>
      <c r="B506" s="130" t="s">
        <v>1233</v>
      </c>
      <c r="C506" s="15">
        <v>2022</v>
      </c>
      <c r="D506" s="187">
        <v>799</v>
      </c>
    </row>
    <row r="507" spans="1:4" s="27" customFormat="1" ht="12.75">
      <c r="A507" s="123" t="s">
        <v>22</v>
      </c>
      <c r="B507" s="130" t="s">
        <v>1234</v>
      </c>
      <c r="C507" s="15">
        <v>2022</v>
      </c>
      <c r="D507" s="187">
        <v>569.99</v>
      </c>
    </row>
    <row r="508" spans="1:4" s="27" customFormat="1" ht="12.75">
      <c r="A508" s="123" t="s">
        <v>23</v>
      </c>
      <c r="B508" s="130" t="s">
        <v>1235</v>
      </c>
      <c r="C508" s="15">
        <v>2022</v>
      </c>
      <c r="D508" s="187">
        <v>1998</v>
      </c>
    </row>
    <row r="509" spans="1:4" s="27" customFormat="1" ht="12.75">
      <c r="A509" s="123" t="s">
        <v>24</v>
      </c>
      <c r="B509" s="130" t="s">
        <v>1236</v>
      </c>
      <c r="C509" s="15">
        <v>2022</v>
      </c>
      <c r="D509" s="187">
        <v>3050</v>
      </c>
    </row>
    <row r="510" spans="1:4" ht="12.75">
      <c r="A510" s="15"/>
      <c r="B510" s="16" t="s">
        <v>8</v>
      </c>
      <c r="C510" s="8"/>
      <c r="D510" s="239">
        <f>SUM(D502:D509)</f>
        <v>18563.96</v>
      </c>
    </row>
    <row r="511" spans="1:4" ht="19.5" customHeight="1">
      <c r="A511" s="453" t="s">
        <v>261</v>
      </c>
      <c r="B511" s="454"/>
      <c r="C511" s="454"/>
      <c r="D511" s="455"/>
    </row>
    <row r="512" spans="1:4" ht="38.25">
      <c r="A512" s="228" t="s">
        <v>0</v>
      </c>
      <c r="B512" s="228" t="s">
        <v>13</v>
      </c>
      <c r="C512" s="228" t="s">
        <v>10</v>
      </c>
      <c r="D512" s="228" t="s">
        <v>11</v>
      </c>
    </row>
    <row r="513" spans="1:4" ht="12.75">
      <c r="A513" s="15">
        <v>1</v>
      </c>
      <c r="B513" s="130" t="s">
        <v>448</v>
      </c>
      <c r="C513" s="123">
        <v>2018</v>
      </c>
      <c r="D513" s="260">
        <v>1000</v>
      </c>
    </row>
    <row r="514" spans="1:4" ht="12.75">
      <c r="A514" s="15">
        <v>2</v>
      </c>
      <c r="B514" s="130" t="s">
        <v>832</v>
      </c>
      <c r="C514" s="123">
        <v>2021</v>
      </c>
      <c r="D514" s="260">
        <v>2300</v>
      </c>
    </row>
    <row r="515" spans="1:4" ht="12.75">
      <c r="A515" s="15"/>
      <c r="B515" s="16" t="s">
        <v>8</v>
      </c>
      <c r="C515" s="8"/>
      <c r="D515" s="239">
        <f>SUM(D513:D514)</f>
        <v>3300</v>
      </c>
    </row>
    <row r="517" spans="1:4" ht="19.5" customHeight="1">
      <c r="A517" s="457" t="s">
        <v>505</v>
      </c>
      <c r="B517" s="457"/>
      <c r="C517" s="457"/>
      <c r="D517" s="457"/>
    </row>
    <row r="518" spans="1:4" ht="19.5" customHeight="1">
      <c r="A518" s="456" t="s">
        <v>506</v>
      </c>
      <c r="B518" s="456"/>
      <c r="C518" s="456"/>
      <c r="D518" s="456"/>
    </row>
    <row r="519" spans="1:4" ht="25.5">
      <c r="A519" s="228" t="s">
        <v>0</v>
      </c>
      <c r="B519" s="228" t="s">
        <v>9</v>
      </c>
      <c r="C519" s="228" t="s">
        <v>10</v>
      </c>
      <c r="D519" s="228" t="s">
        <v>11</v>
      </c>
    </row>
    <row r="520" spans="1:4" ht="12.75">
      <c r="A520" s="14">
        <v>1</v>
      </c>
      <c r="B520" s="274" t="s">
        <v>648</v>
      </c>
      <c r="C520" s="125">
        <v>2021</v>
      </c>
      <c r="D520" s="309">
        <v>1350</v>
      </c>
    </row>
    <row r="521" spans="1:4" ht="12.75">
      <c r="A521" s="15"/>
      <c r="B521" s="16" t="s">
        <v>8</v>
      </c>
      <c r="C521" s="8"/>
      <c r="D521" s="239">
        <f>SUM(D520:D520)</f>
        <v>1350</v>
      </c>
    </row>
    <row r="522" spans="1:4" ht="19.5" customHeight="1">
      <c r="A522" s="456" t="s">
        <v>186</v>
      </c>
      <c r="B522" s="456"/>
      <c r="C522" s="456"/>
      <c r="D522" s="456"/>
    </row>
    <row r="523" spans="1:4" ht="25.5">
      <c r="A523" s="228" t="s">
        <v>0</v>
      </c>
      <c r="B523" s="228" t="s">
        <v>12</v>
      </c>
      <c r="C523" s="228" t="s">
        <v>10</v>
      </c>
      <c r="D523" s="228" t="s">
        <v>11</v>
      </c>
    </row>
    <row r="524" spans="1:4" ht="12.75">
      <c r="A524" s="15">
        <v>1</v>
      </c>
      <c r="B524" s="8" t="s">
        <v>649</v>
      </c>
      <c r="C524" s="15">
        <v>2020</v>
      </c>
      <c r="D524" s="52">
        <v>2500</v>
      </c>
    </row>
    <row r="525" spans="1:4" ht="12.75">
      <c r="A525" s="15">
        <v>2</v>
      </c>
      <c r="B525" s="8" t="s">
        <v>649</v>
      </c>
      <c r="C525" s="15">
        <v>2020</v>
      </c>
      <c r="D525" s="52">
        <v>2500</v>
      </c>
    </row>
    <row r="526" spans="1:4" ht="12.75">
      <c r="A526" s="15"/>
      <c r="B526" s="16" t="s">
        <v>8</v>
      </c>
      <c r="C526" s="8"/>
      <c r="D526" s="53">
        <f>SUM(D524:D525)</f>
        <v>5000</v>
      </c>
    </row>
    <row r="528" spans="1:4" ht="19.5" customHeight="1">
      <c r="A528" s="457" t="s">
        <v>508</v>
      </c>
      <c r="B528" s="457"/>
      <c r="C528" s="457"/>
      <c r="D528" s="457"/>
    </row>
    <row r="529" spans="1:4" ht="19.5" customHeight="1">
      <c r="A529" s="456" t="s">
        <v>185</v>
      </c>
      <c r="B529" s="456"/>
      <c r="C529" s="456"/>
      <c r="D529" s="456"/>
    </row>
    <row r="530" spans="1:4" ht="25.5">
      <c r="A530" s="228" t="s">
        <v>0</v>
      </c>
      <c r="B530" s="228" t="s">
        <v>9</v>
      </c>
      <c r="C530" s="228" t="s">
        <v>10</v>
      </c>
      <c r="D530" s="228" t="s">
        <v>11</v>
      </c>
    </row>
    <row r="531" spans="1:4" ht="12.75">
      <c r="A531" s="14">
        <v>1</v>
      </c>
      <c r="B531" s="8" t="s">
        <v>514</v>
      </c>
      <c r="C531" s="15">
        <v>2022</v>
      </c>
      <c r="D531" s="52">
        <v>809</v>
      </c>
    </row>
    <row r="532" spans="1:4" ht="12.75">
      <c r="A532" s="15">
        <v>2</v>
      </c>
      <c r="B532" s="8" t="s">
        <v>514</v>
      </c>
      <c r="C532" s="15">
        <v>2021</v>
      </c>
      <c r="D532" s="52">
        <v>880</v>
      </c>
    </row>
    <row r="533" spans="1:4" ht="12.75">
      <c r="A533" s="15">
        <v>3</v>
      </c>
      <c r="B533" s="8" t="s">
        <v>514</v>
      </c>
      <c r="C533" s="15">
        <v>2021</v>
      </c>
      <c r="D533" s="52">
        <v>810</v>
      </c>
    </row>
    <row r="534" spans="1:4" ht="12.75">
      <c r="A534" s="15">
        <v>4</v>
      </c>
      <c r="B534" s="8" t="s">
        <v>514</v>
      </c>
      <c r="C534" s="15">
        <v>2021</v>
      </c>
      <c r="D534" s="52">
        <v>810</v>
      </c>
    </row>
    <row r="535" spans="1:4" ht="12.75">
      <c r="A535" s="15">
        <v>5</v>
      </c>
      <c r="B535" s="8" t="s">
        <v>1253</v>
      </c>
      <c r="C535" s="15">
        <v>2021</v>
      </c>
      <c r="D535" s="52">
        <v>2740</v>
      </c>
    </row>
    <row r="536" spans="1:4" ht="12.75">
      <c r="A536" s="15">
        <v>6</v>
      </c>
      <c r="B536" s="8" t="s">
        <v>514</v>
      </c>
      <c r="C536" s="15">
        <v>2021</v>
      </c>
      <c r="D536" s="52">
        <v>525</v>
      </c>
    </row>
    <row r="537" spans="1:4" ht="12.75">
      <c r="A537" s="15">
        <v>7</v>
      </c>
      <c r="B537" s="8" t="s">
        <v>644</v>
      </c>
      <c r="C537" s="15">
        <v>2021</v>
      </c>
      <c r="D537" s="52">
        <v>15867</v>
      </c>
    </row>
    <row r="538" spans="1:4" ht="12.75">
      <c r="A538" s="15">
        <v>8</v>
      </c>
      <c r="B538" s="8" t="s">
        <v>514</v>
      </c>
      <c r="C538" s="15">
        <v>2021</v>
      </c>
      <c r="D538" s="52">
        <v>525</v>
      </c>
    </row>
    <row r="539" spans="1:4" ht="12.75">
      <c r="A539" s="15">
        <v>9</v>
      </c>
      <c r="B539" s="8" t="s">
        <v>512</v>
      </c>
      <c r="C539" s="15">
        <v>2020</v>
      </c>
      <c r="D539" s="52">
        <v>3165</v>
      </c>
    </row>
    <row r="540" spans="1:4" ht="12.75">
      <c r="A540" s="15">
        <v>10</v>
      </c>
      <c r="B540" s="8" t="s">
        <v>512</v>
      </c>
      <c r="C540" s="15">
        <v>2020</v>
      </c>
      <c r="D540" s="52">
        <v>3350</v>
      </c>
    </row>
    <row r="541" spans="1:4" ht="12.75">
      <c r="A541" s="15">
        <v>11</v>
      </c>
      <c r="B541" s="8" t="s">
        <v>509</v>
      </c>
      <c r="C541" s="15">
        <v>2020</v>
      </c>
      <c r="D541" s="52">
        <v>660</v>
      </c>
    </row>
    <row r="542" spans="1:4" ht="12.75">
      <c r="A542" s="15">
        <v>12</v>
      </c>
      <c r="B542" s="8" t="s">
        <v>514</v>
      </c>
      <c r="C542" s="15">
        <v>2020</v>
      </c>
      <c r="D542" s="52">
        <v>670</v>
      </c>
    </row>
    <row r="543" spans="1:4" ht="12.75">
      <c r="A543" s="15">
        <v>13</v>
      </c>
      <c r="B543" s="8" t="s">
        <v>509</v>
      </c>
      <c r="C543" s="15">
        <v>2019</v>
      </c>
      <c r="D543" s="52">
        <v>689</v>
      </c>
    </row>
    <row r="544" spans="1:4" ht="12.75">
      <c r="A544" s="15">
        <v>14</v>
      </c>
      <c r="B544" s="8" t="s">
        <v>510</v>
      </c>
      <c r="C544" s="15">
        <v>2018</v>
      </c>
      <c r="D544" s="52">
        <v>3387</v>
      </c>
    </row>
    <row r="545" spans="1:4" ht="12.75">
      <c r="A545" s="15">
        <v>15</v>
      </c>
      <c r="B545" s="8" t="s">
        <v>107</v>
      </c>
      <c r="C545" s="15">
        <v>2018</v>
      </c>
      <c r="D545" s="52">
        <v>2656.8</v>
      </c>
    </row>
    <row r="546" spans="1:4" ht="12.75">
      <c r="A546" s="15">
        <v>16</v>
      </c>
      <c r="B546" s="8" t="s">
        <v>107</v>
      </c>
      <c r="C546" s="15">
        <v>2018</v>
      </c>
      <c r="D546" s="52">
        <v>2656.8</v>
      </c>
    </row>
    <row r="547" spans="1:4" ht="12.75">
      <c r="A547" s="15">
        <v>17</v>
      </c>
      <c r="B547" s="8" t="s">
        <v>511</v>
      </c>
      <c r="C547" s="15">
        <v>2018</v>
      </c>
      <c r="D547" s="52">
        <v>873.3</v>
      </c>
    </row>
    <row r="548" spans="1:4" ht="12.75">
      <c r="A548" s="15">
        <v>18</v>
      </c>
      <c r="B548" s="8" t="s">
        <v>511</v>
      </c>
      <c r="C548" s="15">
        <v>2018</v>
      </c>
      <c r="D548" s="52">
        <v>873.3</v>
      </c>
    </row>
    <row r="549" spans="1:4" ht="12.75">
      <c r="A549" s="246">
        <v>19</v>
      </c>
      <c r="B549" s="8" t="s">
        <v>511</v>
      </c>
      <c r="C549" s="15">
        <v>2018</v>
      </c>
      <c r="D549" s="52">
        <v>873.3</v>
      </c>
    </row>
    <row r="550" spans="1:4" ht="12.75">
      <c r="A550" s="246">
        <v>20</v>
      </c>
      <c r="B550" s="8" t="s">
        <v>512</v>
      </c>
      <c r="C550" s="15">
        <v>2018</v>
      </c>
      <c r="D550" s="52">
        <v>3285.7</v>
      </c>
    </row>
    <row r="551" spans="1:4" ht="12.75">
      <c r="A551" s="15">
        <v>21</v>
      </c>
      <c r="B551" s="8" t="s">
        <v>513</v>
      </c>
      <c r="C551" s="15">
        <v>2018</v>
      </c>
      <c r="D551" s="52">
        <v>3467</v>
      </c>
    </row>
    <row r="552" spans="1:4" ht="12.75">
      <c r="A552" s="14">
        <v>22</v>
      </c>
      <c r="B552" s="8" t="s">
        <v>514</v>
      </c>
      <c r="C552" s="15">
        <v>2018</v>
      </c>
      <c r="D552" s="52">
        <v>565.8</v>
      </c>
    </row>
    <row r="553" spans="1:4" ht="12.75">
      <c r="A553" s="14">
        <v>23</v>
      </c>
      <c r="B553" s="8" t="s">
        <v>515</v>
      </c>
      <c r="C553" s="15">
        <v>2018</v>
      </c>
      <c r="D553" s="52">
        <v>565.8</v>
      </c>
    </row>
    <row r="554" spans="1:4" ht="12.75">
      <c r="A554" s="14">
        <v>24</v>
      </c>
      <c r="B554" s="8" t="s">
        <v>516</v>
      </c>
      <c r="C554" s="15">
        <v>2018</v>
      </c>
      <c r="D554" s="52">
        <v>2075</v>
      </c>
    </row>
    <row r="555" spans="1:4" ht="12.75">
      <c r="A555" s="14">
        <v>25</v>
      </c>
      <c r="B555" s="8" t="s">
        <v>516</v>
      </c>
      <c r="C555" s="15">
        <v>2018</v>
      </c>
      <c r="D555" s="52">
        <v>2075</v>
      </c>
    </row>
    <row r="556" spans="1:4" ht="12.75">
      <c r="A556" s="15"/>
      <c r="B556" s="16" t="s">
        <v>8</v>
      </c>
      <c r="C556" s="8"/>
      <c r="D556" s="239">
        <f>SUM(D531:D555)</f>
        <v>54854.80000000002</v>
      </c>
    </row>
    <row r="557" spans="1:4" ht="19.5" customHeight="1">
      <c r="A557" s="456" t="s">
        <v>186</v>
      </c>
      <c r="B557" s="456"/>
      <c r="C557" s="456"/>
      <c r="D557" s="456"/>
    </row>
    <row r="558" spans="1:4" ht="25.5">
      <c r="A558" s="248" t="s">
        <v>0</v>
      </c>
      <c r="B558" s="248" t="s">
        <v>12</v>
      </c>
      <c r="C558" s="248" t="s">
        <v>10</v>
      </c>
      <c r="D558" s="248" t="s">
        <v>11</v>
      </c>
    </row>
    <row r="559" spans="1:4" ht="12.75">
      <c r="A559" s="123">
        <v>1</v>
      </c>
      <c r="B559" s="8" t="s">
        <v>645</v>
      </c>
      <c r="C559" s="15">
        <v>2020</v>
      </c>
      <c r="D559" s="52">
        <v>4999</v>
      </c>
    </row>
    <row r="560" spans="1:4" ht="12.75">
      <c r="A560" s="123">
        <v>2</v>
      </c>
      <c r="B560" s="8" t="s">
        <v>646</v>
      </c>
      <c r="C560" s="15">
        <v>2020</v>
      </c>
      <c r="D560" s="52">
        <v>38611.47</v>
      </c>
    </row>
    <row r="561" spans="1:4" ht="12.75">
      <c r="A561" s="123">
        <v>3</v>
      </c>
      <c r="B561" s="8" t="s">
        <v>647</v>
      </c>
      <c r="C561" s="15">
        <v>2020</v>
      </c>
      <c r="D561" s="52">
        <v>2900</v>
      </c>
    </row>
    <row r="562" spans="1:4" ht="12.75">
      <c r="A562" s="15"/>
      <c r="B562" s="16" t="s">
        <v>8</v>
      </c>
      <c r="C562" s="8"/>
      <c r="D562" s="53">
        <f>SUM(D559:D561)</f>
        <v>46510.47</v>
      </c>
    </row>
    <row r="564" spans="2:4" s="238" customFormat="1" ht="21" customHeight="1">
      <c r="B564" s="464" t="s">
        <v>535</v>
      </c>
      <c r="C564" s="464"/>
      <c r="D564" s="393">
        <f>D556+D521+D499+D427+D361+D312+D276+D251+D222+D194+D165+D140+D117+D105+D74</f>
        <v>1714037.3399999999</v>
      </c>
    </row>
    <row r="565" spans="2:4" s="238" customFormat="1" ht="21" customHeight="1">
      <c r="B565" s="464" t="s">
        <v>536</v>
      </c>
      <c r="C565" s="464"/>
      <c r="D565" s="393">
        <f>D562+D526+D510+D440+D382+D328+D287+D264+D229+D198+D171+D153+D122+D111+D95</f>
        <v>672308.9099999999</v>
      </c>
    </row>
    <row r="566" spans="2:4" s="238" customFormat="1" ht="21" customHeight="1">
      <c r="B566" s="464" t="s">
        <v>537</v>
      </c>
      <c r="C566" s="464"/>
      <c r="D566" s="393">
        <f>D515+D389+D268+D126+D99</f>
        <v>47419.56</v>
      </c>
    </row>
  </sheetData>
  <sheetProtection/>
  <mergeCells count="53">
    <mergeCell ref="B564:C564"/>
    <mergeCell ref="B565:C565"/>
    <mergeCell ref="B566:C566"/>
    <mergeCell ref="A156:D156"/>
    <mergeCell ref="A362:D362"/>
    <mergeCell ref="A270:D270"/>
    <mergeCell ref="A290:D290"/>
    <mergeCell ref="A313:D313"/>
    <mergeCell ref="A330:D330"/>
    <mergeCell ref="A331:D331"/>
    <mergeCell ref="A201:D201"/>
    <mergeCell ref="A223:D223"/>
    <mergeCell ref="A231:D231"/>
    <mergeCell ref="A232:D232"/>
    <mergeCell ref="A252:D252"/>
    <mergeCell ref="A265:D265"/>
    <mergeCell ref="A173:D173"/>
    <mergeCell ref="A200:D200"/>
    <mergeCell ref="A4:D4"/>
    <mergeCell ref="A5:D5"/>
    <mergeCell ref="A75:D75"/>
    <mergeCell ref="A101:D101"/>
    <mergeCell ref="A106:D106"/>
    <mergeCell ref="A443:D443"/>
    <mergeCell ref="A113:D113"/>
    <mergeCell ref="A96:D96"/>
    <mergeCell ref="A102:D102"/>
    <mergeCell ref="A114:D114"/>
    <mergeCell ref="A118:D118"/>
    <mergeCell ref="A123:D123"/>
    <mergeCell ref="A155:D155"/>
    <mergeCell ref="A174:D174"/>
    <mergeCell ref="A195:D195"/>
    <mergeCell ref="A522:D522"/>
    <mergeCell ref="A128:D128"/>
    <mergeCell ref="A129:D129"/>
    <mergeCell ref="A141:D141"/>
    <mergeCell ref="A528:D528"/>
    <mergeCell ref="A529:D529"/>
    <mergeCell ref="A391:D391"/>
    <mergeCell ref="A392:D392"/>
    <mergeCell ref="A428:D428"/>
    <mergeCell ref="A442:D442"/>
    <mergeCell ref="A289:D289"/>
    <mergeCell ref="A500:D500"/>
    <mergeCell ref="A383:D383"/>
    <mergeCell ref="A166:D166"/>
    <mergeCell ref="A557:D557"/>
    <mergeCell ref="A271:D271"/>
    <mergeCell ref="A277:D277"/>
    <mergeCell ref="A511:D511"/>
    <mergeCell ref="A517:D517"/>
    <mergeCell ref="A518:D5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8">
      <selection activeCell="C23" sqref="C23"/>
    </sheetView>
  </sheetViews>
  <sheetFormatPr defaultColWidth="9.140625" defaultRowHeight="12.75"/>
  <cols>
    <col min="1" max="1" width="12.140625" style="17" customWidth="1"/>
    <col min="2" max="2" width="46.28125" style="17" customWidth="1"/>
    <col min="3" max="3" width="20.8515625" style="17" customWidth="1"/>
    <col min="4" max="4" width="18.8515625" style="17" customWidth="1"/>
    <col min="5" max="5" width="63.8515625" style="17" customWidth="1"/>
    <col min="6" max="6" width="25.00390625" style="17" customWidth="1"/>
    <col min="7" max="16384" width="9.140625" style="17" customWidth="1"/>
  </cols>
  <sheetData>
    <row r="1" spans="1:5" ht="15">
      <c r="A1" s="18"/>
      <c r="E1" s="13"/>
    </row>
    <row r="2" spans="1:5" ht="15">
      <c r="A2" s="18"/>
      <c r="B2" s="400" t="s">
        <v>1279</v>
      </c>
      <c r="E2" s="13"/>
    </row>
    <row r="3" spans="1:2" ht="15">
      <c r="A3" s="18"/>
      <c r="B3" s="13"/>
    </row>
    <row r="4" spans="1:4" ht="14.25">
      <c r="A4" s="68"/>
      <c r="B4" s="465" t="s">
        <v>187</v>
      </c>
      <c r="C4" s="465"/>
      <c r="D4" s="465"/>
    </row>
    <row r="5" spans="1:5" ht="25.5">
      <c r="A5" s="230" t="s">
        <v>15</v>
      </c>
      <c r="B5" s="230" t="s">
        <v>188</v>
      </c>
      <c r="C5" s="231" t="s">
        <v>189</v>
      </c>
      <c r="D5" s="231" t="s">
        <v>190</v>
      </c>
      <c r="E5" s="231" t="s">
        <v>191</v>
      </c>
    </row>
    <row r="6" spans="1:5" s="55" customFormat="1" ht="34.5" customHeight="1">
      <c r="A6" s="61">
        <v>1</v>
      </c>
      <c r="B6" s="209" t="s">
        <v>125</v>
      </c>
      <c r="C6" s="44">
        <v>1916638.54</v>
      </c>
      <c r="D6" s="69">
        <v>0</v>
      </c>
      <c r="E6" s="70"/>
    </row>
    <row r="7" spans="1:5" s="55" customFormat="1" ht="34.5" customHeight="1">
      <c r="A7" s="61">
        <v>2</v>
      </c>
      <c r="B7" s="59" t="s">
        <v>128</v>
      </c>
      <c r="C7" s="44">
        <v>944703.18</v>
      </c>
      <c r="D7" s="251">
        <v>1690.94</v>
      </c>
      <c r="E7" s="70"/>
    </row>
    <row r="8" spans="1:5" s="55" customFormat="1" ht="34.5" customHeight="1">
      <c r="A8" s="61">
        <v>3</v>
      </c>
      <c r="B8" s="209" t="s">
        <v>133</v>
      </c>
      <c r="C8" s="210">
        <v>2215643.93</v>
      </c>
      <c r="D8" s="69">
        <v>31982.77</v>
      </c>
      <c r="E8" s="376" t="s">
        <v>783</v>
      </c>
    </row>
    <row r="9" spans="1:8" ht="34.5" customHeight="1">
      <c r="A9" s="61">
        <v>4</v>
      </c>
      <c r="B9" s="207" t="s">
        <v>608</v>
      </c>
      <c r="C9" s="208">
        <v>151148.19</v>
      </c>
      <c r="D9" s="71">
        <v>31634.59</v>
      </c>
      <c r="E9" s="74"/>
      <c r="F9" s="57"/>
      <c r="G9" s="55"/>
      <c r="H9" s="55"/>
    </row>
    <row r="10" spans="1:6" ht="34.5" customHeight="1">
      <c r="A10" s="61">
        <v>5</v>
      </c>
      <c r="B10" s="214" t="s">
        <v>141</v>
      </c>
      <c r="C10" s="44">
        <v>59196</v>
      </c>
      <c r="D10" s="71">
        <v>0</v>
      </c>
      <c r="E10" s="70"/>
      <c r="F10" s="57"/>
    </row>
    <row r="11" spans="1:5" s="55" customFormat="1" ht="34.5" customHeight="1">
      <c r="A11" s="61">
        <v>6</v>
      </c>
      <c r="B11" s="59" t="s">
        <v>146</v>
      </c>
      <c r="C11" s="72">
        <f>243275.25+56153</f>
        <v>299428.25</v>
      </c>
      <c r="D11" s="73">
        <v>6681.74</v>
      </c>
      <c r="E11" s="70"/>
    </row>
    <row r="12" spans="1:5" s="55" customFormat="1" ht="34.5" customHeight="1">
      <c r="A12" s="61">
        <v>7</v>
      </c>
      <c r="B12" s="59" t="s">
        <v>150</v>
      </c>
      <c r="C12" s="44">
        <v>1521645.74</v>
      </c>
      <c r="D12" s="69">
        <v>0</v>
      </c>
      <c r="E12" s="70"/>
    </row>
    <row r="13" spans="1:5" s="55" customFormat="1" ht="34.5" customHeight="1">
      <c r="A13" s="61">
        <v>8</v>
      </c>
      <c r="B13" s="59" t="s">
        <v>155</v>
      </c>
      <c r="C13" s="44">
        <v>1349695.06</v>
      </c>
      <c r="D13" s="69">
        <v>0</v>
      </c>
      <c r="E13" s="70"/>
    </row>
    <row r="14" spans="1:5" s="55" customFormat="1" ht="34.5" customHeight="1">
      <c r="A14" s="61">
        <v>9</v>
      </c>
      <c r="B14" s="59" t="s">
        <v>192</v>
      </c>
      <c r="C14" s="44">
        <f>3309828.75+708726</f>
        <v>4018554.75</v>
      </c>
      <c r="D14" s="44">
        <v>84958.37</v>
      </c>
      <c r="E14" s="70"/>
    </row>
    <row r="15" spans="1:6" ht="34.5" customHeight="1">
      <c r="A15" s="61">
        <v>10</v>
      </c>
      <c r="B15" s="59" t="s">
        <v>193</v>
      </c>
      <c r="C15" s="222">
        <v>506461.32</v>
      </c>
      <c r="D15" s="69">
        <v>29729.18</v>
      </c>
      <c r="E15" s="70"/>
      <c r="F15" s="55"/>
    </row>
    <row r="16" spans="1:5" s="55" customFormat="1" ht="34.5" customHeight="1">
      <c r="A16" s="61">
        <v>11</v>
      </c>
      <c r="B16" s="59" t="s">
        <v>430</v>
      </c>
      <c r="C16" s="205">
        <v>436722.74</v>
      </c>
      <c r="D16" s="69">
        <v>56805.98</v>
      </c>
      <c r="E16" s="70"/>
    </row>
    <row r="17" spans="1:5" s="55" customFormat="1" ht="34.5" customHeight="1">
      <c r="A17" s="61">
        <v>12</v>
      </c>
      <c r="B17" s="59" t="s">
        <v>168</v>
      </c>
      <c r="C17" s="206">
        <f>540190.77+1469.15</f>
        <v>541659.92</v>
      </c>
      <c r="D17" s="206">
        <v>66196.06</v>
      </c>
      <c r="E17" s="70"/>
    </row>
    <row r="18" spans="1:5" s="55" customFormat="1" ht="34.5" customHeight="1">
      <c r="A18" s="61">
        <v>13</v>
      </c>
      <c r="B18" s="59" t="s">
        <v>171</v>
      </c>
      <c r="C18" s="44">
        <v>1253506.81</v>
      </c>
      <c r="D18" s="69">
        <v>25923.99</v>
      </c>
      <c r="E18" s="59"/>
    </row>
    <row r="19" spans="1:5" s="55" customFormat="1" ht="66" customHeight="1">
      <c r="A19" s="61">
        <v>14</v>
      </c>
      <c r="B19" s="59" t="s">
        <v>174</v>
      </c>
      <c r="C19" s="44">
        <v>6277079.05</v>
      </c>
      <c r="D19" s="200">
        <v>211439.05</v>
      </c>
      <c r="E19" s="54" t="s">
        <v>1237</v>
      </c>
    </row>
    <row r="20" spans="1:6" s="55" customFormat="1" ht="31.5" customHeight="1">
      <c r="A20" s="61">
        <v>15</v>
      </c>
      <c r="B20" s="59" t="s">
        <v>177</v>
      </c>
      <c r="C20" s="44">
        <v>482510.14999999997</v>
      </c>
      <c r="D20" s="200">
        <v>15569.82</v>
      </c>
      <c r="E20" s="54"/>
      <c r="F20" s="57"/>
    </row>
    <row r="21" spans="1:5" s="55" customFormat="1" ht="34.5" customHeight="1">
      <c r="A21" s="61">
        <v>16</v>
      </c>
      <c r="B21" s="59" t="s">
        <v>180</v>
      </c>
      <c r="C21" s="44">
        <f>134298.15+26394.9</f>
        <v>160693.05</v>
      </c>
      <c r="D21" s="69" t="s">
        <v>136</v>
      </c>
      <c r="E21" s="70"/>
    </row>
    <row r="22" spans="1:5" ht="12.75">
      <c r="A22" s="466" t="s">
        <v>14</v>
      </c>
      <c r="B22" s="467"/>
      <c r="C22" s="245">
        <f>SUM(C6:C21)</f>
        <v>22135286.68</v>
      </c>
      <c r="D22" s="75">
        <f>SUM(D6:D21)</f>
        <v>562612.4899999999</v>
      </c>
      <c r="E22" s="19"/>
    </row>
  </sheetData>
  <sheetProtection/>
  <mergeCells count="2">
    <mergeCell ref="B4:D4"/>
    <mergeCell ref="A22:B2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9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N57" sqref="N57"/>
    </sheetView>
  </sheetViews>
  <sheetFormatPr defaultColWidth="9.140625" defaultRowHeight="12.75"/>
  <cols>
    <col min="1" max="1" width="6.00390625" style="0" customWidth="1"/>
    <col min="2" max="2" width="17.140625" style="0" customWidth="1"/>
    <col min="3" max="3" width="17.57421875" style="0" customWidth="1"/>
    <col min="4" max="4" width="24.7109375" style="0" customWidth="1"/>
    <col min="5" max="5" width="15.7109375" style="0" customWidth="1"/>
    <col min="6" max="6" width="24.140625" style="0" customWidth="1"/>
    <col min="10" max="11" width="14.421875" style="0" customWidth="1"/>
    <col min="13" max="13" width="13.28125" style="0" customWidth="1"/>
    <col min="14" max="14" width="13.8515625" style="0" customWidth="1"/>
    <col min="15" max="15" width="13.00390625" style="0" customWidth="1"/>
    <col min="16" max="16" width="9.140625" style="68" customWidth="1"/>
    <col min="17" max="17" width="14.421875" style="0" customWidth="1"/>
    <col min="18" max="18" width="14.00390625" style="0" customWidth="1"/>
    <col min="19" max="19" width="18.57421875" style="0" customWidth="1"/>
    <col min="20" max="20" width="19.7109375" style="368" customWidth="1"/>
    <col min="21" max="21" width="18.421875" style="0" customWidth="1"/>
    <col min="22" max="22" width="15.421875" style="0" customWidth="1"/>
    <col min="23" max="30" width="15.8515625" style="0" customWidth="1"/>
    <col min="31" max="31" width="14.7109375" style="0" customWidth="1"/>
  </cols>
  <sheetData>
    <row r="2" ht="12.75">
      <c r="B2" s="92" t="s">
        <v>1280</v>
      </c>
    </row>
    <row r="3" ht="13.5" thickBot="1"/>
    <row r="4" spans="1:33" s="255" customFormat="1" ht="23.25" customHeight="1">
      <c r="A4" s="495" t="s">
        <v>835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0"/>
      <c r="O4" s="471"/>
      <c r="P4" s="471"/>
      <c r="Q4" s="471"/>
      <c r="R4" s="471"/>
      <c r="S4" s="471"/>
      <c r="T4" s="471"/>
      <c r="U4" s="471"/>
      <c r="V4" s="472"/>
      <c r="W4" s="470" t="s">
        <v>1088</v>
      </c>
      <c r="X4" s="471"/>
      <c r="Y4" s="471"/>
      <c r="Z4" s="471"/>
      <c r="AA4" s="473" t="s">
        <v>1091</v>
      </c>
      <c r="AB4" s="474"/>
      <c r="AC4" s="474"/>
      <c r="AD4" s="474"/>
      <c r="AE4" s="475"/>
      <c r="AF4" s="312"/>
      <c r="AG4" s="312"/>
    </row>
    <row r="5" spans="1:31" s="255" customFormat="1" ht="12.75" customHeight="1">
      <c r="A5" s="496" t="s">
        <v>15</v>
      </c>
      <c r="B5" s="489" t="s">
        <v>836</v>
      </c>
      <c r="C5" s="489" t="s">
        <v>837</v>
      </c>
      <c r="D5" s="489" t="s">
        <v>838</v>
      </c>
      <c r="E5" s="489" t="s">
        <v>839</v>
      </c>
      <c r="F5" s="489" t="s">
        <v>840</v>
      </c>
      <c r="G5" s="489" t="s">
        <v>841</v>
      </c>
      <c r="H5" s="489" t="s">
        <v>1081</v>
      </c>
      <c r="I5" s="489" t="s">
        <v>842</v>
      </c>
      <c r="J5" s="489" t="s">
        <v>843</v>
      </c>
      <c r="K5" s="489" t="s">
        <v>844</v>
      </c>
      <c r="L5" s="489" t="s">
        <v>845</v>
      </c>
      <c r="M5" s="491" t="s">
        <v>846</v>
      </c>
      <c r="N5" s="487" t="s">
        <v>847</v>
      </c>
      <c r="O5" s="489" t="s">
        <v>1082</v>
      </c>
      <c r="P5" s="489" t="s">
        <v>1083</v>
      </c>
      <c r="Q5" s="489" t="s">
        <v>848</v>
      </c>
      <c r="R5" s="487" t="s">
        <v>849</v>
      </c>
      <c r="S5" s="487" t="s">
        <v>850</v>
      </c>
      <c r="T5" s="485" t="s">
        <v>1084</v>
      </c>
      <c r="U5" s="487" t="s">
        <v>851</v>
      </c>
      <c r="V5" s="487"/>
      <c r="W5" s="487" t="s">
        <v>1089</v>
      </c>
      <c r="X5" s="487"/>
      <c r="Y5" s="487" t="s">
        <v>1090</v>
      </c>
      <c r="Z5" s="488"/>
      <c r="AA5" s="476"/>
      <c r="AB5" s="477"/>
      <c r="AC5" s="477"/>
      <c r="AD5" s="477"/>
      <c r="AE5" s="478"/>
    </row>
    <row r="6" spans="1:31" s="255" customFormat="1" ht="18.75" customHeight="1">
      <c r="A6" s="496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2"/>
      <c r="N6" s="487"/>
      <c r="O6" s="490"/>
      <c r="P6" s="490"/>
      <c r="Q6" s="490"/>
      <c r="R6" s="487"/>
      <c r="S6" s="487"/>
      <c r="T6" s="485"/>
      <c r="U6" s="487"/>
      <c r="V6" s="487"/>
      <c r="W6" s="487"/>
      <c r="X6" s="487"/>
      <c r="Y6" s="487"/>
      <c r="Z6" s="488"/>
      <c r="AA6" s="479"/>
      <c r="AB6" s="480"/>
      <c r="AC6" s="480"/>
      <c r="AD6" s="480"/>
      <c r="AE6" s="481"/>
    </row>
    <row r="7" spans="1:31" s="255" customFormat="1" ht="34.5" customHeight="1">
      <c r="A7" s="497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2"/>
      <c r="N7" s="489"/>
      <c r="O7" s="490"/>
      <c r="P7" s="490"/>
      <c r="Q7" s="490"/>
      <c r="R7" s="489"/>
      <c r="S7" s="489"/>
      <c r="T7" s="486"/>
      <c r="U7" s="313" t="s">
        <v>854</v>
      </c>
      <c r="V7" s="313" t="s">
        <v>855</v>
      </c>
      <c r="W7" s="313" t="s">
        <v>856</v>
      </c>
      <c r="X7" s="313" t="s">
        <v>857</v>
      </c>
      <c r="Y7" s="313" t="s">
        <v>856</v>
      </c>
      <c r="Z7" s="314" t="s">
        <v>857</v>
      </c>
      <c r="AA7" s="337" t="s">
        <v>1092</v>
      </c>
      <c r="AB7" s="313" t="s">
        <v>1093</v>
      </c>
      <c r="AC7" s="313" t="s">
        <v>1094</v>
      </c>
      <c r="AD7" s="313" t="s">
        <v>852</v>
      </c>
      <c r="AE7" s="338" t="s">
        <v>853</v>
      </c>
    </row>
    <row r="8" spans="1:31" s="255" customFormat="1" ht="14.25" customHeight="1">
      <c r="A8" s="482" t="s">
        <v>184</v>
      </c>
      <c r="B8" s="483"/>
      <c r="C8" s="483"/>
      <c r="D8" s="483"/>
      <c r="E8" s="483"/>
      <c r="F8" s="484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69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1"/>
    </row>
    <row r="9" spans="1:31" s="255" customFormat="1" ht="24.75" customHeight="1">
      <c r="A9" s="125">
        <v>1</v>
      </c>
      <c r="B9" s="125" t="s">
        <v>858</v>
      </c>
      <c r="C9" s="125" t="s">
        <v>1085</v>
      </c>
      <c r="D9" s="125" t="s">
        <v>859</v>
      </c>
      <c r="E9" s="125" t="s">
        <v>860</v>
      </c>
      <c r="F9" s="125" t="s">
        <v>861</v>
      </c>
      <c r="G9" s="125">
        <v>2487</v>
      </c>
      <c r="H9" s="131" t="s">
        <v>1086</v>
      </c>
      <c r="I9" s="125">
        <v>2019</v>
      </c>
      <c r="J9" s="125" t="s">
        <v>862</v>
      </c>
      <c r="K9" s="125" t="s">
        <v>863</v>
      </c>
      <c r="L9" s="125">
        <v>5</v>
      </c>
      <c r="M9" s="315" t="s">
        <v>85</v>
      </c>
      <c r="N9" s="125">
        <v>2100</v>
      </c>
      <c r="O9" s="125">
        <v>161</v>
      </c>
      <c r="P9" s="131">
        <v>4</v>
      </c>
      <c r="Q9" s="125" t="s">
        <v>241</v>
      </c>
      <c r="R9" s="316">
        <v>89458</v>
      </c>
      <c r="S9" s="125" t="s">
        <v>864</v>
      </c>
      <c r="T9" s="414">
        <v>123700</v>
      </c>
      <c r="U9" s="125" t="s">
        <v>204</v>
      </c>
      <c r="V9" s="125" t="s">
        <v>85</v>
      </c>
      <c r="W9" s="335" t="s">
        <v>1503</v>
      </c>
      <c r="X9" s="335" t="s">
        <v>1504</v>
      </c>
      <c r="Y9" s="335" t="s">
        <v>1503</v>
      </c>
      <c r="Z9" s="335" t="s">
        <v>1504</v>
      </c>
      <c r="AA9" s="336" t="s">
        <v>1095</v>
      </c>
      <c r="AB9" s="336" t="s">
        <v>1095</v>
      </c>
      <c r="AC9" s="336" t="s">
        <v>1095</v>
      </c>
      <c r="AD9" s="336" t="s">
        <v>1095</v>
      </c>
      <c r="AE9" s="336" t="s">
        <v>1095</v>
      </c>
    </row>
    <row r="10" spans="1:31" s="255" customFormat="1" ht="24.75" customHeight="1">
      <c r="A10" s="123">
        <v>2</v>
      </c>
      <c r="B10" s="123" t="s">
        <v>865</v>
      </c>
      <c r="C10" s="123" t="s">
        <v>866</v>
      </c>
      <c r="D10" s="123" t="s">
        <v>867</v>
      </c>
      <c r="E10" s="123" t="s">
        <v>868</v>
      </c>
      <c r="F10" s="123" t="s">
        <v>861</v>
      </c>
      <c r="G10" s="123">
        <v>1461</v>
      </c>
      <c r="H10" s="96" t="s">
        <v>1087</v>
      </c>
      <c r="I10" s="123">
        <v>2020</v>
      </c>
      <c r="J10" s="123" t="s">
        <v>869</v>
      </c>
      <c r="K10" s="123" t="s">
        <v>870</v>
      </c>
      <c r="L10" s="123">
        <v>5</v>
      </c>
      <c r="M10" s="317" t="s">
        <v>85</v>
      </c>
      <c r="N10" s="123">
        <v>1933</v>
      </c>
      <c r="O10" s="123">
        <v>85</v>
      </c>
      <c r="P10" s="96">
        <v>5</v>
      </c>
      <c r="Q10" s="123" t="s">
        <v>241</v>
      </c>
      <c r="R10" s="318">
        <v>66270</v>
      </c>
      <c r="S10" s="123" t="s">
        <v>871</v>
      </c>
      <c r="T10" s="377">
        <v>67700</v>
      </c>
      <c r="U10" s="123" t="s">
        <v>204</v>
      </c>
      <c r="V10" s="123" t="s">
        <v>85</v>
      </c>
      <c r="W10" s="335" t="s">
        <v>964</v>
      </c>
      <c r="X10" s="335" t="s">
        <v>1505</v>
      </c>
      <c r="Y10" s="335" t="s">
        <v>964</v>
      </c>
      <c r="Z10" s="335" t="s">
        <v>1505</v>
      </c>
      <c r="AA10" s="336" t="s">
        <v>1095</v>
      </c>
      <c r="AB10" s="336" t="s">
        <v>1095</v>
      </c>
      <c r="AC10" s="336" t="s">
        <v>1095</v>
      </c>
      <c r="AD10" s="336" t="s">
        <v>1095</v>
      </c>
      <c r="AE10" s="336" t="s">
        <v>1095</v>
      </c>
    </row>
    <row r="11" spans="1:31" s="255" customFormat="1" ht="12.75" customHeight="1">
      <c r="A11" s="493" t="s">
        <v>208</v>
      </c>
      <c r="B11" s="494"/>
      <c r="C11" s="494"/>
      <c r="D11" s="494"/>
      <c r="E11" s="494"/>
      <c r="F11" s="49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70"/>
      <c r="U11" s="334"/>
      <c r="V11" s="334"/>
      <c r="W11" s="319"/>
      <c r="X11" s="345"/>
      <c r="Y11" s="345"/>
      <c r="Z11" s="345"/>
      <c r="AA11" s="345"/>
      <c r="AB11" s="345"/>
      <c r="AC11" s="342"/>
      <c r="AD11" s="342"/>
      <c r="AE11" s="342"/>
    </row>
    <row r="12" spans="1:31" s="346" customFormat="1" ht="24.75" customHeight="1">
      <c r="A12" s="125">
        <v>1</v>
      </c>
      <c r="B12" s="125" t="s">
        <v>872</v>
      </c>
      <c r="C12" s="125" t="s">
        <v>873</v>
      </c>
      <c r="D12" s="125">
        <v>479</v>
      </c>
      <c r="E12" s="125" t="s">
        <v>1097</v>
      </c>
      <c r="F12" s="125" t="s">
        <v>943</v>
      </c>
      <c r="G12" s="125"/>
      <c r="H12" s="125"/>
      <c r="I12" s="125">
        <v>1977</v>
      </c>
      <c r="J12" s="343">
        <v>30895</v>
      </c>
      <c r="K12" s="125" t="s">
        <v>874</v>
      </c>
      <c r="L12" s="125"/>
      <c r="M12" s="315" t="s">
        <v>1098</v>
      </c>
      <c r="N12" s="125" t="s">
        <v>875</v>
      </c>
      <c r="O12" s="125"/>
      <c r="P12" s="125"/>
      <c r="Q12" s="125"/>
      <c r="R12" s="125"/>
      <c r="S12" s="125"/>
      <c r="T12" s="371"/>
      <c r="U12" s="335"/>
      <c r="V12" s="335"/>
      <c r="W12" s="335" t="s">
        <v>1506</v>
      </c>
      <c r="X12" s="335" t="s">
        <v>1507</v>
      </c>
      <c r="Y12" s="527"/>
      <c r="Z12" s="528"/>
      <c r="AA12" s="336" t="s">
        <v>1095</v>
      </c>
      <c r="AB12" s="529"/>
      <c r="AC12" s="263"/>
      <c r="AD12" s="263"/>
      <c r="AE12" s="263"/>
    </row>
    <row r="13" spans="1:31" s="346" customFormat="1" ht="24.75" customHeight="1">
      <c r="A13" s="123">
        <v>2</v>
      </c>
      <c r="B13" s="123" t="s">
        <v>872</v>
      </c>
      <c r="C13" s="123" t="s">
        <v>1099</v>
      </c>
      <c r="D13" s="123" t="s">
        <v>876</v>
      </c>
      <c r="E13" s="123" t="s">
        <v>1100</v>
      </c>
      <c r="F13" s="123" t="s">
        <v>943</v>
      </c>
      <c r="G13" s="123"/>
      <c r="H13" s="123"/>
      <c r="I13" s="123">
        <v>1985</v>
      </c>
      <c r="J13" s="344">
        <v>31579</v>
      </c>
      <c r="K13" s="123" t="s">
        <v>874</v>
      </c>
      <c r="L13" s="123"/>
      <c r="M13" s="317" t="s">
        <v>877</v>
      </c>
      <c r="N13" s="123" t="s">
        <v>878</v>
      </c>
      <c r="O13" s="123"/>
      <c r="P13" s="123"/>
      <c r="Q13" s="123"/>
      <c r="R13" s="123"/>
      <c r="S13" s="123"/>
      <c r="T13" s="372"/>
      <c r="U13" s="326"/>
      <c r="V13" s="326"/>
      <c r="W13" s="326" t="s">
        <v>1508</v>
      </c>
      <c r="X13" s="326" t="s">
        <v>1509</v>
      </c>
      <c r="Y13" s="530"/>
      <c r="Z13" s="531"/>
      <c r="AA13" s="336" t="s">
        <v>1095</v>
      </c>
      <c r="AB13" s="263"/>
      <c r="AC13" s="263"/>
      <c r="AD13" s="263"/>
      <c r="AE13" s="263"/>
    </row>
    <row r="14" spans="1:31" s="346" customFormat="1" ht="24.75" customHeight="1">
      <c r="A14" s="123">
        <v>3</v>
      </c>
      <c r="B14" s="123" t="s">
        <v>879</v>
      </c>
      <c r="C14" s="123" t="s">
        <v>880</v>
      </c>
      <c r="D14" s="123" t="s">
        <v>881</v>
      </c>
      <c r="E14" s="123" t="s">
        <v>1101</v>
      </c>
      <c r="F14" s="123" t="s">
        <v>943</v>
      </c>
      <c r="G14" s="123"/>
      <c r="H14" s="123"/>
      <c r="I14" s="123">
        <v>2009</v>
      </c>
      <c r="J14" s="344">
        <v>39941</v>
      </c>
      <c r="K14" s="123" t="s">
        <v>874</v>
      </c>
      <c r="L14" s="123"/>
      <c r="M14" s="317" t="s">
        <v>882</v>
      </c>
      <c r="N14" s="123" t="s">
        <v>1102</v>
      </c>
      <c r="O14" s="123"/>
      <c r="P14" s="123"/>
      <c r="Q14" s="123"/>
      <c r="R14" s="123"/>
      <c r="S14" s="123"/>
      <c r="T14" s="372"/>
      <c r="U14" s="326"/>
      <c r="V14" s="326"/>
      <c r="W14" s="326" t="s">
        <v>1510</v>
      </c>
      <c r="X14" s="326" t="s">
        <v>1511</v>
      </c>
      <c r="Y14" s="530"/>
      <c r="Z14" s="531"/>
      <c r="AA14" s="336" t="s">
        <v>1095</v>
      </c>
      <c r="AB14" s="263"/>
      <c r="AC14" s="263"/>
      <c r="AD14" s="263"/>
      <c r="AE14" s="263"/>
    </row>
    <row r="15" spans="1:31" s="346" customFormat="1" ht="24.75" customHeight="1">
      <c r="A15" s="123">
        <v>4</v>
      </c>
      <c r="B15" s="123" t="s">
        <v>883</v>
      </c>
      <c r="C15" s="123" t="s">
        <v>884</v>
      </c>
      <c r="D15" s="123" t="s">
        <v>885</v>
      </c>
      <c r="E15" s="123" t="s">
        <v>1103</v>
      </c>
      <c r="F15" s="123" t="s">
        <v>943</v>
      </c>
      <c r="G15" s="123"/>
      <c r="H15" s="123"/>
      <c r="I15" s="123">
        <v>2009</v>
      </c>
      <c r="J15" s="344">
        <v>40049</v>
      </c>
      <c r="K15" s="123" t="s">
        <v>874</v>
      </c>
      <c r="L15" s="123"/>
      <c r="M15" s="317" t="s">
        <v>875</v>
      </c>
      <c r="N15" s="123" t="s">
        <v>1054</v>
      </c>
      <c r="O15" s="123"/>
      <c r="P15" s="123"/>
      <c r="Q15" s="123"/>
      <c r="R15" s="123"/>
      <c r="S15" s="123"/>
      <c r="T15" s="372"/>
      <c r="U15" s="326"/>
      <c r="V15" s="326"/>
      <c r="W15" s="326" t="s">
        <v>1512</v>
      </c>
      <c r="X15" s="326" t="s">
        <v>1513</v>
      </c>
      <c r="Y15" s="530"/>
      <c r="Z15" s="531"/>
      <c r="AA15" s="336" t="s">
        <v>1095</v>
      </c>
      <c r="AB15" s="263"/>
      <c r="AC15" s="263"/>
      <c r="AD15" s="263"/>
      <c r="AE15" s="263"/>
    </row>
    <row r="16" spans="1:31" s="346" customFormat="1" ht="24.75" customHeight="1">
      <c r="A16" s="123">
        <v>5</v>
      </c>
      <c r="B16" s="123" t="s">
        <v>886</v>
      </c>
      <c r="C16" s="123" t="s">
        <v>887</v>
      </c>
      <c r="D16" s="123" t="s">
        <v>888</v>
      </c>
      <c r="E16" s="123" t="s">
        <v>889</v>
      </c>
      <c r="F16" s="123" t="s">
        <v>861</v>
      </c>
      <c r="G16" s="123">
        <v>1995</v>
      </c>
      <c r="H16" s="123" t="s">
        <v>1087</v>
      </c>
      <c r="I16" s="123">
        <v>2013</v>
      </c>
      <c r="J16" s="344">
        <v>41415</v>
      </c>
      <c r="K16" s="344">
        <v>45450</v>
      </c>
      <c r="L16" s="123">
        <v>9</v>
      </c>
      <c r="M16" s="317" t="s">
        <v>890</v>
      </c>
      <c r="N16" s="123" t="s">
        <v>891</v>
      </c>
      <c r="O16" s="123">
        <v>84</v>
      </c>
      <c r="P16" s="123">
        <v>5</v>
      </c>
      <c r="Q16" s="123" t="s">
        <v>114</v>
      </c>
      <c r="R16" s="123">
        <v>138435</v>
      </c>
      <c r="S16" s="123" t="s">
        <v>1104</v>
      </c>
      <c r="T16" s="377">
        <v>43500</v>
      </c>
      <c r="U16" s="326"/>
      <c r="V16" s="326"/>
      <c r="W16" s="326" t="s">
        <v>1514</v>
      </c>
      <c r="X16" s="326" t="s">
        <v>1515</v>
      </c>
      <c r="Y16" s="326" t="s">
        <v>1514</v>
      </c>
      <c r="Z16" s="326" t="s">
        <v>1515</v>
      </c>
      <c r="AA16" s="336" t="s">
        <v>1095</v>
      </c>
      <c r="AB16" s="266" t="s">
        <v>1095</v>
      </c>
      <c r="AC16" s="266" t="s">
        <v>1095</v>
      </c>
      <c r="AD16" s="266" t="s">
        <v>1095</v>
      </c>
      <c r="AE16" s="263"/>
    </row>
    <row r="17" spans="1:31" s="346" customFormat="1" ht="24.75" customHeight="1">
      <c r="A17" s="123">
        <v>6</v>
      </c>
      <c r="B17" s="123" t="s">
        <v>972</v>
      </c>
      <c r="C17" s="123" t="s">
        <v>893</v>
      </c>
      <c r="D17" s="123" t="s">
        <v>894</v>
      </c>
      <c r="E17" s="123" t="s">
        <v>895</v>
      </c>
      <c r="F17" s="123" t="s">
        <v>861</v>
      </c>
      <c r="G17" s="123">
        <v>1995</v>
      </c>
      <c r="H17" s="123" t="s">
        <v>1087</v>
      </c>
      <c r="I17" s="123">
        <v>2017</v>
      </c>
      <c r="J17" s="344">
        <v>42923</v>
      </c>
      <c r="K17" s="344">
        <v>45114</v>
      </c>
      <c r="L17" s="123">
        <v>9</v>
      </c>
      <c r="M17" s="317" t="s">
        <v>85</v>
      </c>
      <c r="N17" s="123" t="s">
        <v>896</v>
      </c>
      <c r="O17" s="123">
        <v>96</v>
      </c>
      <c r="P17" s="123">
        <v>5</v>
      </c>
      <c r="Q17" s="123" t="s">
        <v>114</v>
      </c>
      <c r="R17" s="123">
        <v>77967</v>
      </c>
      <c r="S17" s="123" t="s">
        <v>1104</v>
      </c>
      <c r="T17" s="377">
        <v>104000</v>
      </c>
      <c r="U17" s="326"/>
      <c r="V17" s="326"/>
      <c r="W17" s="326" t="s">
        <v>1516</v>
      </c>
      <c r="X17" s="326" t="s">
        <v>1517</v>
      </c>
      <c r="Y17" s="326" t="s">
        <v>1516</v>
      </c>
      <c r="Z17" s="326" t="s">
        <v>1517</v>
      </c>
      <c r="AA17" s="336" t="s">
        <v>1095</v>
      </c>
      <c r="AB17" s="266" t="s">
        <v>1095</v>
      </c>
      <c r="AC17" s="266" t="s">
        <v>1095</v>
      </c>
      <c r="AD17" s="263"/>
      <c r="AE17" s="263"/>
    </row>
    <row r="18" spans="1:31" s="346" customFormat="1" ht="12.75">
      <c r="A18" s="417" t="s">
        <v>629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373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</row>
    <row r="19" spans="1:31" s="346" customFormat="1" ht="24.75" customHeight="1">
      <c r="A19" s="125">
        <v>1</v>
      </c>
      <c r="B19" s="125" t="s">
        <v>897</v>
      </c>
      <c r="C19" s="125" t="s">
        <v>898</v>
      </c>
      <c r="D19" s="125" t="s">
        <v>899</v>
      </c>
      <c r="E19" s="125" t="s">
        <v>1106</v>
      </c>
      <c r="F19" s="125" t="s">
        <v>861</v>
      </c>
      <c r="G19" s="125">
        <v>1896</v>
      </c>
      <c r="H19" s="125" t="s">
        <v>1087</v>
      </c>
      <c r="I19" s="125">
        <v>2007</v>
      </c>
      <c r="J19" s="343">
        <v>39373</v>
      </c>
      <c r="K19" s="343">
        <v>45217</v>
      </c>
      <c r="L19" s="125">
        <v>9</v>
      </c>
      <c r="M19" s="315">
        <v>7100</v>
      </c>
      <c r="N19" s="125" t="s">
        <v>900</v>
      </c>
      <c r="O19" s="125">
        <v>100</v>
      </c>
      <c r="P19" s="125">
        <v>4</v>
      </c>
      <c r="Q19" s="125" t="s">
        <v>76</v>
      </c>
      <c r="R19" s="125">
        <v>80263</v>
      </c>
      <c r="S19" s="125" t="s">
        <v>871</v>
      </c>
      <c r="T19" s="377">
        <v>32300</v>
      </c>
      <c r="U19" s="125"/>
      <c r="V19" s="125"/>
      <c r="W19" s="335" t="s">
        <v>1518</v>
      </c>
      <c r="X19" s="335" t="s">
        <v>1519</v>
      </c>
      <c r="Y19" s="335" t="s">
        <v>1518</v>
      </c>
      <c r="Z19" s="335" t="s">
        <v>1519</v>
      </c>
      <c r="AA19" s="336" t="s">
        <v>1095</v>
      </c>
      <c r="AB19" s="266" t="s">
        <v>1095</v>
      </c>
      <c r="AC19" s="266" t="s">
        <v>1095</v>
      </c>
      <c r="AD19" s="263"/>
      <c r="AE19" s="263"/>
    </row>
    <row r="20" spans="1:31" s="346" customFormat="1" ht="12.75">
      <c r="A20" s="417" t="s">
        <v>304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373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</row>
    <row r="21" spans="1:31" s="536" customFormat="1" ht="24.75" customHeight="1">
      <c r="A21" s="532">
        <v>1</v>
      </c>
      <c r="B21" s="532" t="s">
        <v>902</v>
      </c>
      <c r="C21" s="532" t="s">
        <v>903</v>
      </c>
      <c r="D21" s="532">
        <v>206380</v>
      </c>
      <c r="E21" s="532" t="s">
        <v>1114</v>
      </c>
      <c r="F21" s="532" t="s">
        <v>904</v>
      </c>
      <c r="G21" s="532">
        <v>3120</v>
      </c>
      <c r="H21" s="532"/>
      <c r="I21" s="532">
        <v>1973</v>
      </c>
      <c r="J21" s="532" t="s">
        <v>905</v>
      </c>
      <c r="K21" s="532" t="s">
        <v>1115</v>
      </c>
      <c r="L21" s="532">
        <v>1</v>
      </c>
      <c r="M21" s="533"/>
      <c r="N21" s="532">
        <v>2680</v>
      </c>
      <c r="O21" s="532">
        <v>33</v>
      </c>
      <c r="P21" s="532">
        <v>2</v>
      </c>
      <c r="Q21" s="532" t="s">
        <v>114</v>
      </c>
      <c r="R21" s="534" t="s">
        <v>1116</v>
      </c>
      <c r="S21" s="532" t="s">
        <v>906</v>
      </c>
      <c r="T21" s="414">
        <v>9700</v>
      </c>
      <c r="U21" s="532"/>
      <c r="V21" s="532"/>
      <c r="W21" s="358" t="s">
        <v>1444</v>
      </c>
      <c r="X21" s="359" t="s">
        <v>1445</v>
      </c>
      <c r="Y21" s="359" t="s">
        <v>1444</v>
      </c>
      <c r="Z21" s="359" t="s">
        <v>1445</v>
      </c>
      <c r="AA21" s="336" t="s">
        <v>1095</v>
      </c>
      <c r="AB21" s="266" t="s">
        <v>1095</v>
      </c>
      <c r="AC21" s="266" t="s">
        <v>1095</v>
      </c>
      <c r="AD21" s="535"/>
      <c r="AE21" s="535"/>
    </row>
    <row r="22" spans="1:31" s="536" customFormat="1" ht="24.75" customHeight="1">
      <c r="A22" s="537">
        <v>3</v>
      </c>
      <c r="B22" s="537" t="s">
        <v>907</v>
      </c>
      <c r="C22" s="537" t="s">
        <v>1117</v>
      </c>
      <c r="D22" s="537">
        <v>77262</v>
      </c>
      <c r="E22" s="537" t="s">
        <v>1118</v>
      </c>
      <c r="F22" s="537" t="s">
        <v>908</v>
      </c>
      <c r="G22" s="537"/>
      <c r="H22" s="537"/>
      <c r="I22" s="537">
        <v>1980</v>
      </c>
      <c r="J22" s="537" t="s">
        <v>909</v>
      </c>
      <c r="K22" s="538">
        <v>45827</v>
      </c>
      <c r="L22" s="537"/>
      <c r="M22" s="539">
        <v>4000</v>
      </c>
      <c r="N22" s="537">
        <v>6040</v>
      </c>
      <c r="O22" s="537"/>
      <c r="P22" s="537"/>
      <c r="Q22" s="532" t="s">
        <v>114</v>
      </c>
      <c r="R22" s="537"/>
      <c r="S22" s="537" t="s">
        <v>910</v>
      </c>
      <c r="T22" s="540" t="s">
        <v>911</v>
      </c>
      <c r="V22" s="537"/>
      <c r="W22" s="358" t="s">
        <v>1444</v>
      </c>
      <c r="X22" s="359" t="s">
        <v>1445</v>
      </c>
      <c r="Y22" s="359"/>
      <c r="Z22" s="359"/>
      <c r="AA22" s="336" t="s">
        <v>1095</v>
      </c>
      <c r="AB22" s="535"/>
      <c r="AC22" s="535"/>
      <c r="AD22" s="535"/>
      <c r="AE22" s="535"/>
    </row>
    <row r="23" spans="1:31" s="536" customFormat="1" ht="24.75" customHeight="1">
      <c r="A23" s="537">
        <v>4</v>
      </c>
      <c r="B23" s="537" t="s">
        <v>907</v>
      </c>
      <c r="C23" s="537" t="s">
        <v>1119</v>
      </c>
      <c r="D23" s="537">
        <v>162</v>
      </c>
      <c r="E23" s="537" t="s">
        <v>1120</v>
      </c>
      <c r="F23" s="537" t="s">
        <v>908</v>
      </c>
      <c r="G23" s="537"/>
      <c r="H23" s="537"/>
      <c r="I23" s="537">
        <v>1992</v>
      </c>
      <c r="J23" s="537" t="s">
        <v>912</v>
      </c>
      <c r="K23" s="541" t="s">
        <v>874</v>
      </c>
      <c r="L23" s="537"/>
      <c r="M23" s="539">
        <v>280</v>
      </c>
      <c r="N23" s="537">
        <v>725</v>
      </c>
      <c r="O23" s="537"/>
      <c r="P23" s="537"/>
      <c r="Q23" s="532" t="s">
        <v>114</v>
      </c>
      <c r="R23" s="537"/>
      <c r="S23" s="532" t="s">
        <v>906</v>
      </c>
      <c r="T23" s="540" t="s">
        <v>911</v>
      </c>
      <c r="U23" s="537"/>
      <c r="V23" s="537"/>
      <c r="W23" s="358" t="s">
        <v>1444</v>
      </c>
      <c r="X23" s="359" t="s">
        <v>1445</v>
      </c>
      <c r="Y23" s="359"/>
      <c r="Z23" s="359"/>
      <c r="AA23" s="336" t="s">
        <v>1095</v>
      </c>
      <c r="AB23" s="535"/>
      <c r="AC23" s="535"/>
      <c r="AD23" s="535"/>
      <c r="AE23" s="535"/>
    </row>
    <row r="24" spans="1:31" s="536" customFormat="1" ht="24.75" customHeight="1">
      <c r="A24" s="537">
        <v>5</v>
      </c>
      <c r="B24" s="537" t="s">
        <v>1121</v>
      </c>
      <c r="C24" s="537" t="s">
        <v>913</v>
      </c>
      <c r="D24" s="537">
        <v>26297</v>
      </c>
      <c r="E24" s="537" t="s">
        <v>1122</v>
      </c>
      <c r="F24" s="537" t="s">
        <v>914</v>
      </c>
      <c r="G24" s="537"/>
      <c r="H24" s="537"/>
      <c r="I24" s="537">
        <v>1979</v>
      </c>
      <c r="J24" s="537" t="s">
        <v>915</v>
      </c>
      <c r="K24" s="541"/>
      <c r="L24" s="537"/>
      <c r="M24" s="539">
        <v>1500</v>
      </c>
      <c r="N24" s="537"/>
      <c r="O24" s="537"/>
      <c r="P24" s="537"/>
      <c r="Q24" s="532" t="s">
        <v>114</v>
      </c>
      <c r="R24" s="537"/>
      <c r="S24" s="532" t="s">
        <v>906</v>
      </c>
      <c r="T24" s="540" t="s">
        <v>1123</v>
      </c>
      <c r="U24" s="537"/>
      <c r="V24" s="537"/>
      <c r="W24" s="358" t="s">
        <v>1444</v>
      </c>
      <c r="X24" s="359" t="s">
        <v>1445</v>
      </c>
      <c r="Y24" s="359"/>
      <c r="Z24" s="359"/>
      <c r="AA24" s="336" t="s">
        <v>1095</v>
      </c>
      <c r="AB24" s="535"/>
      <c r="AC24" s="535"/>
      <c r="AD24" s="535"/>
      <c r="AE24" s="535"/>
    </row>
    <row r="25" spans="1:31" s="536" customFormat="1" ht="24.75" customHeight="1">
      <c r="A25" s="537">
        <v>7</v>
      </c>
      <c r="B25" s="537" t="s">
        <v>918</v>
      </c>
      <c r="C25" s="537" t="s">
        <v>919</v>
      </c>
      <c r="D25" s="537">
        <v>3473</v>
      </c>
      <c r="E25" s="537" t="s">
        <v>1124</v>
      </c>
      <c r="F25" s="537" t="s">
        <v>908</v>
      </c>
      <c r="G25" s="537"/>
      <c r="H25" s="537"/>
      <c r="I25" s="537">
        <v>1998</v>
      </c>
      <c r="J25" s="537" t="s">
        <v>920</v>
      </c>
      <c r="K25" s="541" t="s">
        <v>874</v>
      </c>
      <c r="L25" s="537"/>
      <c r="M25" s="539">
        <v>590</v>
      </c>
      <c r="N25" s="537">
        <v>750</v>
      </c>
      <c r="O25" s="537"/>
      <c r="P25" s="537"/>
      <c r="Q25" s="532" t="s">
        <v>114</v>
      </c>
      <c r="R25" s="537"/>
      <c r="S25" s="532" t="s">
        <v>906</v>
      </c>
      <c r="T25" s="540" t="s">
        <v>911</v>
      </c>
      <c r="U25" s="537"/>
      <c r="V25" s="537"/>
      <c r="W25" s="358" t="s">
        <v>1444</v>
      </c>
      <c r="X25" s="359" t="s">
        <v>1445</v>
      </c>
      <c r="Y25" s="359"/>
      <c r="Z25" s="359"/>
      <c r="AA25" s="336" t="s">
        <v>1095</v>
      </c>
      <c r="AB25" s="535"/>
      <c r="AC25" s="535"/>
      <c r="AD25" s="535"/>
      <c r="AE25" s="535"/>
    </row>
    <row r="26" spans="1:31" s="536" customFormat="1" ht="24.75" customHeight="1">
      <c r="A26" s="537">
        <v>9</v>
      </c>
      <c r="B26" s="537" t="s">
        <v>922</v>
      </c>
      <c r="C26" s="537" t="s">
        <v>1125</v>
      </c>
      <c r="D26" s="537">
        <v>398</v>
      </c>
      <c r="E26" s="537" t="s">
        <v>916</v>
      </c>
      <c r="F26" s="537" t="s">
        <v>914</v>
      </c>
      <c r="G26" s="537"/>
      <c r="H26" s="537"/>
      <c r="I26" s="537">
        <v>2005</v>
      </c>
      <c r="J26" s="537"/>
      <c r="K26" s="541"/>
      <c r="L26" s="537"/>
      <c r="M26" s="539">
        <v>1600</v>
      </c>
      <c r="N26" s="537">
        <v>3900</v>
      </c>
      <c r="O26" s="537"/>
      <c r="P26" s="537"/>
      <c r="Q26" s="532" t="s">
        <v>114</v>
      </c>
      <c r="R26" s="537"/>
      <c r="S26" s="532" t="s">
        <v>917</v>
      </c>
      <c r="T26" s="540" t="s">
        <v>911</v>
      </c>
      <c r="U26" s="537"/>
      <c r="V26" s="537"/>
      <c r="W26" s="358" t="s">
        <v>1444</v>
      </c>
      <c r="X26" s="359" t="s">
        <v>1445</v>
      </c>
      <c r="Y26" s="359"/>
      <c r="Z26" s="359"/>
      <c r="AA26" s="336" t="s">
        <v>1095</v>
      </c>
      <c r="AB26" s="535"/>
      <c r="AC26" s="535"/>
      <c r="AD26" s="535"/>
      <c r="AE26" s="535"/>
    </row>
    <row r="27" spans="1:31" s="536" customFormat="1" ht="24.75" customHeight="1">
      <c r="A27" s="537">
        <v>11</v>
      </c>
      <c r="B27" s="537" t="s">
        <v>923</v>
      </c>
      <c r="C27" s="537" t="s">
        <v>924</v>
      </c>
      <c r="D27" s="537">
        <v>12213</v>
      </c>
      <c r="E27" s="537" t="s">
        <v>1126</v>
      </c>
      <c r="F27" s="537" t="s">
        <v>908</v>
      </c>
      <c r="G27" s="537"/>
      <c r="H27" s="537"/>
      <c r="I27" s="537">
        <v>1977</v>
      </c>
      <c r="J27" s="537" t="s">
        <v>925</v>
      </c>
      <c r="K27" s="538">
        <v>45208</v>
      </c>
      <c r="L27" s="537"/>
      <c r="M27" s="539">
        <v>4000</v>
      </c>
      <c r="N27" s="537">
        <v>5840</v>
      </c>
      <c r="O27" s="537"/>
      <c r="P27" s="537"/>
      <c r="Q27" s="532" t="s">
        <v>114</v>
      </c>
      <c r="R27" s="537"/>
      <c r="S27" s="537" t="s">
        <v>910</v>
      </c>
      <c r="T27" s="540" t="s">
        <v>911</v>
      </c>
      <c r="U27" s="537"/>
      <c r="V27" s="537"/>
      <c r="W27" s="358" t="s">
        <v>1444</v>
      </c>
      <c r="X27" s="359" t="s">
        <v>1445</v>
      </c>
      <c r="Y27" s="359"/>
      <c r="Z27" s="359"/>
      <c r="AA27" s="336" t="s">
        <v>1095</v>
      </c>
      <c r="AB27" s="535"/>
      <c r="AC27" s="535"/>
      <c r="AD27" s="535"/>
      <c r="AE27" s="535"/>
    </row>
    <row r="28" spans="1:31" s="536" customFormat="1" ht="24.75" customHeight="1">
      <c r="A28" s="537">
        <v>12</v>
      </c>
      <c r="B28" s="537" t="s">
        <v>926</v>
      </c>
      <c r="C28" s="537"/>
      <c r="D28" s="537" t="s">
        <v>927</v>
      </c>
      <c r="E28" s="537" t="s">
        <v>1127</v>
      </c>
      <c r="F28" s="537" t="s">
        <v>1128</v>
      </c>
      <c r="G28" s="537">
        <v>2417</v>
      </c>
      <c r="H28" s="537"/>
      <c r="I28" s="537">
        <v>2006</v>
      </c>
      <c r="J28" s="537" t="s">
        <v>928</v>
      </c>
      <c r="K28" s="541" t="s">
        <v>1129</v>
      </c>
      <c r="L28" s="537">
        <v>6</v>
      </c>
      <c r="M28" s="539">
        <v>1420</v>
      </c>
      <c r="N28" s="537">
        <v>3490</v>
      </c>
      <c r="O28" s="537">
        <v>75</v>
      </c>
      <c r="P28" s="537">
        <v>2</v>
      </c>
      <c r="Q28" s="532" t="s">
        <v>114</v>
      </c>
      <c r="R28" s="537" t="s">
        <v>1130</v>
      </c>
      <c r="S28" s="532" t="s">
        <v>906</v>
      </c>
      <c r="T28" s="409">
        <v>8800</v>
      </c>
      <c r="U28" s="537"/>
      <c r="V28" s="537"/>
      <c r="W28" s="359" t="s">
        <v>1497</v>
      </c>
      <c r="X28" s="359" t="s">
        <v>1468</v>
      </c>
      <c r="Y28" s="359" t="s">
        <v>1497</v>
      </c>
      <c r="Z28" s="359" t="s">
        <v>1468</v>
      </c>
      <c r="AA28" s="336" t="s">
        <v>1095</v>
      </c>
      <c r="AB28" s="266" t="s">
        <v>1095</v>
      </c>
      <c r="AC28" s="266" t="s">
        <v>1095</v>
      </c>
      <c r="AD28" s="535"/>
      <c r="AE28" s="535"/>
    </row>
    <row r="29" spans="1:31" s="536" customFormat="1" ht="24.75" customHeight="1">
      <c r="A29" s="537">
        <v>13</v>
      </c>
      <c r="B29" s="537" t="s">
        <v>907</v>
      </c>
      <c r="C29" s="537"/>
      <c r="D29" s="537">
        <v>171311</v>
      </c>
      <c r="E29" s="537" t="s">
        <v>1131</v>
      </c>
      <c r="F29" s="537" t="s">
        <v>929</v>
      </c>
      <c r="G29" s="537"/>
      <c r="H29" s="537"/>
      <c r="I29" s="537"/>
      <c r="J29" s="537"/>
      <c r="K29" s="538">
        <v>45827</v>
      </c>
      <c r="L29" s="537"/>
      <c r="M29" s="539"/>
      <c r="N29" s="537"/>
      <c r="O29" s="537"/>
      <c r="P29" s="537"/>
      <c r="Q29" s="532" t="s">
        <v>114</v>
      </c>
      <c r="R29" s="537"/>
      <c r="S29" s="532" t="s">
        <v>906</v>
      </c>
      <c r="T29" s="540" t="s">
        <v>911</v>
      </c>
      <c r="U29" s="537"/>
      <c r="V29" s="537"/>
      <c r="W29" s="359" t="s">
        <v>1189</v>
      </c>
      <c r="X29" s="359" t="s">
        <v>1469</v>
      </c>
      <c r="Y29" s="359"/>
      <c r="Z29" s="359"/>
      <c r="AA29" s="336" t="s">
        <v>1095</v>
      </c>
      <c r="AB29" s="535"/>
      <c r="AC29" s="535"/>
      <c r="AD29" s="535"/>
      <c r="AE29" s="535"/>
    </row>
    <row r="30" spans="1:31" s="536" customFormat="1" ht="62.25" customHeight="1">
      <c r="A30" s="537">
        <v>14</v>
      </c>
      <c r="B30" s="537" t="s">
        <v>1132</v>
      </c>
      <c r="C30" s="537">
        <v>55111</v>
      </c>
      <c r="D30" s="537" t="s">
        <v>931</v>
      </c>
      <c r="E30" s="537" t="s">
        <v>1133</v>
      </c>
      <c r="F30" s="537" t="s">
        <v>921</v>
      </c>
      <c r="G30" s="537">
        <v>10850</v>
      </c>
      <c r="H30" s="537"/>
      <c r="I30" s="537">
        <v>2008</v>
      </c>
      <c r="J30" s="537" t="s">
        <v>932</v>
      </c>
      <c r="K30" s="538">
        <v>45462</v>
      </c>
      <c r="L30" s="537">
        <v>3</v>
      </c>
      <c r="M30" s="539">
        <v>14000</v>
      </c>
      <c r="N30" s="537">
        <v>23000</v>
      </c>
      <c r="O30" s="541">
        <v>178</v>
      </c>
      <c r="P30" s="537">
        <v>2</v>
      </c>
      <c r="Q30" s="532" t="s">
        <v>114</v>
      </c>
      <c r="R30" s="541" t="s">
        <v>1134</v>
      </c>
      <c r="S30" s="532" t="s">
        <v>906</v>
      </c>
      <c r="T30" s="377">
        <v>69300</v>
      </c>
      <c r="U30" s="468" t="s">
        <v>1135</v>
      </c>
      <c r="V30" s="469"/>
      <c r="W30" s="359" t="s">
        <v>1470</v>
      </c>
      <c r="X30" s="359" t="s">
        <v>1446</v>
      </c>
      <c r="Y30" s="359" t="s">
        <v>1470</v>
      </c>
      <c r="Z30" s="359" t="s">
        <v>1446</v>
      </c>
      <c r="AA30" s="336" t="s">
        <v>1095</v>
      </c>
      <c r="AB30" s="266" t="s">
        <v>1095</v>
      </c>
      <c r="AC30" s="266" t="s">
        <v>1095</v>
      </c>
      <c r="AD30" s="535"/>
      <c r="AE30" s="535"/>
    </row>
    <row r="31" spans="1:31" s="536" customFormat="1" ht="24.75" customHeight="1">
      <c r="A31" s="537">
        <v>15</v>
      </c>
      <c r="B31" s="537" t="s">
        <v>933</v>
      </c>
      <c r="C31" s="537" t="s">
        <v>934</v>
      </c>
      <c r="D31" s="537" t="s">
        <v>935</v>
      </c>
      <c r="E31" s="537" t="s">
        <v>1136</v>
      </c>
      <c r="F31" s="537" t="s">
        <v>861</v>
      </c>
      <c r="G31" s="537">
        <v>1422</v>
      </c>
      <c r="H31" s="537"/>
      <c r="I31" s="537">
        <v>2008</v>
      </c>
      <c r="J31" s="537" t="s">
        <v>936</v>
      </c>
      <c r="K31" s="541" t="s">
        <v>953</v>
      </c>
      <c r="L31" s="537">
        <v>5</v>
      </c>
      <c r="M31" s="539">
        <v>515</v>
      </c>
      <c r="N31" s="537">
        <v>1750</v>
      </c>
      <c r="O31" s="541">
        <v>51</v>
      </c>
      <c r="P31" s="537">
        <v>5</v>
      </c>
      <c r="Q31" s="532" t="s">
        <v>114</v>
      </c>
      <c r="R31" s="541" t="s">
        <v>1439</v>
      </c>
      <c r="S31" s="532" t="s">
        <v>917</v>
      </c>
      <c r="T31" s="377">
        <v>10200</v>
      </c>
      <c r="U31" s="537"/>
      <c r="V31" s="537"/>
      <c r="W31" s="359" t="s">
        <v>1471</v>
      </c>
      <c r="X31" s="359" t="s">
        <v>1447</v>
      </c>
      <c r="Y31" s="359" t="s">
        <v>1471</v>
      </c>
      <c r="Z31" s="359" t="s">
        <v>1447</v>
      </c>
      <c r="AA31" s="336" t="s">
        <v>1095</v>
      </c>
      <c r="AB31" s="266" t="s">
        <v>1095</v>
      </c>
      <c r="AC31" s="266" t="s">
        <v>1095</v>
      </c>
      <c r="AD31" s="535"/>
      <c r="AE31" s="535"/>
    </row>
    <row r="32" spans="1:31" s="536" customFormat="1" ht="24.75" customHeight="1">
      <c r="A32" s="537">
        <v>16</v>
      </c>
      <c r="B32" s="537" t="s">
        <v>937</v>
      </c>
      <c r="C32" s="537" t="s">
        <v>938</v>
      </c>
      <c r="D32" s="537" t="s">
        <v>939</v>
      </c>
      <c r="E32" s="537" t="s">
        <v>916</v>
      </c>
      <c r="F32" s="537" t="s">
        <v>1137</v>
      </c>
      <c r="G32" s="537"/>
      <c r="H32" s="537"/>
      <c r="I32" s="537">
        <v>2009</v>
      </c>
      <c r="J32" s="537"/>
      <c r="K32" s="541"/>
      <c r="L32" s="537">
        <v>1</v>
      </c>
      <c r="M32" s="539">
        <v>1000</v>
      </c>
      <c r="N32" s="537"/>
      <c r="O32" s="537"/>
      <c r="P32" s="537">
        <v>2</v>
      </c>
      <c r="Q32" s="532" t="s">
        <v>114</v>
      </c>
      <c r="R32" s="541" t="s">
        <v>1138</v>
      </c>
      <c r="S32" s="532" t="s">
        <v>906</v>
      </c>
      <c r="T32" s="377">
        <v>85700</v>
      </c>
      <c r="U32" s="537"/>
      <c r="V32" s="537"/>
      <c r="W32" s="359" t="s">
        <v>1472</v>
      </c>
      <c r="X32" s="359" t="s">
        <v>1448</v>
      </c>
      <c r="Y32" s="359" t="s">
        <v>1472</v>
      </c>
      <c r="Z32" s="359" t="s">
        <v>1448</v>
      </c>
      <c r="AA32" s="336" t="s">
        <v>1095</v>
      </c>
      <c r="AB32" s="266" t="s">
        <v>1095</v>
      </c>
      <c r="AC32" s="266" t="s">
        <v>1095</v>
      </c>
      <c r="AD32" s="535"/>
      <c r="AE32" s="535"/>
    </row>
    <row r="33" spans="1:31" s="536" customFormat="1" ht="24.75" customHeight="1">
      <c r="A33" s="537">
        <v>17</v>
      </c>
      <c r="B33" s="537" t="s">
        <v>940</v>
      </c>
      <c r="C33" s="537" t="s">
        <v>941</v>
      </c>
      <c r="D33" s="537" t="s">
        <v>942</v>
      </c>
      <c r="E33" s="537" t="s">
        <v>1139</v>
      </c>
      <c r="F33" s="537" t="s">
        <v>943</v>
      </c>
      <c r="G33" s="537"/>
      <c r="H33" s="537"/>
      <c r="I33" s="537">
        <v>2009</v>
      </c>
      <c r="J33" s="537" t="s">
        <v>944</v>
      </c>
      <c r="K33" s="541" t="s">
        <v>874</v>
      </c>
      <c r="L33" s="537"/>
      <c r="M33" s="539">
        <v>570</v>
      </c>
      <c r="N33" s="537">
        <v>750</v>
      </c>
      <c r="O33" s="537"/>
      <c r="P33" s="537"/>
      <c r="Q33" s="532" t="s">
        <v>114</v>
      </c>
      <c r="R33" s="541"/>
      <c r="S33" s="532" t="s">
        <v>906</v>
      </c>
      <c r="T33" s="540" t="s">
        <v>911</v>
      </c>
      <c r="U33" s="537"/>
      <c r="V33" s="537"/>
      <c r="W33" s="359" t="s">
        <v>1498</v>
      </c>
      <c r="X33" s="359" t="s">
        <v>1473</v>
      </c>
      <c r="Y33" s="359"/>
      <c r="Z33" s="359"/>
      <c r="AA33" s="336" t="s">
        <v>1095</v>
      </c>
      <c r="AB33" s="535"/>
      <c r="AC33" s="535"/>
      <c r="AD33" s="535"/>
      <c r="AE33" s="535"/>
    </row>
    <row r="34" spans="1:31" s="536" customFormat="1" ht="24.75" customHeight="1">
      <c r="A34" s="537">
        <v>18</v>
      </c>
      <c r="B34" s="537" t="s">
        <v>945</v>
      </c>
      <c r="C34" s="537" t="s">
        <v>946</v>
      </c>
      <c r="D34" s="537" t="s">
        <v>947</v>
      </c>
      <c r="E34" s="537" t="s">
        <v>1140</v>
      </c>
      <c r="F34" s="537" t="s">
        <v>904</v>
      </c>
      <c r="G34" s="537">
        <v>4750</v>
      </c>
      <c r="H34" s="537"/>
      <c r="I34" s="537">
        <v>2010</v>
      </c>
      <c r="J34" s="537" t="s">
        <v>949</v>
      </c>
      <c r="K34" s="541" t="s">
        <v>1141</v>
      </c>
      <c r="L34" s="537">
        <v>1</v>
      </c>
      <c r="M34" s="539"/>
      <c r="N34" s="537">
        <v>6000</v>
      </c>
      <c r="O34" s="537">
        <v>57.4</v>
      </c>
      <c r="P34" s="537">
        <v>2</v>
      </c>
      <c r="Q34" s="532" t="s">
        <v>114</v>
      </c>
      <c r="R34" s="541" t="s">
        <v>1142</v>
      </c>
      <c r="S34" s="532" t="s">
        <v>906</v>
      </c>
      <c r="T34" s="377">
        <v>27300</v>
      </c>
      <c r="U34" s="537"/>
      <c r="V34" s="537"/>
      <c r="W34" s="359" t="s">
        <v>1474</v>
      </c>
      <c r="X34" s="359" t="s">
        <v>1449</v>
      </c>
      <c r="Y34" s="359" t="s">
        <v>1474</v>
      </c>
      <c r="Z34" s="359" t="s">
        <v>1449</v>
      </c>
      <c r="AA34" s="336" t="s">
        <v>1095</v>
      </c>
      <c r="AB34" s="266" t="s">
        <v>1095</v>
      </c>
      <c r="AC34" s="266" t="s">
        <v>1095</v>
      </c>
      <c r="AD34" s="535"/>
      <c r="AE34" s="535"/>
    </row>
    <row r="35" spans="1:31" s="536" customFormat="1" ht="24.75" customHeight="1">
      <c r="A35" s="537">
        <v>19</v>
      </c>
      <c r="B35" s="537" t="s">
        <v>1143</v>
      </c>
      <c r="C35" s="537" t="s">
        <v>946</v>
      </c>
      <c r="D35" s="537" t="s">
        <v>950</v>
      </c>
      <c r="E35" s="537" t="s">
        <v>1144</v>
      </c>
      <c r="F35" s="537" t="s">
        <v>908</v>
      </c>
      <c r="G35" s="537"/>
      <c r="H35" s="537"/>
      <c r="I35" s="537">
        <v>2011</v>
      </c>
      <c r="J35" s="537" t="s">
        <v>951</v>
      </c>
      <c r="K35" s="538">
        <v>45827</v>
      </c>
      <c r="L35" s="537"/>
      <c r="M35" s="539">
        <v>4000</v>
      </c>
      <c r="N35" s="537">
        <v>5950</v>
      </c>
      <c r="O35" s="537"/>
      <c r="P35" s="537"/>
      <c r="Q35" s="532" t="s">
        <v>114</v>
      </c>
      <c r="R35" s="541"/>
      <c r="S35" s="532" t="s">
        <v>906</v>
      </c>
      <c r="T35" s="540" t="s">
        <v>911</v>
      </c>
      <c r="U35" s="537"/>
      <c r="V35" s="537"/>
      <c r="W35" s="359" t="s">
        <v>1475</v>
      </c>
      <c r="X35" s="359" t="s">
        <v>1450</v>
      </c>
      <c r="Y35" s="359"/>
      <c r="Z35" s="359"/>
      <c r="AA35" s="336" t="s">
        <v>1095</v>
      </c>
      <c r="AB35" s="535"/>
      <c r="AC35" s="535"/>
      <c r="AD35" s="535"/>
      <c r="AE35" s="535"/>
    </row>
    <row r="36" spans="1:31" s="536" customFormat="1" ht="24.75" customHeight="1">
      <c r="A36" s="537">
        <v>20</v>
      </c>
      <c r="B36" s="537" t="s">
        <v>952</v>
      </c>
      <c r="C36" s="537"/>
      <c r="D36" s="542">
        <v>710121000000</v>
      </c>
      <c r="E36" s="537" t="s">
        <v>1145</v>
      </c>
      <c r="F36" s="537" t="s">
        <v>1146</v>
      </c>
      <c r="G36" s="537"/>
      <c r="H36" s="537"/>
      <c r="I36" s="537">
        <v>2011</v>
      </c>
      <c r="J36" s="537" t="s">
        <v>1147</v>
      </c>
      <c r="K36" s="538">
        <v>45578</v>
      </c>
      <c r="L36" s="537"/>
      <c r="M36" s="539">
        <v>6000</v>
      </c>
      <c r="N36" s="537">
        <v>8000</v>
      </c>
      <c r="O36" s="537"/>
      <c r="P36" s="537"/>
      <c r="Q36" s="532" t="s">
        <v>114</v>
      </c>
      <c r="R36" s="541"/>
      <c r="S36" s="532" t="s">
        <v>906</v>
      </c>
      <c r="T36" s="540" t="s">
        <v>911</v>
      </c>
      <c r="U36" s="537"/>
      <c r="V36" s="537"/>
      <c r="W36" s="359" t="s">
        <v>994</v>
      </c>
      <c r="X36" s="359" t="s">
        <v>1451</v>
      </c>
      <c r="Y36" s="359"/>
      <c r="Z36" s="359"/>
      <c r="AA36" s="336" t="s">
        <v>1095</v>
      </c>
      <c r="AB36" s="535"/>
      <c r="AC36" s="535"/>
      <c r="AD36" s="535"/>
      <c r="AE36" s="535"/>
    </row>
    <row r="37" spans="1:31" s="536" customFormat="1" ht="24.75" customHeight="1">
      <c r="A37" s="537">
        <v>21</v>
      </c>
      <c r="B37" s="537" t="s">
        <v>865</v>
      </c>
      <c r="C37" s="537" t="s">
        <v>954</v>
      </c>
      <c r="D37" s="537" t="s">
        <v>955</v>
      </c>
      <c r="E37" s="537" t="s">
        <v>1148</v>
      </c>
      <c r="F37" s="537" t="s">
        <v>861</v>
      </c>
      <c r="G37" s="537">
        <v>1461</v>
      </c>
      <c r="H37" s="537"/>
      <c r="I37" s="537">
        <v>2013</v>
      </c>
      <c r="J37" s="537" t="s">
        <v>956</v>
      </c>
      <c r="K37" s="537" t="s">
        <v>1129</v>
      </c>
      <c r="L37" s="537">
        <v>5</v>
      </c>
      <c r="M37" s="539"/>
      <c r="N37" s="537">
        <v>1844</v>
      </c>
      <c r="O37" s="537">
        <v>81</v>
      </c>
      <c r="P37" s="537">
        <v>5</v>
      </c>
      <c r="Q37" s="532" t="s">
        <v>114</v>
      </c>
      <c r="R37" s="360" t="s">
        <v>1440</v>
      </c>
      <c r="S37" s="532" t="s">
        <v>917</v>
      </c>
      <c r="T37" s="377">
        <v>27900</v>
      </c>
      <c r="U37" s="537"/>
      <c r="V37" s="537"/>
      <c r="W37" s="359" t="s">
        <v>1476</v>
      </c>
      <c r="X37" s="359" t="s">
        <v>1452</v>
      </c>
      <c r="Y37" s="359" t="s">
        <v>1476</v>
      </c>
      <c r="Z37" s="359" t="s">
        <v>1452</v>
      </c>
      <c r="AA37" s="336" t="s">
        <v>1095</v>
      </c>
      <c r="AB37" s="266" t="s">
        <v>1095</v>
      </c>
      <c r="AC37" s="266" t="s">
        <v>1095</v>
      </c>
      <c r="AD37" s="535"/>
      <c r="AE37" s="535"/>
    </row>
    <row r="38" spans="1:31" s="536" customFormat="1" ht="24.75" customHeight="1">
      <c r="A38" s="537">
        <v>22</v>
      </c>
      <c r="B38" s="537" t="s">
        <v>957</v>
      </c>
      <c r="C38" s="537" t="s">
        <v>958</v>
      </c>
      <c r="D38" s="537" t="s">
        <v>959</v>
      </c>
      <c r="E38" s="537" t="s">
        <v>1149</v>
      </c>
      <c r="F38" s="537" t="s">
        <v>904</v>
      </c>
      <c r="G38" s="537">
        <v>4038</v>
      </c>
      <c r="H38" s="537"/>
      <c r="I38" s="537">
        <v>2012</v>
      </c>
      <c r="J38" s="537" t="s">
        <v>960</v>
      </c>
      <c r="K38" s="537" t="s">
        <v>1150</v>
      </c>
      <c r="L38" s="537">
        <v>2</v>
      </c>
      <c r="M38" s="539"/>
      <c r="N38" s="537">
        <v>7450</v>
      </c>
      <c r="O38" s="537">
        <v>76.9</v>
      </c>
      <c r="P38" s="537">
        <v>2</v>
      </c>
      <c r="Q38" s="532" t="s">
        <v>114</v>
      </c>
      <c r="R38" s="541" t="s">
        <v>1151</v>
      </c>
      <c r="S38" s="532" t="s">
        <v>906</v>
      </c>
      <c r="T38" s="377">
        <v>72500</v>
      </c>
      <c r="U38" s="537"/>
      <c r="V38" s="537"/>
      <c r="W38" s="359" t="s">
        <v>1477</v>
      </c>
      <c r="X38" s="359" t="s">
        <v>1453</v>
      </c>
      <c r="Y38" s="359" t="s">
        <v>1477</v>
      </c>
      <c r="Z38" s="359" t="s">
        <v>1453</v>
      </c>
      <c r="AA38" s="336" t="s">
        <v>1095</v>
      </c>
      <c r="AB38" s="266" t="s">
        <v>1095</v>
      </c>
      <c r="AC38" s="266" t="s">
        <v>1095</v>
      </c>
      <c r="AD38" s="535"/>
      <c r="AE38" s="535"/>
    </row>
    <row r="39" spans="1:31" s="536" customFormat="1" ht="24.75" customHeight="1">
      <c r="A39" s="537">
        <v>23</v>
      </c>
      <c r="B39" s="537" t="s">
        <v>961</v>
      </c>
      <c r="C39" s="537" t="s">
        <v>962</v>
      </c>
      <c r="D39" s="537">
        <v>240364</v>
      </c>
      <c r="E39" s="537" t="s">
        <v>916</v>
      </c>
      <c r="F39" s="537" t="s">
        <v>963</v>
      </c>
      <c r="G39" s="537"/>
      <c r="H39" s="537"/>
      <c r="I39" s="537">
        <v>2014</v>
      </c>
      <c r="J39" s="537"/>
      <c r="K39" s="537"/>
      <c r="L39" s="537">
        <v>1</v>
      </c>
      <c r="M39" s="539"/>
      <c r="N39" s="537"/>
      <c r="O39" s="537"/>
      <c r="P39" s="537">
        <v>2</v>
      </c>
      <c r="Q39" s="532" t="s">
        <v>114</v>
      </c>
      <c r="R39" s="541" t="s">
        <v>1152</v>
      </c>
      <c r="S39" s="532" t="s">
        <v>906</v>
      </c>
      <c r="T39" s="377">
        <v>303500</v>
      </c>
      <c r="U39" s="537"/>
      <c r="V39" s="537"/>
      <c r="W39" s="359" t="s">
        <v>1478</v>
      </c>
      <c r="X39" s="359" t="s">
        <v>1454</v>
      </c>
      <c r="Y39" s="359" t="s">
        <v>1478</v>
      </c>
      <c r="Z39" s="359" t="s">
        <v>1454</v>
      </c>
      <c r="AA39" s="336" t="s">
        <v>1095</v>
      </c>
      <c r="AB39" s="266" t="s">
        <v>1095</v>
      </c>
      <c r="AC39" s="266" t="s">
        <v>1095</v>
      </c>
      <c r="AD39" s="535"/>
      <c r="AE39" s="535"/>
    </row>
    <row r="40" spans="1:31" s="536" customFormat="1" ht="24.75" customHeight="1">
      <c r="A40" s="537">
        <v>24</v>
      </c>
      <c r="B40" s="537" t="s">
        <v>902</v>
      </c>
      <c r="C40" s="537" t="s">
        <v>965</v>
      </c>
      <c r="D40" s="537" t="s">
        <v>966</v>
      </c>
      <c r="E40" s="537" t="s">
        <v>1153</v>
      </c>
      <c r="F40" s="537" t="s">
        <v>904</v>
      </c>
      <c r="G40" s="537">
        <v>4400</v>
      </c>
      <c r="H40" s="537"/>
      <c r="I40" s="537">
        <v>2015</v>
      </c>
      <c r="J40" s="537" t="s">
        <v>967</v>
      </c>
      <c r="K40" s="537" t="s">
        <v>1154</v>
      </c>
      <c r="L40" s="537">
        <v>1</v>
      </c>
      <c r="M40" s="539"/>
      <c r="N40" s="537">
        <v>5500</v>
      </c>
      <c r="O40" s="537">
        <v>55.5</v>
      </c>
      <c r="P40" s="537">
        <v>2</v>
      </c>
      <c r="Q40" s="532" t="s">
        <v>114</v>
      </c>
      <c r="R40" s="541" t="s">
        <v>1155</v>
      </c>
      <c r="S40" s="537" t="s">
        <v>968</v>
      </c>
      <c r="T40" s="377">
        <v>80100</v>
      </c>
      <c r="U40" s="537"/>
      <c r="V40" s="537"/>
      <c r="W40" s="359" t="s">
        <v>1479</v>
      </c>
      <c r="X40" s="359" t="s">
        <v>1455</v>
      </c>
      <c r="Y40" s="359" t="s">
        <v>1479</v>
      </c>
      <c r="Z40" s="359" t="s">
        <v>1455</v>
      </c>
      <c r="AA40" s="336" t="s">
        <v>1095</v>
      </c>
      <c r="AB40" s="266" t="s">
        <v>1095</v>
      </c>
      <c r="AC40" s="266" t="s">
        <v>1095</v>
      </c>
      <c r="AD40" s="535"/>
      <c r="AE40" s="535"/>
    </row>
    <row r="41" spans="1:31" s="536" customFormat="1" ht="24.75" customHeight="1">
      <c r="A41" s="537">
        <v>25</v>
      </c>
      <c r="B41" s="537" t="s">
        <v>1156</v>
      </c>
      <c r="C41" s="537" t="s">
        <v>969</v>
      </c>
      <c r="D41" s="537" t="s">
        <v>970</v>
      </c>
      <c r="E41" s="537" t="s">
        <v>1157</v>
      </c>
      <c r="F41" s="537" t="s">
        <v>861</v>
      </c>
      <c r="G41" s="537">
        <v>999</v>
      </c>
      <c r="H41" s="537"/>
      <c r="I41" s="537">
        <v>2016</v>
      </c>
      <c r="J41" s="537" t="s">
        <v>971</v>
      </c>
      <c r="K41" s="538">
        <v>45437</v>
      </c>
      <c r="L41" s="537">
        <v>4</v>
      </c>
      <c r="M41" s="539">
        <v>436</v>
      </c>
      <c r="N41" s="537">
        <v>1290</v>
      </c>
      <c r="O41" s="537">
        <v>55</v>
      </c>
      <c r="P41" s="537">
        <v>5</v>
      </c>
      <c r="Q41" s="532" t="s">
        <v>114</v>
      </c>
      <c r="R41" s="541" t="s">
        <v>1441</v>
      </c>
      <c r="S41" s="532" t="s">
        <v>917</v>
      </c>
      <c r="T41" s="377">
        <v>28500</v>
      </c>
      <c r="U41" s="537"/>
      <c r="V41" s="537"/>
      <c r="W41" s="359" t="s">
        <v>1480</v>
      </c>
      <c r="X41" s="359" t="s">
        <v>1456</v>
      </c>
      <c r="Y41" s="359" t="s">
        <v>1480</v>
      </c>
      <c r="Z41" s="359" t="s">
        <v>1456</v>
      </c>
      <c r="AA41" s="336" t="s">
        <v>1095</v>
      </c>
      <c r="AB41" s="266" t="s">
        <v>1095</v>
      </c>
      <c r="AC41" s="266" t="s">
        <v>1095</v>
      </c>
      <c r="AD41" s="535"/>
      <c r="AE41" s="535"/>
    </row>
    <row r="42" spans="1:31" s="536" customFormat="1" ht="24.75" customHeight="1">
      <c r="A42" s="537">
        <v>26</v>
      </c>
      <c r="B42" s="537" t="s">
        <v>892</v>
      </c>
      <c r="C42" s="537" t="s">
        <v>973</v>
      </c>
      <c r="D42" s="537" t="s">
        <v>974</v>
      </c>
      <c r="E42" s="537" t="s">
        <v>1158</v>
      </c>
      <c r="F42" s="537" t="s">
        <v>921</v>
      </c>
      <c r="G42" s="537">
        <v>1995</v>
      </c>
      <c r="H42" s="537"/>
      <c r="I42" s="537">
        <v>2016</v>
      </c>
      <c r="J42" s="537" t="s">
        <v>975</v>
      </c>
      <c r="K42" s="537" t="s">
        <v>1159</v>
      </c>
      <c r="L42" s="537">
        <v>7</v>
      </c>
      <c r="M42" s="539"/>
      <c r="N42" s="537">
        <v>3500</v>
      </c>
      <c r="O42" s="537">
        <v>96</v>
      </c>
      <c r="P42" s="537">
        <v>4</v>
      </c>
      <c r="Q42" s="532" t="s">
        <v>114</v>
      </c>
      <c r="R42" s="541" t="s">
        <v>1160</v>
      </c>
      <c r="S42" s="537" t="s">
        <v>968</v>
      </c>
      <c r="T42" s="377">
        <v>70900</v>
      </c>
      <c r="U42" s="537"/>
      <c r="V42" s="537"/>
      <c r="W42" s="359" t="s">
        <v>1481</v>
      </c>
      <c r="X42" s="359" t="s">
        <v>1457</v>
      </c>
      <c r="Y42" s="359" t="s">
        <v>1481</v>
      </c>
      <c r="Z42" s="359" t="s">
        <v>1457</v>
      </c>
      <c r="AA42" s="336" t="s">
        <v>1095</v>
      </c>
      <c r="AB42" s="266" t="s">
        <v>1095</v>
      </c>
      <c r="AC42" s="266" t="s">
        <v>1095</v>
      </c>
      <c r="AD42" s="535"/>
      <c r="AE42" s="535"/>
    </row>
    <row r="43" spans="1:31" s="536" customFormat="1" ht="24.75" customHeight="1">
      <c r="A43" s="537">
        <v>27</v>
      </c>
      <c r="B43" s="537" t="s">
        <v>892</v>
      </c>
      <c r="C43" s="537" t="s">
        <v>973</v>
      </c>
      <c r="D43" s="537" t="s">
        <v>976</v>
      </c>
      <c r="E43" s="537" t="s">
        <v>1161</v>
      </c>
      <c r="F43" s="537" t="s">
        <v>921</v>
      </c>
      <c r="G43" s="537">
        <v>1995</v>
      </c>
      <c r="H43" s="537"/>
      <c r="I43" s="537">
        <v>2017</v>
      </c>
      <c r="J43" s="537" t="s">
        <v>975</v>
      </c>
      <c r="K43" s="537" t="s">
        <v>1159</v>
      </c>
      <c r="L43" s="537">
        <v>7</v>
      </c>
      <c r="M43" s="539"/>
      <c r="N43" s="537">
        <v>3500</v>
      </c>
      <c r="O43" s="537">
        <v>96</v>
      </c>
      <c r="P43" s="537">
        <v>4</v>
      </c>
      <c r="Q43" s="532" t="s">
        <v>114</v>
      </c>
      <c r="R43" s="537" t="s">
        <v>1162</v>
      </c>
      <c r="S43" s="532" t="s">
        <v>917</v>
      </c>
      <c r="T43" s="377">
        <v>70900</v>
      </c>
      <c r="U43" s="537"/>
      <c r="V43" s="537"/>
      <c r="W43" s="359" t="s">
        <v>1481</v>
      </c>
      <c r="X43" s="359" t="s">
        <v>1457</v>
      </c>
      <c r="Y43" s="359" t="s">
        <v>1481</v>
      </c>
      <c r="Z43" s="359" t="s">
        <v>1457</v>
      </c>
      <c r="AA43" s="336" t="s">
        <v>1095</v>
      </c>
      <c r="AB43" s="266" t="s">
        <v>1095</v>
      </c>
      <c r="AC43" s="266" t="s">
        <v>1095</v>
      </c>
      <c r="AD43" s="535"/>
      <c r="AE43" s="535"/>
    </row>
    <row r="44" spans="1:31" s="536" customFormat="1" ht="24.75" customHeight="1">
      <c r="A44" s="537">
        <v>28</v>
      </c>
      <c r="B44" s="537" t="s">
        <v>872</v>
      </c>
      <c r="C44" s="537" t="s">
        <v>977</v>
      </c>
      <c r="D44" s="537" t="s">
        <v>978</v>
      </c>
      <c r="E44" s="537" t="s">
        <v>1163</v>
      </c>
      <c r="F44" s="537" t="s">
        <v>943</v>
      </c>
      <c r="G44" s="537"/>
      <c r="H44" s="537"/>
      <c r="I44" s="537">
        <v>2018</v>
      </c>
      <c r="J44" s="537" t="s">
        <v>979</v>
      </c>
      <c r="K44" s="537"/>
      <c r="L44" s="537"/>
      <c r="M44" s="539">
        <v>550</v>
      </c>
      <c r="N44" s="537">
        <v>750</v>
      </c>
      <c r="O44" s="537"/>
      <c r="P44" s="537"/>
      <c r="Q44" s="532" t="s">
        <v>114</v>
      </c>
      <c r="R44" s="537"/>
      <c r="S44" s="537" t="s">
        <v>910</v>
      </c>
      <c r="T44" s="540" t="s">
        <v>911</v>
      </c>
      <c r="U44" s="537"/>
      <c r="V44" s="537"/>
      <c r="W44" s="359" t="s">
        <v>1482</v>
      </c>
      <c r="X44" s="359" t="s">
        <v>1458</v>
      </c>
      <c r="Y44" s="359"/>
      <c r="Z44" s="359"/>
      <c r="AA44" s="336" t="s">
        <v>1095</v>
      </c>
      <c r="AB44" s="535"/>
      <c r="AC44" s="535"/>
      <c r="AD44" s="535"/>
      <c r="AE44" s="535"/>
    </row>
    <row r="45" spans="1:31" s="536" customFormat="1" ht="24.75" customHeight="1">
      <c r="A45" s="537">
        <v>29</v>
      </c>
      <c r="B45" s="537" t="s">
        <v>980</v>
      </c>
      <c r="C45" s="537" t="s">
        <v>981</v>
      </c>
      <c r="D45" s="537" t="s">
        <v>982</v>
      </c>
      <c r="E45" s="537" t="s">
        <v>1164</v>
      </c>
      <c r="F45" s="537" t="s">
        <v>921</v>
      </c>
      <c r="G45" s="537">
        <v>6871</v>
      </c>
      <c r="H45" s="537"/>
      <c r="I45" s="537">
        <v>2006</v>
      </c>
      <c r="J45" s="537" t="s">
        <v>983</v>
      </c>
      <c r="K45" s="537" t="s">
        <v>1165</v>
      </c>
      <c r="L45" s="537">
        <v>2</v>
      </c>
      <c r="M45" s="539">
        <v>8040</v>
      </c>
      <c r="N45" s="537">
        <v>14000</v>
      </c>
      <c r="O45" s="537">
        <v>162</v>
      </c>
      <c r="P45" s="537">
        <v>2</v>
      </c>
      <c r="Q45" s="532" t="s">
        <v>114</v>
      </c>
      <c r="R45" s="537" t="s">
        <v>1166</v>
      </c>
      <c r="S45" s="532" t="s">
        <v>906</v>
      </c>
      <c r="T45" s="377">
        <v>34500</v>
      </c>
      <c r="U45" s="537"/>
      <c r="V45" s="537"/>
      <c r="W45" s="359" t="s">
        <v>1499</v>
      </c>
      <c r="X45" s="359" t="s">
        <v>1483</v>
      </c>
      <c r="Y45" s="359" t="s">
        <v>1499</v>
      </c>
      <c r="Z45" s="359" t="s">
        <v>1483</v>
      </c>
      <c r="AA45" s="336" t="s">
        <v>1095</v>
      </c>
      <c r="AB45" s="266" t="s">
        <v>1095</v>
      </c>
      <c r="AC45" s="266" t="s">
        <v>1095</v>
      </c>
      <c r="AD45" s="535"/>
      <c r="AE45" s="535"/>
    </row>
    <row r="46" spans="1:31" s="536" customFormat="1" ht="24.75" customHeight="1">
      <c r="A46" s="537">
        <v>30</v>
      </c>
      <c r="B46" s="537" t="s">
        <v>984</v>
      </c>
      <c r="C46" s="537" t="s">
        <v>985</v>
      </c>
      <c r="D46" s="537" t="s">
        <v>986</v>
      </c>
      <c r="E46" s="537" t="s">
        <v>987</v>
      </c>
      <c r="F46" s="537" t="s">
        <v>904</v>
      </c>
      <c r="G46" s="537">
        <v>6124</v>
      </c>
      <c r="H46" s="537"/>
      <c r="I46" s="537">
        <v>2021</v>
      </c>
      <c r="J46" s="537" t="s">
        <v>988</v>
      </c>
      <c r="K46" s="537" t="s">
        <v>989</v>
      </c>
      <c r="L46" s="537">
        <v>2</v>
      </c>
      <c r="M46" s="539"/>
      <c r="N46" s="537"/>
      <c r="O46" s="537">
        <v>150.4</v>
      </c>
      <c r="P46" s="537">
        <v>2</v>
      </c>
      <c r="Q46" s="532" t="s">
        <v>114</v>
      </c>
      <c r="R46" s="537" t="s">
        <v>1167</v>
      </c>
      <c r="S46" s="532" t="s">
        <v>917</v>
      </c>
      <c r="T46" s="409">
        <v>437000</v>
      </c>
      <c r="U46" s="537"/>
      <c r="V46" s="537"/>
      <c r="W46" s="359" t="s">
        <v>1484</v>
      </c>
      <c r="X46" s="359" t="s">
        <v>1459</v>
      </c>
      <c r="Y46" s="359" t="s">
        <v>1484</v>
      </c>
      <c r="Z46" s="359" t="s">
        <v>1459</v>
      </c>
      <c r="AA46" s="336" t="s">
        <v>1095</v>
      </c>
      <c r="AB46" s="266" t="s">
        <v>1095</v>
      </c>
      <c r="AC46" s="266" t="s">
        <v>1095</v>
      </c>
      <c r="AD46" s="535"/>
      <c r="AE46" s="535"/>
    </row>
    <row r="47" spans="1:31" s="536" customFormat="1" ht="24.75" customHeight="1">
      <c r="A47" s="537">
        <v>31</v>
      </c>
      <c r="B47" s="537" t="s">
        <v>886</v>
      </c>
      <c r="C47" s="537" t="s">
        <v>1168</v>
      </c>
      <c r="D47" s="537" t="s">
        <v>990</v>
      </c>
      <c r="E47" s="537" t="s">
        <v>1169</v>
      </c>
      <c r="F47" s="537" t="s">
        <v>991</v>
      </c>
      <c r="G47" s="537">
        <v>1461</v>
      </c>
      <c r="H47" s="537"/>
      <c r="I47" s="537">
        <v>2021</v>
      </c>
      <c r="J47" s="537" t="s">
        <v>992</v>
      </c>
      <c r="K47" s="537" t="s">
        <v>993</v>
      </c>
      <c r="L47" s="537">
        <v>2</v>
      </c>
      <c r="M47" s="539">
        <v>656</v>
      </c>
      <c r="N47" s="537">
        <v>2002</v>
      </c>
      <c r="O47" s="537">
        <v>70</v>
      </c>
      <c r="P47" s="537">
        <v>4</v>
      </c>
      <c r="Q47" s="532" t="s">
        <v>114</v>
      </c>
      <c r="R47" s="537" t="s">
        <v>1170</v>
      </c>
      <c r="S47" s="532" t="s">
        <v>917</v>
      </c>
      <c r="T47" s="409">
        <v>72000</v>
      </c>
      <c r="U47" s="537"/>
      <c r="V47" s="537"/>
      <c r="W47" s="359" t="s">
        <v>993</v>
      </c>
      <c r="X47" s="359" t="s">
        <v>1460</v>
      </c>
      <c r="Y47" s="359" t="s">
        <v>993</v>
      </c>
      <c r="Z47" s="359" t="s">
        <v>1460</v>
      </c>
      <c r="AA47" s="336" t="s">
        <v>1095</v>
      </c>
      <c r="AB47" s="266" t="s">
        <v>1095</v>
      </c>
      <c r="AC47" s="266" t="s">
        <v>1095</v>
      </c>
      <c r="AD47" s="535"/>
      <c r="AE47" s="535"/>
    </row>
    <row r="48" spans="1:31" s="536" customFormat="1" ht="24.75" customHeight="1">
      <c r="A48" s="537">
        <v>32</v>
      </c>
      <c r="B48" s="537" t="s">
        <v>995</v>
      </c>
      <c r="C48" s="537" t="s">
        <v>893</v>
      </c>
      <c r="D48" s="537" t="s">
        <v>996</v>
      </c>
      <c r="E48" s="537" t="s">
        <v>997</v>
      </c>
      <c r="F48" s="537" t="s">
        <v>921</v>
      </c>
      <c r="G48" s="537">
        <v>1995</v>
      </c>
      <c r="H48" s="537"/>
      <c r="I48" s="537">
        <v>2021</v>
      </c>
      <c r="J48" s="537" t="s">
        <v>998</v>
      </c>
      <c r="K48" s="537" t="s">
        <v>901</v>
      </c>
      <c r="L48" s="537">
        <v>7</v>
      </c>
      <c r="M48" s="539">
        <v>1250</v>
      </c>
      <c r="N48" s="537">
        <v>3500</v>
      </c>
      <c r="O48" s="537">
        <v>95.6</v>
      </c>
      <c r="P48" s="537">
        <v>4</v>
      </c>
      <c r="Q48" s="532" t="s">
        <v>114</v>
      </c>
      <c r="R48" s="537" t="s">
        <v>1171</v>
      </c>
      <c r="S48" s="532" t="s">
        <v>917</v>
      </c>
      <c r="T48" s="409">
        <v>116000</v>
      </c>
      <c r="U48" s="537"/>
      <c r="V48" s="537"/>
      <c r="W48" s="359" t="s">
        <v>901</v>
      </c>
      <c r="X48" s="359" t="s">
        <v>1461</v>
      </c>
      <c r="Y48" s="359" t="s">
        <v>901</v>
      </c>
      <c r="Z48" s="359" t="s">
        <v>1461</v>
      </c>
      <c r="AA48" s="336" t="s">
        <v>1095</v>
      </c>
      <c r="AB48" s="266" t="s">
        <v>1095</v>
      </c>
      <c r="AC48" s="266" t="s">
        <v>1095</v>
      </c>
      <c r="AD48" s="535"/>
      <c r="AE48" s="535"/>
    </row>
    <row r="49" spans="1:31" s="346" customFormat="1" ht="12.75">
      <c r="A49" s="417" t="s">
        <v>347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373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</row>
    <row r="50" spans="1:31" s="346" customFormat="1" ht="24.75" customHeight="1">
      <c r="A50" s="125">
        <v>1</v>
      </c>
      <c r="B50" s="125" t="s">
        <v>1000</v>
      </c>
      <c r="C50" s="125" t="s">
        <v>1173</v>
      </c>
      <c r="D50" s="125" t="s">
        <v>1001</v>
      </c>
      <c r="E50" s="125" t="s">
        <v>1002</v>
      </c>
      <c r="F50" s="125" t="s">
        <v>861</v>
      </c>
      <c r="G50" s="125" t="s">
        <v>1174</v>
      </c>
      <c r="H50" s="125" t="s">
        <v>1086</v>
      </c>
      <c r="I50" s="363" t="s">
        <v>1175</v>
      </c>
      <c r="J50" s="343">
        <v>42137</v>
      </c>
      <c r="K50" s="125"/>
      <c r="L50" s="315">
        <v>5</v>
      </c>
      <c r="M50" s="315">
        <v>1820</v>
      </c>
      <c r="N50" s="125">
        <v>1820</v>
      </c>
      <c r="O50" s="125">
        <v>50</v>
      </c>
      <c r="P50" s="125">
        <v>4</v>
      </c>
      <c r="Q50" s="125" t="s">
        <v>114</v>
      </c>
      <c r="R50" s="125" t="s">
        <v>1176</v>
      </c>
      <c r="S50" s="125" t="s">
        <v>1177</v>
      </c>
      <c r="T50" s="409">
        <v>42100</v>
      </c>
      <c r="U50" s="335"/>
      <c r="V50" s="335"/>
      <c r="W50" s="335" t="s">
        <v>1520</v>
      </c>
      <c r="X50" s="335" t="s">
        <v>1521</v>
      </c>
      <c r="Y50" s="335" t="s">
        <v>1520</v>
      </c>
      <c r="Z50" s="335" t="s">
        <v>1521</v>
      </c>
      <c r="AA50" s="336" t="s">
        <v>1095</v>
      </c>
      <c r="AB50" s="266" t="s">
        <v>1095</v>
      </c>
      <c r="AC50" s="266" t="s">
        <v>1095</v>
      </c>
      <c r="AD50" s="263"/>
      <c r="AE50" s="263"/>
    </row>
    <row r="51" spans="1:31" s="346" customFormat="1" ht="24.75" customHeight="1">
      <c r="A51" s="123">
        <v>2</v>
      </c>
      <c r="B51" s="123" t="s">
        <v>1000</v>
      </c>
      <c r="C51" s="123" t="s">
        <v>1178</v>
      </c>
      <c r="D51" s="123" t="s">
        <v>1179</v>
      </c>
      <c r="E51" s="123" t="s">
        <v>1180</v>
      </c>
      <c r="F51" s="123" t="s">
        <v>861</v>
      </c>
      <c r="G51" s="123" t="s">
        <v>1181</v>
      </c>
      <c r="H51" s="123" t="s">
        <v>1182</v>
      </c>
      <c r="I51" s="364" t="s">
        <v>1183</v>
      </c>
      <c r="J51" s="344">
        <v>41341</v>
      </c>
      <c r="K51" s="123"/>
      <c r="L51" s="317">
        <v>5</v>
      </c>
      <c r="M51" s="317">
        <v>2050</v>
      </c>
      <c r="N51" s="123">
        <v>2050</v>
      </c>
      <c r="O51" s="123">
        <v>100</v>
      </c>
      <c r="P51" s="123">
        <v>4</v>
      </c>
      <c r="Q51" s="123" t="s">
        <v>114</v>
      </c>
      <c r="R51" s="123" t="s">
        <v>1184</v>
      </c>
      <c r="S51" s="123" t="s">
        <v>1177</v>
      </c>
      <c r="T51" s="409">
        <v>35900</v>
      </c>
      <c r="U51" s="326"/>
      <c r="V51" s="326"/>
      <c r="W51" s="335" t="s">
        <v>1522</v>
      </c>
      <c r="X51" s="335" t="s">
        <v>1523</v>
      </c>
      <c r="Y51" s="335" t="s">
        <v>1522</v>
      </c>
      <c r="Z51" s="335" t="s">
        <v>1523</v>
      </c>
      <c r="AA51" s="336" t="s">
        <v>1095</v>
      </c>
      <c r="AB51" s="266" t="s">
        <v>1095</v>
      </c>
      <c r="AC51" s="266" t="s">
        <v>1095</v>
      </c>
      <c r="AD51" s="263"/>
      <c r="AE51" s="263"/>
    </row>
    <row r="52" spans="1:31" s="346" customFormat="1" ht="12.75">
      <c r="A52" s="417" t="s">
        <v>361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373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1:31" s="346" customFormat="1" ht="24.75" customHeight="1">
      <c r="A53" s="125">
        <v>1</v>
      </c>
      <c r="B53" s="56" t="s">
        <v>1003</v>
      </c>
      <c r="C53" s="56" t="s">
        <v>1004</v>
      </c>
      <c r="D53" s="56" t="s">
        <v>1005</v>
      </c>
      <c r="E53" s="56" t="s">
        <v>1006</v>
      </c>
      <c r="F53" s="56" t="s">
        <v>904</v>
      </c>
      <c r="G53" s="56">
        <v>2930</v>
      </c>
      <c r="H53" s="125" t="s">
        <v>1182</v>
      </c>
      <c r="I53" s="56">
        <v>2015</v>
      </c>
      <c r="J53" s="56" t="s">
        <v>1007</v>
      </c>
      <c r="K53" s="56" t="s">
        <v>999</v>
      </c>
      <c r="L53" s="56">
        <v>2</v>
      </c>
      <c r="M53" s="322" t="s">
        <v>85</v>
      </c>
      <c r="N53" s="56">
        <v>5400</v>
      </c>
      <c r="O53" s="125">
        <v>48</v>
      </c>
      <c r="P53" s="125">
        <v>2</v>
      </c>
      <c r="Q53" s="56" t="s">
        <v>115</v>
      </c>
      <c r="R53" s="56">
        <v>5554</v>
      </c>
      <c r="S53" s="56" t="s">
        <v>1188</v>
      </c>
      <c r="T53" s="377">
        <v>72500</v>
      </c>
      <c r="U53" s="125"/>
      <c r="V53" s="125"/>
      <c r="W53" s="328" t="s">
        <v>1500</v>
      </c>
      <c r="X53" s="328" t="s">
        <v>1485</v>
      </c>
      <c r="Y53" s="328" t="s">
        <v>1500</v>
      </c>
      <c r="Z53" s="328" t="s">
        <v>1485</v>
      </c>
      <c r="AA53" s="336" t="s">
        <v>1095</v>
      </c>
      <c r="AB53" s="266" t="s">
        <v>1095</v>
      </c>
      <c r="AC53" s="266" t="s">
        <v>1095</v>
      </c>
      <c r="AD53" s="263"/>
      <c r="AE53" s="263"/>
    </row>
    <row r="54" spans="1:31" s="346" customFormat="1" ht="24.75" customHeight="1">
      <c r="A54" s="123">
        <v>2</v>
      </c>
      <c r="B54" s="54" t="s">
        <v>1008</v>
      </c>
      <c r="C54" s="54" t="s">
        <v>1009</v>
      </c>
      <c r="D54" s="54" t="s">
        <v>1010</v>
      </c>
      <c r="E54" s="54" t="s">
        <v>1011</v>
      </c>
      <c r="F54" s="54" t="s">
        <v>929</v>
      </c>
      <c r="G54" s="54"/>
      <c r="H54" s="123"/>
      <c r="I54" s="54">
        <v>2015</v>
      </c>
      <c r="J54" s="54" t="s">
        <v>1012</v>
      </c>
      <c r="K54" s="56" t="s">
        <v>999</v>
      </c>
      <c r="L54" s="54"/>
      <c r="M54" s="324">
        <v>6840</v>
      </c>
      <c r="N54" s="54">
        <v>8420</v>
      </c>
      <c r="O54" s="123"/>
      <c r="P54" s="123"/>
      <c r="Q54" s="54" t="s">
        <v>115</v>
      </c>
      <c r="R54" s="56">
        <v>5554</v>
      </c>
      <c r="S54" s="56" t="s">
        <v>1013</v>
      </c>
      <c r="T54" s="377">
        <v>17000</v>
      </c>
      <c r="U54" s="123"/>
      <c r="V54" s="123"/>
      <c r="W54" s="328" t="s">
        <v>1500</v>
      </c>
      <c r="X54" s="328" t="s">
        <v>1485</v>
      </c>
      <c r="Y54" s="328" t="s">
        <v>1500</v>
      </c>
      <c r="Z54" s="328" t="s">
        <v>1485</v>
      </c>
      <c r="AA54" s="336" t="s">
        <v>1095</v>
      </c>
      <c r="AB54" s="266"/>
      <c r="AC54" s="266" t="s">
        <v>1095</v>
      </c>
      <c r="AD54" s="263"/>
      <c r="AE54" s="263"/>
    </row>
    <row r="55" spans="1:31" s="346" customFormat="1" ht="24.75" customHeight="1">
      <c r="A55" s="123">
        <v>3</v>
      </c>
      <c r="B55" s="123" t="s">
        <v>1014</v>
      </c>
      <c r="C55" s="123" t="s">
        <v>1049</v>
      </c>
      <c r="D55" s="123" t="s">
        <v>1015</v>
      </c>
      <c r="E55" s="123" t="s">
        <v>1016</v>
      </c>
      <c r="F55" s="123" t="s">
        <v>1026</v>
      </c>
      <c r="G55" s="123">
        <v>1400</v>
      </c>
      <c r="H55" s="123" t="s">
        <v>1086</v>
      </c>
      <c r="I55" s="123">
        <v>2008</v>
      </c>
      <c r="J55" s="123" t="s">
        <v>1017</v>
      </c>
      <c r="K55" s="123" t="s">
        <v>1189</v>
      </c>
      <c r="L55" s="123">
        <v>5</v>
      </c>
      <c r="M55" s="317" t="s">
        <v>85</v>
      </c>
      <c r="N55" s="123"/>
      <c r="O55" s="123">
        <v>57</v>
      </c>
      <c r="P55" s="123">
        <v>4</v>
      </c>
      <c r="Q55" s="123" t="s">
        <v>115</v>
      </c>
      <c r="R55" s="123">
        <v>303393</v>
      </c>
      <c r="S55" s="56" t="s">
        <v>1188</v>
      </c>
      <c r="T55" s="377">
        <v>10800</v>
      </c>
      <c r="U55" s="123"/>
      <c r="V55" s="123"/>
      <c r="W55" s="327" t="s">
        <v>1501</v>
      </c>
      <c r="X55" s="327" t="s">
        <v>1486</v>
      </c>
      <c r="Y55" s="327" t="s">
        <v>1501</v>
      </c>
      <c r="Z55" s="327" t="s">
        <v>1486</v>
      </c>
      <c r="AA55" s="336" t="s">
        <v>1095</v>
      </c>
      <c r="AB55" s="266" t="s">
        <v>1095</v>
      </c>
      <c r="AC55" s="266" t="s">
        <v>1095</v>
      </c>
      <c r="AD55" s="263"/>
      <c r="AE55" s="263"/>
    </row>
    <row r="56" spans="1:31" s="346" customFormat="1" ht="12.75">
      <c r="A56" s="418" t="s">
        <v>450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374"/>
      <c r="U56" s="419"/>
      <c r="V56" s="419"/>
      <c r="W56" s="420"/>
      <c r="X56" s="420"/>
      <c r="Y56" s="420"/>
      <c r="Z56" s="420"/>
      <c r="AA56" s="420"/>
      <c r="AB56" s="420"/>
      <c r="AC56" s="420"/>
      <c r="AD56" s="420"/>
      <c r="AE56" s="420"/>
    </row>
    <row r="57" spans="1:31" s="346" customFormat="1" ht="24.75" customHeight="1">
      <c r="A57" s="125">
        <v>1</v>
      </c>
      <c r="B57" s="543" t="s">
        <v>1019</v>
      </c>
      <c r="C57" s="543" t="s">
        <v>1020</v>
      </c>
      <c r="D57" s="543">
        <v>5650</v>
      </c>
      <c r="E57" s="543" t="s">
        <v>1021</v>
      </c>
      <c r="F57" s="543" t="s">
        <v>904</v>
      </c>
      <c r="G57" s="543">
        <v>2502</v>
      </c>
      <c r="H57" s="123" t="s">
        <v>1182</v>
      </c>
      <c r="I57" s="543">
        <v>1987</v>
      </c>
      <c r="J57" s="54" t="s">
        <v>1022</v>
      </c>
      <c r="K57" s="329">
        <v>44463</v>
      </c>
      <c r="L57" s="543">
        <v>1</v>
      </c>
      <c r="M57" s="543">
        <v>751</v>
      </c>
      <c r="N57" s="54">
        <v>2921</v>
      </c>
      <c r="O57" s="54"/>
      <c r="P57" s="125">
        <v>2</v>
      </c>
      <c r="Q57" s="54" t="s">
        <v>114</v>
      </c>
      <c r="R57" s="325"/>
      <c r="S57" s="58" t="s">
        <v>204</v>
      </c>
      <c r="T57" s="371"/>
      <c r="U57" s="544"/>
      <c r="V57" s="544"/>
      <c r="W57" s="320" t="s">
        <v>1487</v>
      </c>
      <c r="X57" s="320" t="s">
        <v>1462</v>
      </c>
      <c r="Y57" s="321"/>
      <c r="Z57" s="330"/>
      <c r="AA57" s="336" t="s">
        <v>1095</v>
      </c>
      <c r="AB57" s="336" t="s">
        <v>1095</v>
      </c>
      <c r="AC57" s="263"/>
      <c r="AD57" s="263"/>
      <c r="AE57" s="263"/>
    </row>
    <row r="58" spans="1:31" s="346" customFormat="1" ht="24.75" customHeight="1">
      <c r="A58" s="123">
        <v>2</v>
      </c>
      <c r="B58" s="543" t="s">
        <v>1023</v>
      </c>
      <c r="C58" s="543" t="s">
        <v>1024</v>
      </c>
      <c r="D58" s="543" t="s">
        <v>1025</v>
      </c>
      <c r="E58" s="543" t="s">
        <v>1223</v>
      </c>
      <c r="F58" s="543" t="s">
        <v>1026</v>
      </c>
      <c r="G58" s="543">
        <v>1242</v>
      </c>
      <c r="H58" s="123" t="s">
        <v>1086</v>
      </c>
      <c r="I58" s="543">
        <v>2005</v>
      </c>
      <c r="J58" s="323" t="s">
        <v>1027</v>
      </c>
      <c r="K58" s="329">
        <v>44322</v>
      </c>
      <c r="L58" s="543">
        <v>5</v>
      </c>
      <c r="M58" s="543">
        <v>510</v>
      </c>
      <c r="N58" s="58">
        <v>1385</v>
      </c>
      <c r="O58" s="58" t="s">
        <v>1224</v>
      </c>
      <c r="P58" s="123">
        <v>5</v>
      </c>
      <c r="Q58" s="58" t="s">
        <v>114</v>
      </c>
      <c r="R58" s="365"/>
      <c r="S58" s="58" t="s">
        <v>1028</v>
      </c>
      <c r="T58" s="409"/>
      <c r="U58" s="323"/>
      <c r="V58" s="323"/>
      <c r="W58" s="325" t="s">
        <v>1488</v>
      </c>
      <c r="X58" s="325" t="s">
        <v>1463</v>
      </c>
      <c r="Y58" s="325"/>
      <c r="Z58" s="325"/>
      <c r="AA58" s="336" t="s">
        <v>1095</v>
      </c>
      <c r="AB58" s="336" t="s">
        <v>1095</v>
      </c>
      <c r="AC58" s="263"/>
      <c r="AD58" s="263"/>
      <c r="AE58" s="263"/>
    </row>
    <row r="59" spans="1:31" s="346" customFormat="1" ht="24.75" customHeight="1">
      <c r="A59" s="123">
        <v>3</v>
      </c>
      <c r="B59" s="543" t="s">
        <v>1029</v>
      </c>
      <c r="C59" s="543" t="s">
        <v>1030</v>
      </c>
      <c r="D59" s="543" t="s">
        <v>1031</v>
      </c>
      <c r="E59" s="543" t="s">
        <v>1032</v>
      </c>
      <c r="F59" s="543" t="s">
        <v>904</v>
      </c>
      <c r="G59" s="543">
        <v>4156</v>
      </c>
      <c r="H59" s="123" t="s">
        <v>1182</v>
      </c>
      <c r="I59" s="543">
        <v>2010</v>
      </c>
      <c r="J59" s="323" t="s">
        <v>1033</v>
      </c>
      <c r="K59" s="544">
        <v>45329</v>
      </c>
      <c r="L59" s="543">
        <v>2</v>
      </c>
      <c r="M59" s="54">
        <v>3800</v>
      </c>
      <c r="N59" s="58">
        <v>6000</v>
      </c>
      <c r="O59" s="58" t="s">
        <v>1225</v>
      </c>
      <c r="P59" s="123">
        <v>2</v>
      </c>
      <c r="Q59" s="58" t="s">
        <v>115</v>
      </c>
      <c r="R59" s="365"/>
      <c r="S59" s="58" t="s">
        <v>204</v>
      </c>
      <c r="T59" s="409">
        <v>39500</v>
      </c>
      <c r="U59" s="323"/>
      <c r="V59" s="323"/>
      <c r="W59" s="325" t="s">
        <v>1489</v>
      </c>
      <c r="X59" s="325" t="s">
        <v>1464</v>
      </c>
      <c r="Y59" s="325" t="s">
        <v>1489</v>
      </c>
      <c r="Z59" s="325" t="s">
        <v>1464</v>
      </c>
      <c r="AA59" s="336" t="s">
        <v>1095</v>
      </c>
      <c r="AB59" s="266" t="s">
        <v>1095</v>
      </c>
      <c r="AC59" s="266" t="s">
        <v>1095</v>
      </c>
      <c r="AD59" s="263"/>
      <c r="AE59" s="263"/>
    </row>
    <row r="60" spans="1:31" s="346" customFormat="1" ht="24.75" customHeight="1">
      <c r="A60" s="123">
        <v>4</v>
      </c>
      <c r="B60" s="543" t="s">
        <v>1034</v>
      </c>
      <c r="C60" s="543" t="s">
        <v>1035</v>
      </c>
      <c r="D60" s="543" t="s">
        <v>1036</v>
      </c>
      <c r="E60" s="543" t="s">
        <v>1037</v>
      </c>
      <c r="F60" s="543" t="s">
        <v>1038</v>
      </c>
      <c r="G60" s="543" t="s">
        <v>136</v>
      </c>
      <c r="H60" s="123"/>
      <c r="I60" s="543">
        <v>2009</v>
      </c>
      <c r="J60" s="323" t="s">
        <v>1033</v>
      </c>
      <c r="K60" s="544">
        <v>45329</v>
      </c>
      <c r="L60" s="543"/>
      <c r="M60" s="54">
        <v>6000</v>
      </c>
      <c r="N60" s="58">
        <v>8120</v>
      </c>
      <c r="O60" s="58"/>
      <c r="P60" s="123"/>
      <c r="Q60" s="58" t="s">
        <v>115</v>
      </c>
      <c r="R60" s="365"/>
      <c r="S60" s="329" t="s">
        <v>473</v>
      </c>
      <c r="T60" s="409"/>
      <c r="U60" s="323"/>
      <c r="V60" s="323"/>
      <c r="W60" s="325" t="s">
        <v>1490</v>
      </c>
      <c r="X60" s="325">
        <v>45684</v>
      </c>
      <c r="Y60" s="331"/>
      <c r="Z60" s="325"/>
      <c r="AA60" s="336" t="s">
        <v>1095</v>
      </c>
      <c r="AB60" s="263"/>
      <c r="AC60" s="263"/>
      <c r="AD60" s="263"/>
      <c r="AE60" s="263"/>
    </row>
    <row r="61" spans="1:31" s="346" customFormat="1" ht="24.75" customHeight="1">
      <c r="A61" s="123">
        <v>5</v>
      </c>
      <c r="B61" s="54" t="s">
        <v>1039</v>
      </c>
      <c r="C61" s="54" t="s">
        <v>1040</v>
      </c>
      <c r="D61" s="54">
        <v>56715</v>
      </c>
      <c r="E61" s="54" t="s">
        <v>204</v>
      </c>
      <c r="F61" s="54" t="s">
        <v>1041</v>
      </c>
      <c r="G61" s="54" t="s">
        <v>136</v>
      </c>
      <c r="H61" s="123" t="s">
        <v>1182</v>
      </c>
      <c r="I61" s="54">
        <v>1987</v>
      </c>
      <c r="J61" s="54" t="s">
        <v>85</v>
      </c>
      <c r="K61" s="54" t="s">
        <v>85</v>
      </c>
      <c r="L61" s="54">
        <v>1</v>
      </c>
      <c r="M61" s="324" t="s">
        <v>1042</v>
      </c>
      <c r="N61" s="54" t="s">
        <v>85</v>
      </c>
      <c r="O61" s="54"/>
      <c r="P61" s="266"/>
      <c r="Q61" s="54" t="s">
        <v>114</v>
      </c>
      <c r="R61" s="365"/>
      <c r="S61" s="329" t="s">
        <v>473</v>
      </c>
      <c r="T61" s="409"/>
      <c r="U61" s="323"/>
      <c r="V61" s="323"/>
      <c r="W61" s="325" t="s">
        <v>930</v>
      </c>
      <c r="X61" s="325" t="s">
        <v>1491</v>
      </c>
      <c r="Y61" s="332"/>
      <c r="Z61" s="332"/>
      <c r="AA61" s="336" t="s">
        <v>1095</v>
      </c>
      <c r="AB61" s="336" t="s">
        <v>1095</v>
      </c>
      <c r="AC61" s="263"/>
      <c r="AD61" s="263"/>
      <c r="AE61" s="263"/>
    </row>
    <row r="62" spans="1:31" s="346" customFormat="1" ht="24.75" customHeight="1">
      <c r="A62" s="123">
        <v>6</v>
      </c>
      <c r="B62" s="123" t="s">
        <v>1023</v>
      </c>
      <c r="C62" s="123" t="s">
        <v>1024</v>
      </c>
      <c r="D62" s="123" t="s">
        <v>1043</v>
      </c>
      <c r="E62" s="54" t="s">
        <v>1044</v>
      </c>
      <c r="F62" s="54" t="s">
        <v>1026</v>
      </c>
      <c r="G62" s="54">
        <v>1200</v>
      </c>
      <c r="H62" s="123" t="s">
        <v>1086</v>
      </c>
      <c r="I62" s="54">
        <v>2016</v>
      </c>
      <c r="J62" s="323">
        <v>42811</v>
      </c>
      <c r="K62" s="323">
        <v>45421</v>
      </c>
      <c r="L62" s="54">
        <v>5</v>
      </c>
      <c r="M62" s="54">
        <v>560</v>
      </c>
      <c r="N62" s="54">
        <v>1242</v>
      </c>
      <c r="O62" s="54" t="s">
        <v>1226</v>
      </c>
      <c r="P62" s="266">
        <v>5</v>
      </c>
      <c r="Q62" s="54" t="s">
        <v>115</v>
      </c>
      <c r="R62" s="365"/>
      <c r="S62" s="54" t="s">
        <v>204</v>
      </c>
      <c r="T62" s="409">
        <v>29100</v>
      </c>
      <c r="U62" s="344"/>
      <c r="V62" s="344"/>
      <c r="W62" s="326" t="s">
        <v>1492</v>
      </c>
      <c r="X62" s="326" t="s">
        <v>1465</v>
      </c>
      <c r="Y62" s="326" t="s">
        <v>1492</v>
      </c>
      <c r="Z62" s="326" t="s">
        <v>1465</v>
      </c>
      <c r="AA62" s="336" t="s">
        <v>1095</v>
      </c>
      <c r="AB62" s="266" t="s">
        <v>1095</v>
      </c>
      <c r="AC62" s="266" t="s">
        <v>1095</v>
      </c>
      <c r="AD62" s="263"/>
      <c r="AE62" s="263"/>
    </row>
    <row r="63" spans="1:31" s="346" customFormat="1" ht="24.75" customHeight="1">
      <c r="A63" s="123">
        <v>7</v>
      </c>
      <c r="B63" s="123" t="s">
        <v>1045</v>
      </c>
      <c r="C63" s="123" t="s">
        <v>1046</v>
      </c>
      <c r="D63" s="123" t="s">
        <v>1047</v>
      </c>
      <c r="E63" s="54" t="s">
        <v>1048</v>
      </c>
      <c r="F63" s="54" t="s">
        <v>948</v>
      </c>
      <c r="G63" s="266">
        <v>4450</v>
      </c>
      <c r="H63" s="123" t="s">
        <v>1182</v>
      </c>
      <c r="I63" s="266">
        <v>2017</v>
      </c>
      <c r="J63" s="545">
        <v>43082</v>
      </c>
      <c r="K63" s="545">
        <v>45786</v>
      </c>
      <c r="L63" s="266">
        <v>2</v>
      </c>
      <c r="M63" s="263" t="s">
        <v>85</v>
      </c>
      <c r="N63" s="266">
        <v>8950</v>
      </c>
      <c r="O63" s="266" t="s">
        <v>1227</v>
      </c>
      <c r="P63" s="266">
        <v>2</v>
      </c>
      <c r="Q63" s="266" t="s">
        <v>115</v>
      </c>
      <c r="R63" s="366"/>
      <c r="S63" s="266" t="s">
        <v>1028</v>
      </c>
      <c r="T63" s="409">
        <v>280000</v>
      </c>
      <c r="U63" s="367"/>
      <c r="V63" s="367"/>
      <c r="W63" s="389" t="s">
        <v>1497</v>
      </c>
      <c r="X63" s="389" t="s">
        <v>1493</v>
      </c>
      <c r="Y63" s="389" t="s">
        <v>1497</v>
      </c>
      <c r="Z63" s="389" t="s">
        <v>1468</v>
      </c>
      <c r="AA63" s="336" t="s">
        <v>1095</v>
      </c>
      <c r="AB63" s="266" t="s">
        <v>1095</v>
      </c>
      <c r="AC63" s="266" t="s">
        <v>1095</v>
      </c>
      <c r="AD63" s="263"/>
      <c r="AE63" s="263"/>
    </row>
    <row r="64" spans="1:31" s="346" customFormat="1" ht="12.75">
      <c r="A64" s="418" t="s">
        <v>474</v>
      </c>
      <c r="B64" s="419"/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20"/>
      <c r="X64" s="420"/>
      <c r="Y64" s="420"/>
      <c r="Z64" s="420"/>
      <c r="AA64" s="420"/>
      <c r="AB64" s="420"/>
      <c r="AC64" s="420"/>
      <c r="AD64" s="420"/>
      <c r="AE64" s="420"/>
    </row>
    <row r="65" spans="1:31" s="346" customFormat="1" ht="24.75" customHeight="1">
      <c r="A65" s="123">
        <v>1</v>
      </c>
      <c r="B65" s="123" t="s">
        <v>933</v>
      </c>
      <c r="C65" s="123" t="s">
        <v>1062</v>
      </c>
      <c r="D65" s="123" t="s">
        <v>1238</v>
      </c>
      <c r="E65" s="123" t="s">
        <v>1063</v>
      </c>
      <c r="F65" s="123" t="s">
        <v>861</v>
      </c>
      <c r="G65" s="123">
        <v>1</v>
      </c>
      <c r="H65" s="123"/>
      <c r="I65" s="123">
        <v>2019</v>
      </c>
      <c r="J65" s="344">
        <v>43802</v>
      </c>
      <c r="K65" s="344" t="s">
        <v>1239</v>
      </c>
      <c r="L65" s="123">
        <v>5</v>
      </c>
      <c r="M65" s="317" t="s">
        <v>1240</v>
      </c>
      <c r="N65" s="123" t="s">
        <v>1241</v>
      </c>
      <c r="O65" s="123"/>
      <c r="P65" s="123"/>
      <c r="Q65" s="123" t="s">
        <v>75</v>
      </c>
      <c r="R65" s="123">
        <v>16706</v>
      </c>
      <c r="S65" s="123" t="s">
        <v>1018</v>
      </c>
      <c r="T65" s="409">
        <v>35500</v>
      </c>
      <c r="U65" s="123"/>
      <c r="V65" s="123"/>
      <c r="W65" s="326" t="s">
        <v>1502</v>
      </c>
      <c r="X65" s="326" t="s">
        <v>1494</v>
      </c>
      <c r="Y65" s="326"/>
      <c r="Z65" s="263"/>
      <c r="AA65" s="336" t="s">
        <v>1095</v>
      </c>
      <c r="AB65" s="266" t="s">
        <v>1095</v>
      </c>
      <c r="AC65" s="266" t="s">
        <v>1095</v>
      </c>
      <c r="AD65" s="266" t="s">
        <v>1095</v>
      </c>
      <c r="AE65" s="263"/>
    </row>
    <row r="66" spans="1:31" s="346" customFormat="1" ht="24.75" customHeight="1">
      <c r="A66" s="123">
        <v>2</v>
      </c>
      <c r="B66" s="123" t="s">
        <v>1014</v>
      </c>
      <c r="C66" s="123" t="s">
        <v>1049</v>
      </c>
      <c r="D66" s="123" t="s">
        <v>1050</v>
      </c>
      <c r="E66" s="123" t="s">
        <v>1051</v>
      </c>
      <c r="F66" s="123" t="s">
        <v>861</v>
      </c>
      <c r="G66" s="123">
        <v>1.4</v>
      </c>
      <c r="H66" s="123"/>
      <c r="I66" s="123">
        <v>2008</v>
      </c>
      <c r="J66" s="344">
        <v>39874</v>
      </c>
      <c r="K66" s="123" t="s">
        <v>1242</v>
      </c>
      <c r="L66" s="123">
        <v>5</v>
      </c>
      <c r="M66" s="317"/>
      <c r="N66" s="123" t="s">
        <v>1243</v>
      </c>
      <c r="O66" s="123"/>
      <c r="P66" s="123"/>
      <c r="Q66" s="123" t="s">
        <v>75</v>
      </c>
      <c r="R66" s="123">
        <v>214578</v>
      </c>
      <c r="S66" s="123" t="s">
        <v>1018</v>
      </c>
      <c r="T66" s="409">
        <v>13200</v>
      </c>
      <c r="U66" s="123"/>
      <c r="V66" s="123"/>
      <c r="W66" s="326" t="s">
        <v>1442</v>
      </c>
      <c r="X66" s="326" t="s">
        <v>1443</v>
      </c>
      <c r="Y66" s="326"/>
      <c r="Z66" s="263"/>
      <c r="AA66" s="336" t="s">
        <v>1095</v>
      </c>
      <c r="AB66" s="266" t="s">
        <v>1095</v>
      </c>
      <c r="AC66" s="266" t="s">
        <v>1095</v>
      </c>
      <c r="AD66" s="263"/>
      <c r="AE66" s="263"/>
    </row>
    <row r="67" spans="1:31" s="346" customFormat="1" ht="24.75" customHeight="1">
      <c r="A67" s="123">
        <v>3</v>
      </c>
      <c r="B67" s="123" t="s">
        <v>1244</v>
      </c>
      <c r="C67" s="123" t="s">
        <v>1052</v>
      </c>
      <c r="D67" s="123" t="s">
        <v>1245</v>
      </c>
      <c r="E67" s="123" t="s">
        <v>1246</v>
      </c>
      <c r="F67" s="123" t="s">
        <v>1247</v>
      </c>
      <c r="G67" s="123"/>
      <c r="H67" s="123"/>
      <c r="I67" s="123">
        <v>2016</v>
      </c>
      <c r="J67" s="344">
        <v>42419</v>
      </c>
      <c r="K67" s="123" t="s">
        <v>874</v>
      </c>
      <c r="L67" s="123"/>
      <c r="M67" s="317" t="s">
        <v>1053</v>
      </c>
      <c r="N67" s="123" t="s">
        <v>1054</v>
      </c>
      <c r="O67" s="123"/>
      <c r="P67" s="123"/>
      <c r="Q67" s="123" t="s">
        <v>76</v>
      </c>
      <c r="R67" s="123"/>
      <c r="S67" s="123" t="s">
        <v>1248</v>
      </c>
      <c r="T67" s="375"/>
      <c r="U67" s="123"/>
      <c r="V67" s="123"/>
      <c r="W67" s="326" t="s">
        <v>1495</v>
      </c>
      <c r="X67" s="326" t="s">
        <v>1466</v>
      </c>
      <c r="Y67" s="326"/>
      <c r="Z67" s="263"/>
      <c r="AA67" s="336" t="s">
        <v>1095</v>
      </c>
      <c r="AB67" s="263"/>
      <c r="AC67" s="263"/>
      <c r="AD67" s="263"/>
      <c r="AE67" s="263"/>
    </row>
    <row r="68" spans="1:31" s="346" customFormat="1" ht="24.75" customHeight="1">
      <c r="A68" s="123">
        <v>4</v>
      </c>
      <c r="B68" s="123" t="s">
        <v>1055</v>
      </c>
      <c r="C68" s="123" t="s">
        <v>1056</v>
      </c>
      <c r="D68" s="123" t="s">
        <v>1057</v>
      </c>
      <c r="E68" s="123" t="s">
        <v>1058</v>
      </c>
      <c r="F68" s="123" t="s">
        <v>1249</v>
      </c>
      <c r="G68" s="123">
        <v>49</v>
      </c>
      <c r="H68" s="123"/>
      <c r="I68" s="123">
        <v>2008</v>
      </c>
      <c r="J68" s="344">
        <v>39563</v>
      </c>
      <c r="K68" s="344" t="s">
        <v>1250</v>
      </c>
      <c r="L68" s="123">
        <v>2</v>
      </c>
      <c r="M68" s="317" t="s">
        <v>1059</v>
      </c>
      <c r="N68" s="123" t="s">
        <v>1251</v>
      </c>
      <c r="O68" s="123"/>
      <c r="P68" s="123"/>
      <c r="Q68" s="123" t="s">
        <v>76</v>
      </c>
      <c r="R68" s="123"/>
      <c r="S68" s="123" t="s">
        <v>1252</v>
      </c>
      <c r="T68" s="123"/>
      <c r="U68" s="123"/>
      <c r="V68" s="123"/>
      <c r="W68" s="326" t="s">
        <v>1496</v>
      </c>
      <c r="X68" s="326" t="s">
        <v>1467</v>
      </c>
      <c r="Y68" s="326"/>
      <c r="Z68" s="263"/>
      <c r="AA68" s="336" t="s">
        <v>1095</v>
      </c>
      <c r="AB68" s="266" t="s">
        <v>1095</v>
      </c>
      <c r="AC68" s="263"/>
      <c r="AD68" s="263"/>
      <c r="AE68" s="263"/>
    </row>
    <row r="69" spans="1:31" s="255" customFormat="1" ht="24.75" customHeight="1">
      <c r="A69" s="123">
        <v>5</v>
      </c>
      <c r="B69" s="123" t="s">
        <v>1055</v>
      </c>
      <c r="C69" s="123" t="s">
        <v>1056</v>
      </c>
      <c r="D69" s="123" t="s">
        <v>1060</v>
      </c>
      <c r="E69" s="123" t="s">
        <v>1061</v>
      </c>
      <c r="F69" s="123" t="s">
        <v>1249</v>
      </c>
      <c r="G69" s="123">
        <v>49</v>
      </c>
      <c r="H69" s="123"/>
      <c r="I69" s="123">
        <v>2008</v>
      </c>
      <c r="J69" s="344">
        <v>39563</v>
      </c>
      <c r="K69" s="123" t="s">
        <v>1250</v>
      </c>
      <c r="L69" s="123">
        <v>2</v>
      </c>
      <c r="M69" s="317" t="s">
        <v>1059</v>
      </c>
      <c r="N69" s="123" t="s">
        <v>1251</v>
      </c>
      <c r="O69" s="123"/>
      <c r="P69" s="123"/>
      <c r="Q69" s="123" t="s">
        <v>76</v>
      </c>
      <c r="R69" s="123"/>
      <c r="S69" s="123" t="s">
        <v>1252</v>
      </c>
      <c r="T69" s="123"/>
      <c r="U69" s="123"/>
      <c r="V69" s="123"/>
      <c r="W69" s="326" t="s">
        <v>1496</v>
      </c>
      <c r="X69" s="326" t="s">
        <v>1467</v>
      </c>
      <c r="Y69" s="326"/>
      <c r="Z69" s="254"/>
      <c r="AA69" s="336" t="s">
        <v>1095</v>
      </c>
      <c r="AB69" s="266" t="s">
        <v>1095</v>
      </c>
      <c r="AC69" s="254"/>
      <c r="AD69" s="254"/>
      <c r="AE69" s="254"/>
    </row>
  </sheetData>
  <sheetProtection/>
  <mergeCells count="30">
    <mergeCell ref="M5:M7"/>
    <mergeCell ref="A11:F11"/>
    <mergeCell ref="A4:M4"/>
    <mergeCell ref="A5:A7"/>
    <mergeCell ref="B5:B7"/>
    <mergeCell ref="C5:C7"/>
    <mergeCell ref="D5:D7"/>
    <mergeCell ref="E5:E7"/>
    <mergeCell ref="F5:F7"/>
    <mergeCell ref="G5:G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U30:V30"/>
    <mergeCell ref="N4:V4"/>
    <mergeCell ref="W4:Z4"/>
    <mergeCell ref="AA4:AE6"/>
    <mergeCell ref="A8:F8"/>
    <mergeCell ref="T5:T7"/>
    <mergeCell ref="U5:V6"/>
    <mergeCell ref="W5:X6"/>
    <mergeCell ref="Y5:Z6"/>
    <mergeCell ref="N5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zoomScalePageLayoutView="0" workbookViewId="0" topLeftCell="A6">
      <selection activeCell="H38" sqref="H38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22.57421875" style="0" customWidth="1"/>
    <col min="7" max="7" width="19.00390625" style="0" customWidth="1"/>
    <col min="8" max="8" width="32.28125" style="0" customWidth="1"/>
    <col min="9" max="9" width="19.421875" style="0" customWidth="1"/>
    <col min="10" max="10" width="28.28125" style="0" customWidth="1"/>
  </cols>
  <sheetData>
    <row r="1" ht="12.75">
      <c r="J1" s="26"/>
    </row>
    <row r="2" spans="2:10" ht="23.25" customHeight="1">
      <c r="B2" s="401" t="s">
        <v>1281</v>
      </c>
      <c r="J2" s="26"/>
    </row>
    <row r="3" ht="12.75">
      <c r="J3" s="26"/>
    </row>
    <row r="4" spans="1:10" s="27" customFormat="1" ht="12.75">
      <c r="A4" s="498" t="s">
        <v>72</v>
      </c>
      <c r="B4" s="499"/>
      <c r="C4" s="499"/>
      <c r="D4" s="499"/>
      <c r="E4" s="499"/>
      <c r="F4" s="499"/>
      <c r="G4" s="499"/>
      <c r="H4" s="499"/>
      <c r="I4" s="499"/>
      <c r="J4" s="499"/>
    </row>
    <row r="5" spans="1:10" s="27" customFormat="1" ht="51">
      <c r="A5" s="232" t="s">
        <v>48</v>
      </c>
      <c r="B5" s="233" t="s">
        <v>49</v>
      </c>
      <c r="C5" s="234" t="s">
        <v>50</v>
      </c>
      <c r="D5" s="234" t="s">
        <v>51</v>
      </c>
      <c r="E5" s="234" t="s">
        <v>52</v>
      </c>
      <c r="F5" s="234" t="s">
        <v>53</v>
      </c>
      <c r="G5" s="234" t="s">
        <v>57</v>
      </c>
      <c r="H5" s="234" t="s">
        <v>56</v>
      </c>
      <c r="I5" s="234" t="s">
        <v>54</v>
      </c>
      <c r="J5" s="234" t="s">
        <v>55</v>
      </c>
    </row>
    <row r="6" spans="1:10" s="346" customFormat="1" ht="12.75">
      <c r="A6" s="500" t="s">
        <v>208</v>
      </c>
      <c r="B6" s="501"/>
      <c r="C6" s="501"/>
      <c r="D6" s="501"/>
      <c r="E6" s="501"/>
      <c r="F6" s="501"/>
      <c r="G6" s="501"/>
      <c r="H6" s="501"/>
      <c r="I6" s="501"/>
      <c r="J6" s="502"/>
    </row>
    <row r="7" spans="1:10" s="27" customFormat="1" ht="25.5" customHeight="1">
      <c r="A7" s="78">
        <v>1</v>
      </c>
      <c r="B7" s="79" t="s">
        <v>211</v>
      </c>
      <c r="C7" s="390" t="s">
        <v>1273</v>
      </c>
      <c r="D7" s="80" t="s">
        <v>212</v>
      </c>
      <c r="E7" s="81">
        <v>2011</v>
      </c>
      <c r="F7" s="82" t="s">
        <v>213</v>
      </c>
      <c r="G7" s="83">
        <v>114000</v>
      </c>
      <c r="H7" s="28"/>
      <c r="I7" s="84" t="s">
        <v>114</v>
      </c>
      <c r="J7" s="85" t="s">
        <v>214</v>
      </c>
    </row>
    <row r="8" spans="1:10" s="27" customFormat="1" ht="25.5" customHeight="1">
      <c r="A8" s="29">
        <v>2</v>
      </c>
      <c r="B8" s="86" t="s">
        <v>215</v>
      </c>
      <c r="C8" s="87">
        <v>122711</v>
      </c>
      <c r="D8" s="88" t="s">
        <v>216</v>
      </c>
      <c r="E8" s="89">
        <v>2011</v>
      </c>
      <c r="F8" s="90" t="s">
        <v>217</v>
      </c>
      <c r="G8" s="91">
        <v>104534.5</v>
      </c>
      <c r="H8" s="30"/>
      <c r="I8" s="84" t="s">
        <v>114</v>
      </c>
      <c r="J8" s="85" t="s">
        <v>214</v>
      </c>
    </row>
    <row r="9" spans="1:10" s="27" customFormat="1" ht="18" customHeight="1">
      <c r="A9" s="503" t="s">
        <v>218</v>
      </c>
      <c r="B9" s="504"/>
      <c r="C9" s="504"/>
      <c r="D9" s="504"/>
      <c r="E9" s="504"/>
      <c r="F9" s="505"/>
      <c r="G9" s="111">
        <f>SUM(G7:G8)</f>
        <v>218534.5</v>
      </c>
      <c r="H9" s="112"/>
      <c r="I9" s="112"/>
      <c r="J9" s="112"/>
    </row>
    <row r="10" spans="1:10" s="346" customFormat="1" ht="12.75">
      <c r="A10" s="506" t="s">
        <v>304</v>
      </c>
      <c r="B10" s="506"/>
      <c r="C10" s="506"/>
      <c r="D10" s="506"/>
      <c r="E10" s="506"/>
      <c r="F10" s="506"/>
      <c r="G10" s="506"/>
      <c r="H10" s="506"/>
      <c r="I10" s="506"/>
      <c r="J10" s="506"/>
    </row>
    <row r="11" spans="1:10" s="27" customFormat="1" ht="18" customHeight="1">
      <c r="A11" s="78">
        <v>1</v>
      </c>
      <c r="B11" s="31" t="s">
        <v>343</v>
      </c>
      <c r="C11" s="113"/>
      <c r="D11" s="114"/>
      <c r="E11" s="115">
        <v>2011</v>
      </c>
      <c r="F11" s="30"/>
      <c r="G11" s="30">
        <v>5014.3</v>
      </c>
      <c r="H11" s="30"/>
      <c r="I11" s="122" t="s">
        <v>114</v>
      </c>
      <c r="J11" s="30" t="s">
        <v>344</v>
      </c>
    </row>
    <row r="12" spans="1:10" s="27" customFormat="1" ht="18" customHeight="1">
      <c r="A12" s="29">
        <v>2</v>
      </c>
      <c r="B12" s="147" t="s">
        <v>343</v>
      </c>
      <c r="C12" s="116"/>
      <c r="D12" s="117"/>
      <c r="E12" s="118">
        <v>2011</v>
      </c>
      <c r="F12" s="32"/>
      <c r="G12" s="32">
        <v>5014.3</v>
      </c>
      <c r="H12" s="32"/>
      <c r="I12" s="110" t="s">
        <v>114</v>
      </c>
      <c r="J12" s="32" t="s">
        <v>345</v>
      </c>
    </row>
    <row r="13" spans="1:10" s="27" customFormat="1" ht="18" customHeight="1">
      <c r="A13" s="29">
        <v>3</v>
      </c>
      <c r="B13" s="216" t="s">
        <v>343</v>
      </c>
      <c r="C13" s="119"/>
      <c r="D13" s="120"/>
      <c r="E13" s="115">
        <v>2011</v>
      </c>
      <c r="F13" s="30"/>
      <c r="G13" s="30">
        <v>5014.31</v>
      </c>
      <c r="H13" s="30"/>
      <c r="I13" s="122" t="s">
        <v>114</v>
      </c>
      <c r="J13" s="30" t="s">
        <v>346</v>
      </c>
    </row>
    <row r="14" spans="1:10" s="27" customFormat="1" ht="12.75">
      <c r="A14" s="33"/>
      <c r="B14" s="34" t="s">
        <v>8</v>
      </c>
      <c r="C14" s="35"/>
      <c r="D14" s="35"/>
      <c r="E14" s="35"/>
      <c r="F14" s="35"/>
      <c r="G14" s="35">
        <f>SUM(G11:G13)</f>
        <v>15042.91</v>
      </c>
      <c r="H14" s="35"/>
      <c r="I14" s="35"/>
      <c r="J14" s="35"/>
    </row>
    <row r="15" spans="1:10" s="255" customFormat="1" ht="12.75">
      <c r="A15" s="429" t="s">
        <v>361</v>
      </c>
      <c r="B15" s="429"/>
      <c r="C15" s="429"/>
      <c r="D15" s="429"/>
      <c r="E15" s="429"/>
      <c r="F15" s="429"/>
      <c r="G15" s="429"/>
      <c r="H15" s="429"/>
      <c r="I15" s="429"/>
      <c r="J15" s="429"/>
    </row>
    <row r="16" spans="1:10" ht="18" customHeight="1">
      <c r="A16" s="135">
        <v>1</v>
      </c>
      <c r="B16" s="136" t="s">
        <v>399</v>
      </c>
      <c r="C16" s="137" t="s">
        <v>400</v>
      </c>
      <c r="D16" s="138" t="s">
        <v>401</v>
      </c>
      <c r="E16" s="139">
        <v>2013</v>
      </c>
      <c r="F16" s="140" t="s">
        <v>402</v>
      </c>
      <c r="G16" s="141">
        <v>160920</v>
      </c>
      <c r="H16" s="142"/>
      <c r="I16" s="84" t="s">
        <v>114</v>
      </c>
      <c r="J16" s="143" t="s">
        <v>364</v>
      </c>
    </row>
    <row r="17" spans="1:10" ht="18" customHeight="1">
      <c r="A17" s="144">
        <v>2</v>
      </c>
      <c r="B17" s="136" t="s">
        <v>399</v>
      </c>
      <c r="C17" s="145" t="s">
        <v>403</v>
      </c>
      <c r="D17" s="145" t="s">
        <v>401</v>
      </c>
      <c r="E17" s="139">
        <v>2013</v>
      </c>
      <c r="F17" s="140" t="s">
        <v>402</v>
      </c>
      <c r="G17" s="141">
        <v>160920</v>
      </c>
      <c r="H17" s="142"/>
      <c r="I17" s="84" t="s">
        <v>114</v>
      </c>
      <c r="J17" s="143" t="s">
        <v>364</v>
      </c>
    </row>
    <row r="18" spans="1:10" ht="18" customHeight="1">
      <c r="A18" s="146">
        <v>3</v>
      </c>
      <c r="B18" s="147" t="s">
        <v>404</v>
      </c>
      <c r="C18" s="148" t="s">
        <v>405</v>
      </c>
      <c r="D18" s="149" t="s">
        <v>406</v>
      </c>
      <c r="E18" s="150">
        <v>2013</v>
      </c>
      <c r="F18" s="151" t="s">
        <v>407</v>
      </c>
      <c r="G18" s="152">
        <v>48600</v>
      </c>
      <c r="H18" s="142"/>
      <c r="I18" s="84" t="s">
        <v>114</v>
      </c>
      <c r="J18" s="143" t="s">
        <v>364</v>
      </c>
    </row>
    <row r="19" spans="1:10" ht="18" customHeight="1">
      <c r="A19" s="146">
        <v>4</v>
      </c>
      <c r="B19" s="147" t="s">
        <v>404</v>
      </c>
      <c r="C19" s="153" t="s">
        <v>408</v>
      </c>
      <c r="D19" s="149" t="s">
        <v>406</v>
      </c>
      <c r="E19" s="150">
        <v>2013</v>
      </c>
      <c r="F19" s="151" t="s">
        <v>407</v>
      </c>
      <c r="G19" s="152">
        <v>48600</v>
      </c>
      <c r="H19" s="142"/>
      <c r="I19" s="84" t="s">
        <v>114</v>
      </c>
      <c r="J19" s="143" t="s">
        <v>364</v>
      </c>
    </row>
    <row r="20" spans="1:10" ht="25.5">
      <c r="A20" s="146">
        <v>5</v>
      </c>
      <c r="B20" s="154" t="s">
        <v>409</v>
      </c>
      <c r="C20" s="153"/>
      <c r="D20" s="153" t="s">
        <v>410</v>
      </c>
      <c r="E20" s="155">
        <v>2013</v>
      </c>
      <c r="F20" s="156" t="s">
        <v>411</v>
      </c>
      <c r="G20" s="157">
        <v>50417.6</v>
      </c>
      <c r="H20" s="142"/>
      <c r="I20" s="84" t="s">
        <v>114</v>
      </c>
      <c r="J20" s="143" t="s">
        <v>364</v>
      </c>
    </row>
    <row r="21" spans="1:10" ht="25.5">
      <c r="A21" s="135">
        <v>6</v>
      </c>
      <c r="B21" s="158" t="s">
        <v>412</v>
      </c>
      <c r="C21" s="159" t="s">
        <v>413</v>
      </c>
      <c r="D21" s="159" t="s">
        <v>414</v>
      </c>
      <c r="E21" s="150">
        <v>2013</v>
      </c>
      <c r="F21" s="160" t="s">
        <v>415</v>
      </c>
      <c r="G21" s="152">
        <v>21102.06</v>
      </c>
      <c r="H21" s="142"/>
      <c r="I21" s="84" t="s">
        <v>114</v>
      </c>
      <c r="J21" s="143" t="s">
        <v>364</v>
      </c>
    </row>
    <row r="22" spans="1:10" ht="18" customHeight="1">
      <c r="A22" s="144">
        <v>7</v>
      </c>
      <c r="B22" s="158" t="s">
        <v>416</v>
      </c>
      <c r="C22" s="161">
        <v>1001191</v>
      </c>
      <c r="D22" s="159" t="s">
        <v>417</v>
      </c>
      <c r="E22" s="155">
        <v>2013</v>
      </c>
      <c r="F22" s="162" t="s">
        <v>418</v>
      </c>
      <c r="G22" s="157">
        <v>5133.72</v>
      </c>
      <c r="H22" s="142"/>
      <c r="I22" s="84" t="s">
        <v>114</v>
      </c>
      <c r="J22" s="143" t="s">
        <v>364</v>
      </c>
    </row>
    <row r="23" spans="1:10" ht="18" customHeight="1">
      <c r="A23" s="146">
        <v>8</v>
      </c>
      <c r="B23" s="158" t="s">
        <v>416</v>
      </c>
      <c r="C23" s="161">
        <v>1001195</v>
      </c>
      <c r="D23" s="163" t="s">
        <v>417</v>
      </c>
      <c r="E23" s="150">
        <v>2013</v>
      </c>
      <c r="F23" s="162" t="s">
        <v>418</v>
      </c>
      <c r="G23" s="157">
        <v>5133.72</v>
      </c>
      <c r="H23" s="142"/>
      <c r="I23" s="84" t="s">
        <v>114</v>
      </c>
      <c r="J23" s="143" t="s">
        <v>364</v>
      </c>
    </row>
    <row r="24" spans="1:10" ht="18" customHeight="1">
      <c r="A24" s="146">
        <v>9</v>
      </c>
      <c r="B24" s="31" t="s">
        <v>419</v>
      </c>
      <c r="C24" s="164">
        <v>160405028</v>
      </c>
      <c r="D24" s="163" t="s">
        <v>420</v>
      </c>
      <c r="E24" s="150">
        <v>2016</v>
      </c>
      <c r="F24" s="110" t="s">
        <v>421</v>
      </c>
      <c r="G24" s="32">
        <v>19987.5</v>
      </c>
      <c r="H24" s="165"/>
      <c r="I24" s="84" t="s">
        <v>114</v>
      </c>
      <c r="J24" s="143" t="s">
        <v>422</v>
      </c>
    </row>
    <row r="25" spans="1:10" ht="18" customHeight="1">
      <c r="A25" s="146">
        <v>10</v>
      </c>
      <c r="B25" s="31" t="s">
        <v>419</v>
      </c>
      <c r="C25" s="166">
        <v>160405027</v>
      </c>
      <c r="D25" s="163" t="s">
        <v>420</v>
      </c>
      <c r="E25" s="150">
        <v>2016</v>
      </c>
      <c r="F25" s="110" t="s">
        <v>421</v>
      </c>
      <c r="G25" s="32">
        <v>19987.5</v>
      </c>
      <c r="H25" s="30"/>
      <c r="I25" s="84" t="s">
        <v>114</v>
      </c>
      <c r="J25" s="143" t="s">
        <v>423</v>
      </c>
    </row>
    <row r="26" spans="1:10" ht="25.5">
      <c r="A26" s="135">
        <v>11</v>
      </c>
      <c r="B26" s="167" t="s">
        <v>424</v>
      </c>
      <c r="C26" s="168">
        <v>328</v>
      </c>
      <c r="D26" s="121" t="s">
        <v>425</v>
      </c>
      <c r="E26" s="169">
        <v>2017</v>
      </c>
      <c r="F26" s="170" t="s">
        <v>426</v>
      </c>
      <c r="G26" s="30">
        <v>48000</v>
      </c>
      <c r="H26" s="30"/>
      <c r="I26" s="122" t="s">
        <v>114</v>
      </c>
      <c r="J26" s="143" t="s">
        <v>427</v>
      </c>
    </row>
    <row r="27" spans="1:10" ht="12.75">
      <c r="A27" s="33"/>
      <c r="B27" s="34" t="s">
        <v>8</v>
      </c>
      <c r="C27" s="35"/>
      <c r="D27" s="35"/>
      <c r="E27" s="35"/>
      <c r="F27" s="35"/>
      <c r="G27" s="35">
        <f>SUM(G16:G26)</f>
        <v>588802.0999999999</v>
      </c>
      <c r="H27" s="35"/>
      <c r="I27" s="35"/>
      <c r="J27" s="35"/>
    </row>
    <row r="28" spans="1:10" s="255" customFormat="1" ht="12.75">
      <c r="A28" s="430" t="s">
        <v>474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29" spans="1:10" ht="21.75" customHeight="1">
      <c r="A29" s="78">
        <v>1</v>
      </c>
      <c r="B29" s="31" t="s">
        <v>495</v>
      </c>
      <c r="C29" s="188">
        <v>57369</v>
      </c>
      <c r="D29" s="189"/>
      <c r="E29" s="115">
        <v>2017</v>
      </c>
      <c r="F29" s="30"/>
      <c r="G29" s="30">
        <v>3112.47</v>
      </c>
      <c r="H29" s="28"/>
      <c r="I29" s="84" t="s">
        <v>114</v>
      </c>
      <c r="J29" s="130" t="s">
        <v>478</v>
      </c>
    </row>
    <row r="30" spans="1:10" ht="21" customHeight="1">
      <c r="A30" s="29">
        <v>2</v>
      </c>
      <c r="B30" s="147" t="s">
        <v>496</v>
      </c>
      <c r="C30" s="190">
        <v>161123747</v>
      </c>
      <c r="D30" s="191"/>
      <c r="E30" s="192">
        <v>2017</v>
      </c>
      <c r="F30" s="32"/>
      <c r="G30" s="32">
        <v>1222.58</v>
      </c>
      <c r="H30" s="30"/>
      <c r="I30" s="84" t="s">
        <v>114</v>
      </c>
      <c r="J30" s="130" t="s">
        <v>478</v>
      </c>
    </row>
    <row r="31" spans="1:10" ht="18" customHeight="1">
      <c r="A31" s="78">
        <v>3</v>
      </c>
      <c r="B31" s="147" t="s">
        <v>497</v>
      </c>
      <c r="C31" s="148" t="s">
        <v>498</v>
      </c>
      <c r="D31" s="191"/>
      <c r="E31" s="192">
        <v>2017</v>
      </c>
      <c r="F31" s="32"/>
      <c r="G31" s="193">
        <v>29433.21</v>
      </c>
      <c r="H31" s="32"/>
      <c r="I31" s="110" t="s">
        <v>114</v>
      </c>
      <c r="J31" s="32" t="s">
        <v>499</v>
      </c>
    </row>
    <row r="32" spans="1:10" ht="38.25">
      <c r="A32" s="29">
        <v>4</v>
      </c>
      <c r="B32" s="279" t="s">
        <v>500</v>
      </c>
      <c r="C32" s="194">
        <v>1000025638</v>
      </c>
      <c r="D32" s="195"/>
      <c r="E32" s="115">
        <v>2018</v>
      </c>
      <c r="F32" s="30"/>
      <c r="G32" s="196">
        <v>382997.4</v>
      </c>
      <c r="H32" s="30"/>
      <c r="I32" s="122" t="s">
        <v>114</v>
      </c>
      <c r="J32" s="30" t="s">
        <v>501</v>
      </c>
    </row>
    <row r="33" spans="1:10" ht="20.25" customHeight="1">
      <c r="A33" s="29">
        <v>5</v>
      </c>
      <c r="B33" s="280" t="s">
        <v>502</v>
      </c>
      <c r="C33" s="198" t="s">
        <v>503</v>
      </c>
      <c r="D33" s="35"/>
      <c r="E33" s="197">
        <v>2019</v>
      </c>
      <c r="F33" s="35"/>
      <c r="G33" s="198">
        <v>7657</v>
      </c>
      <c r="H33" s="35"/>
      <c r="I33" s="122" t="s">
        <v>114</v>
      </c>
      <c r="J33" s="293" t="s">
        <v>501</v>
      </c>
    </row>
    <row r="34" spans="1:10" ht="30" customHeight="1">
      <c r="A34" s="29">
        <v>6</v>
      </c>
      <c r="B34" s="287" t="s">
        <v>690</v>
      </c>
      <c r="C34" s="291" t="s">
        <v>691</v>
      </c>
      <c r="D34" s="285"/>
      <c r="E34" s="289">
        <v>2021</v>
      </c>
      <c r="F34" s="281"/>
      <c r="G34" s="282">
        <v>15500</v>
      </c>
      <c r="H34" s="281"/>
      <c r="I34" s="122" t="s">
        <v>114</v>
      </c>
      <c r="J34" s="281" t="s">
        <v>692</v>
      </c>
    </row>
    <row r="35" spans="1:10" ht="20.25" customHeight="1">
      <c r="A35" s="29">
        <v>7</v>
      </c>
      <c r="B35" s="288" t="s">
        <v>693</v>
      </c>
      <c r="C35" s="292" t="s">
        <v>694</v>
      </c>
      <c r="D35" s="286"/>
      <c r="E35" s="290">
        <v>2021</v>
      </c>
      <c r="F35" s="283"/>
      <c r="G35" s="284">
        <v>46890</v>
      </c>
      <c r="H35" s="283"/>
      <c r="I35" s="122" t="s">
        <v>114</v>
      </c>
      <c r="J35" s="283" t="s">
        <v>501</v>
      </c>
    </row>
    <row r="36" spans="1:10" ht="12.75">
      <c r="A36" s="25"/>
      <c r="B36" s="199" t="s">
        <v>8</v>
      </c>
      <c r="C36" s="25"/>
      <c r="D36" s="25"/>
      <c r="E36" s="25"/>
      <c r="F36" s="25"/>
      <c r="G36" s="97">
        <f>SUM(G29:G35)</f>
        <v>486812.66000000003</v>
      </c>
      <c r="H36" s="25"/>
      <c r="I36" s="25"/>
      <c r="J36" s="25"/>
    </row>
    <row r="37" ht="13.5" thickBot="1"/>
    <row r="38" spans="6:7" ht="13.5" thickBot="1">
      <c r="F38" s="240" t="s">
        <v>8</v>
      </c>
      <c r="G38" s="241">
        <f>G36+G27+G14+G9</f>
        <v>1309192.1699999997</v>
      </c>
    </row>
  </sheetData>
  <sheetProtection/>
  <mergeCells count="6">
    <mergeCell ref="A28:J28"/>
    <mergeCell ref="A4:J4"/>
    <mergeCell ref="A6:J6"/>
    <mergeCell ref="A9:F9"/>
    <mergeCell ref="A10:J10"/>
    <mergeCell ref="A15:J15"/>
  </mergeCells>
  <printOptions/>
  <pageMargins left="0.75" right="0.75" top="1" bottom="1" header="0.5" footer="0.5"/>
  <pageSetup fitToHeight="1" fitToWidth="1" horizontalDpi="600" verticalDpi="600" orientation="landscape" paperSize="9" scale="5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3.57421875" style="0" bestFit="1" customWidth="1"/>
    <col min="2" max="2" width="64.28125" style="0" customWidth="1"/>
    <col min="3" max="3" width="44.7109375" style="0" customWidth="1"/>
  </cols>
  <sheetData>
    <row r="1" ht="12.75">
      <c r="C1" s="21"/>
    </row>
    <row r="2" spans="2:3" ht="18.75" customHeight="1">
      <c r="B2" s="401" t="s">
        <v>1282</v>
      </c>
      <c r="C2" s="21"/>
    </row>
    <row r="4" spans="1:4" ht="53.25" customHeight="1">
      <c r="A4" s="507" t="s">
        <v>42</v>
      </c>
      <c r="B4" s="507"/>
      <c r="C4" s="507"/>
      <c r="D4" s="23"/>
    </row>
    <row r="5" spans="1:4" ht="9" customHeight="1">
      <c r="A5" s="22"/>
      <c r="B5" s="22"/>
      <c r="C5" s="22"/>
      <c r="D5" s="23"/>
    </row>
    <row r="6" spans="1:4" ht="48.75" customHeight="1">
      <c r="A6" s="508" t="s">
        <v>16</v>
      </c>
      <c r="B6" s="509"/>
      <c r="C6" s="509"/>
      <c r="D6" s="24"/>
    </row>
    <row r="8" spans="1:3" ht="30.75" customHeight="1">
      <c r="A8" s="235" t="s">
        <v>15</v>
      </c>
      <c r="B8" s="235" t="s">
        <v>17</v>
      </c>
      <c r="C8" s="236" t="s">
        <v>18</v>
      </c>
    </row>
    <row r="9" spans="1:3" ht="18" customHeight="1">
      <c r="A9" s="510" t="s">
        <v>184</v>
      </c>
      <c r="B9" s="511"/>
      <c r="C9" s="512"/>
    </row>
    <row r="10" spans="1:3" s="255" customFormat="1" ht="40.5" customHeight="1">
      <c r="A10" s="131">
        <v>1</v>
      </c>
      <c r="B10" s="391" t="s">
        <v>116</v>
      </c>
      <c r="C10" s="131"/>
    </row>
    <row r="11" spans="1:3" ht="18" customHeight="1">
      <c r="A11" s="430" t="s">
        <v>340</v>
      </c>
      <c r="B11" s="431"/>
      <c r="C11" s="432"/>
    </row>
    <row r="12" spans="1:3" s="255" customFormat="1" ht="35.25" customHeight="1">
      <c r="A12" s="132">
        <v>1</v>
      </c>
      <c r="B12" s="258" t="s">
        <v>523</v>
      </c>
      <c r="C12" s="61"/>
    </row>
    <row r="13" spans="1:3" s="255" customFormat="1" ht="32.25" customHeight="1">
      <c r="A13" s="132">
        <v>2</v>
      </c>
      <c r="B13" s="258" t="s">
        <v>524</v>
      </c>
      <c r="C13" s="61"/>
    </row>
    <row r="14" spans="1:3" ht="18" customHeight="1">
      <c r="A14" s="430" t="s">
        <v>347</v>
      </c>
      <c r="B14" s="431"/>
      <c r="C14" s="432"/>
    </row>
    <row r="15" spans="1:3" s="255" customFormat="1" ht="32.25" customHeight="1">
      <c r="A15" s="308" t="s">
        <v>538</v>
      </c>
      <c r="B15" s="177" t="s">
        <v>798</v>
      </c>
      <c r="C15" s="96" t="s">
        <v>799</v>
      </c>
    </row>
    <row r="16" spans="1:3" s="255" customFormat="1" ht="32.25" customHeight="1">
      <c r="A16" s="308" t="s">
        <v>539</v>
      </c>
      <c r="B16" s="177" t="s">
        <v>800</v>
      </c>
      <c r="C16" s="96" t="s">
        <v>799</v>
      </c>
    </row>
    <row r="17" spans="1:3" s="255" customFormat="1" ht="32.25" customHeight="1">
      <c r="A17" s="308" t="s">
        <v>19</v>
      </c>
      <c r="B17" s="177" t="s">
        <v>801</v>
      </c>
      <c r="C17" s="96" t="s">
        <v>799</v>
      </c>
    </row>
    <row r="18" spans="1:3" ht="18" customHeight="1">
      <c r="A18" s="430" t="s">
        <v>474</v>
      </c>
      <c r="B18" s="431"/>
      <c r="C18" s="432"/>
    </row>
    <row r="19" spans="1:3" ht="38.25" customHeight="1">
      <c r="A19" s="96">
        <v>1</v>
      </c>
      <c r="B19" s="263" t="s">
        <v>833</v>
      </c>
      <c r="C19" s="266" t="s">
        <v>834</v>
      </c>
    </row>
    <row r="20" spans="1:3" ht="18" customHeight="1">
      <c r="A20" s="430" t="s">
        <v>504</v>
      </c>
      <c r="B20" s="431"/>
      <c r="C20" s="432"/>
    </row>
    <row r="21" spans="1:3" ht="45" customHeight="1">
      <c r="A21" s="96">
        <v>1</v>
      </c>
      <c r="B21" s="254" t="s">
        <v>507</v>
      </c>
      <c r="C21" s="54" t="s">
        <v>1274</v>
      </c>
    </row>
    <row r="22" spans="1:3" ht="21" customHeight="1">
      <c r="A22" s="429" t="s">
        <v>508</v>
      </c>
      <c r="B22" s="429"/>
      <c r="C22" s="429"/>
    </row>
    <row r="23" spans="1:3" ht="38.25">
      <c r="A23" s="266">
        <v>1</v>
      </c>
      <c r="B23" s="263" t="s">
        <v>181</v>
      </c>
      <c r="C23" s="123" t="s">
        <v>603</v>
      </c>
    </row>
    <row r="24" spans="1:3" ht="63.75">
      <c r="A24" s="96">
        <v>2</v>
      </c>
      <c r="B24" s="254" t="s">
        <v>604</v>
      </c>
      <c r="C24" s="267" t="s">
        <v>605</v>
      </c>
    </row>
  </sheetData>
  <sheetProtection/>
  <mergeCells count="8">
    <mergeCell ref="A4:C4"/>
    <mergeCell ref="A6:C6"/>
    <mergeCell ref="A9:C9"/>
    <mergeCell ref="A14:C14"/>
    <mergeCell ref="A20:C20"/>
    <mergeCell ref="A22:C22"/>
    <mergeCell ref="A11:C11"/>
    <mergeCell ref="A18:C1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85" zoomScaleNormal="85" zoomScalePageLayoutView="0" workbookViewId="0" topLeftCell="A19">
      <selection activeCell="H39" sqref="H39"/>
    </sheetView>
  </sheetViews>
  <sheetFormatPr defaultColWidth="9.140625" defaultRowHeight="12.75"/>
  <cols>
    <col min="2" max="2" width="29.8515625" style="0" customWidth="1"/>
    <col min="3" max="3" width="21.28125" style="0" customWidth="1"/>
    <col min="4" max="4" width="19.140625" style="0" customWidth="1"/>
    <col min="5" max="5" width="18.8515625" style="68" customWidth="1"/>
    <col min="6" max="6" width="14.28125" style="253" customWidth="1"/>
    <col min="8" max="8" width="18.28125" style="0" customWidth="1"/>
    <col min="9" max="9" width="17.7109375" style="0" customWidth="1"/>
  </cols>
  <sheetData>
    <row r="2" ht="12.75">
      <c r="B2" s="401" t="s">
        <v>1283</v>
      </c>
    </row>
    <row r="4" spans="1:8" ht="12.75" customHeight="1">
      <c r="A4" s="513" t="s">
        <v>219</v>
      </c>
      <c r="B4" s="513"/>
      <c r="C4" s="513"/>
      <c r="E4" s="351"/>
      <c r="H4" s="92"/>
    </row>
    <row r="5" ht="12.75">
      <c r="E5" s="352"/>
    </row>
    <row r="6" spans="1:9" ht="30.75" customHeight="1">
      <c r="A6" s="237" t="s">
        <v>15</v>
      </c>
      <c r="B6" s="237" t="s">
        <v>220</v>
      </c>
      <c r="C6" s="237" t="s">
        <v>223</v>
      </c>
      <c r="D6" s="237" t="s">
        <v>224</v>
      </c>
      <c r="E6" s="237" t="s">
        <v>225</v>
      </c>
      <c r="F6" s="237" t="s">
        <v>226</v>
      </c>
      <c r="G6" s="237" t="s">
        <v>221</v>
      </c>
      <c r="H6" s="237" t="s">
        <v>222</v>
      </c>
      <c r="I6" s="93"/>
    </row>
    <row r="7" spans="1:9" ht="30.75" customHeight="1">
      <c r="A7" s="294">
        <v>1</v>
      </c>
      <c r="B7" s="295" t="s">
        <v>551</v>
      </c>
      <c r="C7" s="294" t="s">
        <v>552</v>
      </c>
      <c r="D7" s="296"/>
      <c r="E7" s="349"/>
      <c r="F7" s="61">
        <v>6</v>
      </c>
      <c r="G7" s="294">
        <v>1984</v>
      </c>
      <c r="H7" s="296">
        <v>2521.48</v>
      </c>
      <c r="I7" s="249"/>
    </row>
    <row r="8" spans="1:9" ht="30.75" customHeight="1">
      <c r="A8" s="294">
        <v>2</v>
      </c>
      <c r="B8" s="295" t="s">
        <v>551</v>
      </c>
      <c r="C8" s="294" t="s">
        <v>553</v>
      </c>
      <c r="D8" s="296"/>
      <c r="E8" s="349"/>
      <c r="F8" s="61">
        <v>5</v>
      </c>
      <c r="G8" s="294">
        <v>1984</v>
      </c>
      <c r="H8" s="296">
        <v>700</v>
      </c>
      <c r="I8" s="249"/>
    </row>
    <row r="9" spans="1:9" ht="30.75" customHeight="1">
      <c r="A9" s="294" t="s">
        <v>19</v>
      </c>
      <c r="B9" s="295" t="s">
        <v>551</v>
      </c>
      <c r="C9" s="294" t="s">
        <v>553</v>
      </c>
      <c r="D9" s="296"/>
      <c r="E9" s="349"/>
      <c r="F9" s="61">
        <v>5</v>
      </c>
      <c r="G9" s="294">
        <v>2009</v>
      </c>
      <c r="H9" s="296">
        <v>24068.16</v>
      </c>
      <c r="I9" s="252"/>
    </row>
    <row r="10" spans="1:9" ht="30.75" customHeight="1">
      <c r="A10" s="294" t="s">
        <v>20</v>
      </c>
      <c r="B10" s="295" t="s">
        <v>551</v>
      </c>
      <c r="C10" s="294" t="s">
        <v>553</v>
      </c>
      <c r="D10" s="296"/>
      <c r="E10" s="349"/>
      <c r="F10" s="61">
        <v>5</v>
      </c>
      <c r="G10" s="294">
        <v>2009</v>
      </c>
      <c r="H10" s="296">
        <v>24068.16</v>
      </c>
      <c r="I10" s="94"/>
    </row>
    <row r="11" spans="1:9" ht="30.75" customHeight="1">
      <c r="A11" s="294" t="s">
        <v>21</v>
      </c>
      <c r="B11" s="295" t="s">
        <v>551</v>
      </c>
      <c r="C11" s="294" t="s">
        <v>553</v>
      </c>
      <c r="D11" s="296"/>
      <c r="E11" s="349"/>
      <c r="F11" s="96">
        <v>5</v>
      </c>
      <c r="G11" s="294">
        <v>2009</v>
      </c>
      <c r="H11" s="296">
        <v>24068.16</v>
      </c>
      <c r="I11" s="95"/>
    </row>
    <row r="12" spans="1:9" ht="30.75" customHeight="1">
      <c r="A12" s="294" t="s">
        <v>22</v>
      </c>
      <c r="B12" s="295" t="s">
        <v>551</v>
      </c>
      <c r="C12" s="294" t="s">
        <v>553</v>
      </c>
      <c r="D12" s="296"/>
      <c r="E12" s="349"/>
      <c r="F12" s="96">
        <v>5</v>
      </c>
      <c r="G12" s="294">
        <v>2009</v>
      </c>
      <c r="H12" s="296">
        <v>24068.16</v>
      </c>
      <c r="I12" s="95"/>
    </row>
    <row r="13" spans="1:9" ht="30.75" customHeight="1">
      <c r="A13" s="294" t="s">
        <v>23</v>
      </c>
      <c r="B13" s="295" t="s">
        <v>551</v>
      </c>
      <c r="C13" s="294" t="s">
        <v>554</v>
      </c>
      <c r="D13" s="296"/>
      <c r="E13" s="349"/>
      <c r="F13" s="96">
        <v>1</v>
      </c>
      <c r="G13" s="294">
        <v>2010</v>
      </c>
      <c r="H13" s="296">
        <v>6000</v>
      </c>
      <c r="I13" s="95"/>
    </row>
    <row r="14" spans="1:8" ht="30.75" customHeight="1">
      <c r="A14" s="294" t="s">
        <v>24</v>
      </c>
      <c r="B14" s="295" t="s">
        <v>551</v>
      </c>
      <c r="C14" s="294" t="s">
        <v>554</v>
      </c>
      <c r="D14" s="296"/>
      <c r="E14" s="349"/>
      <c r="F14" s="96">
        <v>1</v>
      </c>
      <c r="G14" s="294">
        <v>2010</v>
      </c>
      <c r="H14" s="296">
        <v>5200</v>
      </c>
    </row>
    <row r="15" spans="1:8" ht="30.75" customHeight="1">
      <c r="A15" s="294" t="s">
        <v>25</v>
      </c>
      <c r="B15" s="295" t="s">
        <v>551</v>
      </c>
      <c r="C15" s="294" t="s">
        <v>555</v>
      </c>
      <c r="D15" s="296"/>
      <c r="E15" s="349"/>
      <c r="F15" s="96">
        <v>2</v>
      </c>
      <c r="G15" s="294">
        <v>2007</v>
      </c>
      <c r="H15" s="296">
        <v>7000</v>
      </c>
    </row>
    <row r="16" spans="1:8" ht="30" customHeight="1">
      <c r="A16" s="294" t="s">
        <v>26</v>
      </c>
      <c r="B16" s="295" t="s">
        <v>551</v>
      </c>
      <c r="C16" s="294" t="s">
        <v>555</v>
      </c>
      <c r="D16" s="296"/>
      <c r="E16" s="349"/>
      <c r="F16" s="96">
        <v>2</v>
      </c>
      <c r="G16" s="294">
        <v>2005</v>
      </c>
      <c r="H16" s="296">
        <v>4000</v>
      </c>
    </row>
    <row r="17" spans="1:8" ht="30" customHeight="1">
      <c r="A17" s="294" t="s">
        <v>27</v>
      </c>
      <c r="B17" s="295" t="s">
        <v>551</v>
      </c>
      <c r="C17" s="294" t="s">
        <v>555</v>
      </c>
      <c r="D17" s="296"/>
      <c r="E17" s="349"/>
      <c r="F17" s="96">
        <v>2</v>
      </c>
      <c r="G17" s="294">
        <v>1994</v>
      </c>
      <c r="H17" s="296">
        <v>2800</v>
      </c>
    </row>
    <row r="18" spans="1:8" ht="30" customHeight="1">
      <c r="A18" s="294" t="s">
        <v>28</v>
      </c>
      <c r="B18" s="307" t="s">
        <v>782</v>
      </c>
      <c r="C18" s="302" t="s">
        <v>554</v>
      </c>
      <c r="D18" s="303"/>
      <c r="E18" s="347"/>
      <c r="F18" s="306">
        <v>1</v>
      </c>
      <c r="G18" s="304">
        <v>1994</v>
      </c>
      <c r="H18" s="305">
        <v>1350.54</v>
      </c>
    </row>
    <row r="19" spans="1:8" ht="30" customHeight="1">
      <c r="A19" s="294" t="s">
        <v>29</v>
      </c>
      <c r="B19" s="307" t="s">
        <v>782</v>
      </c>
      <c r="C19" s="304" t="s">
        <v>554</v>
      </c>
      <c r="D19" s="303"/>
      <c r="E19" s="347"/>
      <c r="F19" s="306">
        <v>1</v>
      </c>
      <c r="G19" s="304">
        <v>1995</v>
      </c>
      <c r="H19" s="348">
        <v>1760.46</v>
      </c>
    </row>
    <row r="20" spans="1:8" ht="30" customHeight="1">
      <c r="A20" s="294" t="s">
        <v>30</v>
      </c>
      <c r="B20" s="295" t="s">
        <v>551</v>
      </c>
      <c r="C20" s="294" t="s">
        <v>556</v>
      </c>
      <c r="D20" s="296"/>
      <c r="E20" s="349"/>
      <c r="F20" s="96">
        <v>11</v>
      </c>
      <c r="G20" s="294">
        <v>1989</v>
      </c>
      <c r="H20" s="296">
        <v>13000</v>
      </c>
    </row>
    <row r="21" spans="1:8" ht="30" customHeight="1">
      <c r="A21" s="294" t="s">
        <v>31</v>
      </c>
      <c r="B21" s="295" t="s">
        <v>557</v>
      </c>
      <c r="C21" s="294" t="s">
        <v>558</v>
      </c>
      <c r="D21" s="296"/>
      <c r="E21" s="96" t="s">
        <v>559</v>
      </c>
      <c r="F21" s="96"/>
      <c r="G21" s="297">
        <v>2009</v>
      </c>
      <c r="H21" s="296">
        <v>4434.7</v>
      </c>
    </row>
    <row r="22" spans="1:8" ht="30" customHeight="1">
      <c r="A22" s="294" t="s">
        <v>32</v>
      </c>
      <c r="B22" s="295" t="s">
        <v>557</v>
      </c>
      <c r="C22" s="294" t="s">
        <v>558</v>
      </c>
      <c r="D22" s="296"/>
      <c r="E22" s="96" t="s">
        <v>560</v>
      </c>
      <c r="F22" s="96"/>
      <c r="G22" s="297">
        <v>2009</v>
      </c>
      <c r="H22" s="296">
        <v>4434.7</v>
      </c>
    </row>
    <row r="23" spans="1:8" ht="30" customHeight="1">
      <c r="A23" s="294" t="s">
        <v>33</v>
      </c>
      <c r="B23" s="295" t="s">
        <v>557</v>
      </c>
      <c r="C23" s="294" t="s">
        <v>558</v>
      </c>
      <c r="D23" s="296"/>
      <c r="E23" s="96" t="s">
        <v>561</v>
      </c>
      <c r="F23" s="96"/>
      <c r="G23" s="297">
        <v>2009</v>
      </c>
      <c r="H23" s="296">
        <v>4434.7</v>
      </c>
    </row>
    <row r="24" spans="1:8" ht="30" customHeight="1">
      <c r="A24" s="294" t="s">
        <v>34</v>
      </c>
      <c r="B24" s="295" t="s">
        <v>557</v>
      </c>
      <c r="C24" s="294" t="s">
        <v>558</v>
      </c>
      <c r="D24" s="296"/>
      <c r="E24" s="96" t="s">
        <v>562</v>
      </c>
      <c r="F24" s="96"/>
      <c r="G24" s="297">
        <v>2009</v>
      </c>
      <c r="H24" s="296">
        <v>4434.7</v>
      </c>
    </row>
    <row r="25" spans="1:8" ht="30" customHeight="1">
      <c r="A25" s="294" t="s">
        <v>35</v>
      </c>
      <c r="B25" s="295" t="s">
        <v>563</v>
      </c>
      <c r="C25" s="294" t="s">
        <v>564</v>
      </c>
      <c r="D25" s="296"/>
      <c r="E25" s="349"/>
      <c r="F25" s="96">
        <v>5</v>
      </c>
      <c r="G25" s="297">
        <v>2013</v>
      </c>
      <c r="H25" s="296">
        <v>24000.01</v>
      </c>
    </row>
    <row r="26" spans="1:8" ht="30" customHeight="1">
      <c r="A26" s="294" t="s">
        <v>36</v>
      </c>
      <c r="B26" s="295" t="s">
        <v>525</v>
      </c>
      <c r="C26" s="294" t="s">
        <v>565</v>
      </c>
      <c r="D26" s="296"/>
      <c r="E26" s="349"/>
      <c r="F26" s="96"/>
      <c r="G26" s="297">
        <v>1999</v>
      </c>
      <c r="H26" s="296">
        <v>9000</v>
      </c>
    </row>
    <row r="27" spans="1:8" ht="30" customHeight="1">
      <c r="A27" s="294" t="s">
        <v>540</v>
      </c>
      <c r="B27" s="295" t="s">
        <v>566</v>
      </c>
      <c r="C27" s="294" t="s">
        <v>567</v>
      </c>
      <c r="D27" s="296"/>
      <c r="E27" s="96">
        <v>1000236</v>
      </c>
      <c r="F27" s="96"/>
      <c r="G27" s="297"/>
      <c r="H27" s="296">
        <v>6000</v>
      </c>
    </row>
    <row r="28" spans="1:8" ht="30" customHeight="1">
      <c r="A28" s="294" t="s">
        <v>37</v>
      </c>
      <c r="B28" s="295" t="s">
        <v>525</v>
      </c>
      <c r="C28" s="294" t="s">
        <v>568</v>
      </c>
      <c r="D28" s="296"/>
      <c r="E28" s="96"/>
      <c r="F28" s="96"/>
      <c r="G28" s="297">
        <v>1993</v>
      </c>
      <c r="H28" s="296">
        <v>9049</v>
      </c>
    </row>
    <row r="29" spans="1:8" ht="30" customHeight="1">
      <c r="A29" s="294" t="s">
        <v>38</v>
      </c>
      <c r="B29" s="295" t="s">
        <v>569</v>
      </c>
      <c r="C29" s="294" t="s">
        <v>570</v>
      </c>
      <c r="D29" s="296"/>
      <c r="E29" s="353" t="s">
        <v>228</v>
      </c>
      <c r="F29" s="96"/>
      <c r="G29" s="297">
        <v>2007</v>
      </c>
      <c r="H29" s="296">
        <v>9000</v>
      </c>
    </row>
    <row r="30" spans="1:8" ht="30" customHeight="1">
      <c r="A30" s="294" t="s">
        <v>39</v>
      </c>
      <c r="B30" s="295" t="s">
        <v>551</v>
      </c>
      <c r="C30" s="294" t="s">
        <v>555</v>
      </c>
      <c r="D30" s="296"/>
      <c r="E30" s="96"/>
      <c r="F30" s="96">
        <v>2</v>
      </c>
      <c r="G30" s="297">
        <v>2014</v>
      </c>
      <c r="H30" s="296">
        <v>20000</v>
      </c>
    </row>
    <row r="31" spans="1:8" ht="30" customHeight="1">
      <c r="A31" s="294" t="s">
        <v>40</v>
      </c>
      <c r="B31" s="295" t="s">
        <v>551</v>
      </c>
      <c r="C31" s="294" t="s">
        <v>555</v>
      </c>
      <c r="D31" s="296"/>
      <c r="E31" s="96"/>
      <c r="F31" s="96">
        <v>2</v>
      </c>
      <c r="G31" s="297">
        <v>2008</v>
      </c>
      <c r="H31" s="296">
        <v>4998</v>
      </c>
    </row>
    <row r="32" spans="1:8" ht="30" customHeight="1">
      <c r="A32" s="294" t="s">
        <v>541</v>
      </c>
      <c r="B32" s="295" t="s">
        <v>571</v>
      </c>
      <c r="C32" s="294" t="s">
        <v>572</v>
      </c>
      <c r="D32" s="296"/>
      <c r="E32" s="96"/>
      <c r="F32" s="96">
        <v>4</v>
      </c>
      <c r="G32" s="297">
        <v>1991</v>
      </c>
      <c r="H32" s="296">
        <v>882.38</v>
      </c>
    </row>
    <row r="33" spans="1:8" ht="30" customHeight="1">
      <c r="A33" s="294" t="s">
        <v>542</v>
      </c>
      <c r="B33" s="295" t="s">
        <v>551</v>
      </c>
      <c r="C33" s="294" t="s">
        <v>554</v>
      </c>
      <c r="D33" s="296"/>
      <c r="E33" s="96"/>
      <c r="F33" s="96">
        <v>1</v>
      </c>
      <c r="G33" s="297">
        <v>2017</v>
      </c>
      <c r="H33" s="296">
        <v>13999.99</v>
      </c>
    </row>
    <row r="34" spans="1:8" ht="30" customHeight="1">
      <c r="A34" s="294" t="s">
        <v>543</v>
      </c>
      <c r="B34" s="295" t="s">
        <v>525</v>
      </c>
      <c r="C34" s="294" t="s">
        <v>227</v>
      </c>
      <c r="D34" s="296"/>
      <c r="E34" s="96"/>
      <c r="F34" s="96"/>
      <c r="G34" s="297">
        <v>2018</v>
      </c>
      <c r="H34" s="296">
        <v>15500</v>
      </c>
    </row>
    <row r="35" spans="1:8" ht="30" customHeight="1">
      <c r="A35" s="294" t="s">
        <v>544</v>
      </c>
      <c r="B35" s="295" t="s">
        <v>525</v>
      </c>
      <c r="C35" s="294" t="s">
        <v>229</v>
      </c>
      <c r="D35" s="296"/>
      <c r="E35" s="96"/>
      <c r="F35" s="96"/>
      <c r="G35" s="297">
        <v>2018</v>
      </c>
      <c r="H35" s="296">
        <v>14500</v>
      </c>
    </row>
    <row r="36" spans="1:8" ht="30" customHeight="1">
      <c r="A36" s="294" t="s">
        <v>545</v>
      </c>
      <c r="B36" s="295" t="s">
        <v>573</v>
      </c>
      <c r="C36" s="294" t="s">
        <v>558</v>
      </c>
      <c r="D36" s="296"/>
      <c r="E36" s="96" t="s">
        <v>574</v>
      </c>
      <c r="F36" s="96"/>
      <c r="G36" s="297">
        <v>2017</v>
      </c>
      <c r="H36" s="296">
        <v>4000</v>
      </c>
    </row>
    <row r="37" spans="1:8" ht="30" customHeight="1">
      <c r="A37" s="294" t="s">
        <v>546</v>
      </c>
      <c r="B37" s="295" t="s">
        <v>573</v>
      </c>
      <c r="C37" s="294" t="s">
        <v>575</v>
      </c>
      <c r="D37" s="296"/>
      <c r="E37" s="96" t="s">
        <v>230</v>
      </c>
      <c r="F37" s="96"/>
      <c r="G37" s="297">
        <v>2018</v>
      </c>
      <c r="H37" s="296">
        <v>27749.99</v>
      </c>
    </row>
    <row r="38" spans="1:8" ht="30" customHeight="1">
      <c r="A38" s="294" t="s">
        <v>616</v>
      </c>
      <c r="B38" s="298" t="s">
        <v>551</v>
      </c>
      <c r="C38" s="299" t="s">
        <v>554</v>
      </c>
      <c r="D38" s="301"/>
      <c r="E38" s="350"/>
      <c r="F38" s="299">
        <v>1</v>
      </c>
      <c r="G38" s="299">
        <v>2021</v>
      </c>
      <c r="H38" s="300">
        <v>16000</v>
      </c>
    </row>
    <row r="39" spans="1:8" ht="19.5" customHeight="1">
      <c r="A39" s="394"/>
      <c r="B39" s="394"/>
      <c r="C39" s="395"/>
      <c r="D39" s="396" t="s">
        <v>8</v>
      </c>
      <c r="E39" s="397"/>
      <c r="F39" s="398"/>
      <c r="G39" s="399"/>
      <c r="H39" s="399">
        <f>SUM(H7:H38)</f>
        <v>333023.29000000004</v>
      </c>
    </row>
  </sheetData>
  <sheetProtection/>
  <mergeCells count="1"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68">
      <selection activeCell="F46" sqref="F46"/>
    </sheetView>
  </sheetViews>
  <sheetFormatPr defaultColWidth="9.140625" defaultRowHeight="12.75"/>
  <cols>
    <col min="1" max="1" width="18.28125" style="352" customWidth="1"/>
    <col min="2" max="2" width="12.421875" style="352" customWidth="1"/>
    <col min="3" max="3" width="19.7109375" style="405" customWidth="1"/>
    <col min="4" max="4" width="35.140625" style="405" customWidth="1"/>
    <col min="5" max="5" width="15.7109375" style="405" customWidth="1"/>
    <col min="6" max="6" width="87.00390625" style="406" customWidth="1"/>
    <col min="7" max="9" width="9.140625" style="352" customWidth="1"/>
    <col min="10" max="10" width="22.28125" style="352" customWidth="1"/>
    <col min="11" max="16384" width="9.140625" style="352" customWidth="1"/>
  </cols>
  <sheetData>
    <row r="1" spans="1:6" ht="12.75">
      <c r="A1" s="402" t="s">
        <v>1317</v>
      </c>
      <c r="B1" s="351"/>
      <c r="C1" s="403"/>
      <c r="D1" s="403"/>
      <c r="E1" s="403"/>
      <c r="F1" s="404"/>
    </row>
    <row r="3" spans="1:6" ht="12.75">
      <c r="A3" s="526" t="s">
        <v>1284</v>
      </c>
      <c r="B3" s="526"/>
      <c r="C3" s="526"/>
      <c r="D3" s="526"/>
      <c r="E3" s="526"/>
      <c r="F3" s="526"/>
    </row>
    <row r="4" spans="1:6" ht="25.5">
      <c r="A4" s="383" t="s">
        <v>1285</v>
      </c>
      <c r="B4" s="383" t="s">
        <v>1286</v>
      </c>
      <c r="C4" s="382" t="s">
        <v>1287</v>
      </c>
      <c r="D4" s="382" t="s">
        <v>1323</v>
      </c>
      <c r="E4" s="382" t="s">
        <v>1324</v>
      </c>
      <c r="F4" s="383" t="s">
        <v>1288</v>
      </c>
    </row>
    <row r="5" spans="1:6" ht="16.5" customHeight="1">
      <c r="A5" s="520" t="s">
        <v>1289</v>
      </c>
      <c r="B5" s="520"/>
      <c r="C5" s="520"/>
      <c r="D5" s="520"/>
      <c r="E5" s="520"/>
      <c r="F5" s="520"/>
    </row>
    <row r="6" spans="1:6" ht="37.5" customHeight="1">
      <c r="A6" s="514" t="s">
        <v>1290</v>
      </c>
      <c r="B6" s="514">
        <v>4</v>
      </c>
      <c r="C6" s="372">
        <v>7790.87</v>
      </c>
      <c r="D6" s="372" t="s">
        <v>125</v>
      </c>
      <c r="E6" s="372" t="s">
        <v>1325</v>
      </c>
      <c r="F6" s="130" t="s">
        <v>1291</v>
      </c>
    </row>
    <row r="7" spans="1:6" ht="29.25" customHeight="1">
      <c r="A7" s="515"/>
      <c r="B7" s="515"/>
      <c r="C7" s="372">
        <v>800</v>
      </c>
      <c r="D7" s="372" t="s">
        <v>1326</v>
      </c>
      <c r="E7" s="372" t="s">
        <v>1327</v>
      </c>
      <c r="F7" s="130" t="s">
        <v>1292</v>
      </c>
    </row>
    <row r="8" spans="1:6" s="346" customFormat="1" ht="30" customHeight="1">
      <c r="A8" s="515"/>
      <c r="B8" s="515"/>
      <c r="C8" s="372">
        <v>1064.13</v>
      </c>
      <c r="D8" s="372" t="s">
        <v>1328</v>
      </c>
      <c r="E8" s="372" t="s">
        <v>1329</v>
      </c>
      <c r="F8" s="407" t="s">
        <v>1293</v>
      </c>
    </row>
    <row r="9" spans="1:6" s="346" customFormat="1" ht="34.5" customHeight="1">
      <c r="A9" s="516"/>
      <c r="B9" s="516"/>
      <c r="C9" s="372">
        <v>307.5</v>
      </c>
      <c r="D9" s="372" t="s">
        <v>1330</v>
      </c>
      <c r="E9" s="372" t="s">
        <v>1331</v>
      </c>
      <c r="F9" s="407" t="s">
        <v>1294</v>
      </c>
    </row>
    <row r="10" spans="1:6" s="346" customFormat="1" ht="41.25" customHeight="1">
      <c r="A10" s="408" t="s">
        <v>1295</v>
      </c>
      <c r="B10" s="123">
        <v>1</v>
      </c>
      <c r="C10" s="372">
        <v>4434.7</v>
      </c>
      <c r="D10" s="372" t="s">
        <v>128</v>
      </c>
      <c r="E10" s="372" t="s">
        <v>1332</v>
      </c>
      <c r="F10" s="407" t="s">
        <v>1296</v>
      </c>
    </row>
    <row r="11" spans="1:6" s="346" customFormat="1" ht="28.5" customHeight="1">
      <c r="A11" s="525" t="s">
        <v>1340</v>
      </c>
      <c r="B11" s="524">
        <v>4</v>
      </c>
      <c r="C11" s="372">
        <v>978.08</v>
      </c>
      <c r="D11" s="372" t="s">
        <v>128</v>
      </c>
      <c r="E11" s="372" t="s">
        <v>1333</v>
      </c>
      <c r="F11" s="407" t="s">
        <v>1337</v>
      </c>
    </row>
    <row r="12" spans="1:6" s="346" customFormat="1" ht="32.25" customHeight="1">
      <c r="A12" s="525"/>
      <c r="B12" s="524"/>
      <c r="C12" s="372">
        <v>1218.72</v>
      </c>
      <c r="D12" s="372" t="s">
        <v>1330</v>
      </c>
      <c r="E12" s="372" t="s">
        <v>1334</v>
      </c>
      <c r="F12" s="407" t="s">
        <v>1338</v>
      </c>
    </row>
    <row r="13" spans="1:6" s="346" customFormat="1" ht="32.25" customHeight="1">
      <c r="A13" s="525"/>
      <c r="B13" s="524"/>
      <c r="C13" s="372">
        <v>561.78</v>
      </c>
      <c r="D13" s="372" t="s">
        <v>1330</v>
      </c>
      <c r="E13" s="372" t="s">
        <v>1335</v>
      </c>
      <c r="F13" s="407" t="s">
        <v>1341</v>
      </c>
    </row>
    <row r="14" spans="1:10" s="346" customFormat="1" ht="28.5" customHeight="1">
      <c r="A14" s="525"/>
      <c r="B14" s="524"/>
      <c r="C14" s="372">
        <v>1175.88</v>
      </c>
      <c r="D14" s="372" t="s">
        <v>1330</v>
      </c>
      <c r="E14" s="372" t="s">
        <v>1336</v>
      </c>
      <c r="F14" s="407" t="s">
        <v>1339</v>
      </c>
      <c r="J14" s="411"/>
    </row>
    <row r="15" spans="1:10" s="346" customFormat="1" ht="22.5" customHeight="1">
      <c r="A15" s="522" t="s">
        <v>1297</v>
      </c>
      <c r="B15" s="523"/>
      <c r="C15" s="409">
        <v>18720.03</v>
      </c>
      <c r="D15" s="409"/>
      <c r="E15" s="409"/>
      <c r="F15" s="407"/>
      <c r="J15" s="411"/>
    </row>
    <row r="16" spans="1:6" ht="18.75" customHeight="1">
      <c r="A16" s="520" t="s">
        <v>294</v>
      </c>
      <c r="B16" s="520"/>
      <c r="C16" s="520"/>
      <c r="D16" s="520"/>
      <c r="E16" s="520"/>
      <c r="F16" s="520"/>
    </row>
    <row r="17" spans="1:6" ht="24" customHeight="1">
      <c r="A17" s="514" t="s">
        <v>1290</v>
      </c>
      <c r="B17" s="514">
        <v>6</v>
      </c>
      <c r="C17" s="372">
        <v>1230</v>
      </c>
      <c r="D17" s="372" t="s">
        <v>1330</v>
      </c>
      <c r="E17" s="372" t="s">
        <v>1342</v>
      </c>
      <c r="F17" s="130" t="s">
        <v>1298</v>
      </c>
    </row>
    <row r="18" spans="1:6" ht="24" customHeight="1">
      <c r="A18" s="515"/>
      <c r="B18" s="515"/>
      <c r="C18" s="372">
        <v>637.88</v>
      </c>
      <c r="D18" s="372" t="s">
        <v>155</v>
      </c>
      <c r="E18" s="372" t="s">
        <v>1343</v>
      </c>
      <c r="F18" s="130" t="s">
        <v>1299</v>
      </c>
    </row>
    <row r="19" spans="1:6" ht="24" customHeight="1">
      <c r="A19" s="515"/>
      <c r="B19" s="515"/>
      <c r="C19" s="372">
        <v>357.13</v>
      </c>
      <c r="D19" s="372" t="s">
        <v>155</v>
      </c>
      <c r="E19" s="372" t="s">
        <v>1344</v>
      </c>
      <c r="F19" s="130" t="s">
        <v>1300</v>
      </c>
    </row>
    <row r="20" spans="1:6" ht="35.25" customHeight="1">
      <c r="A20" s="515"/>
      <c r="B20" s="515"/>
      <c r="C20" s="372">
        <v>5101.525</v>
      </c>
      <c r="D20" s="372" t="s">
        <v>1345</v>
      </c>
      <c r="E20" s="372" t="s">
        <v>1346</v>
      </c>
      <c r="F20" s="130" t="s">
        <v>1301</v>
      </c>
    </row>
    <row r="21" spans="1:6" ht="30.75" customHeight="1">
      <c r="A21" s="515"/>
      <c r="B21" s="515"/>
      <c r="C21" s="372">
        <v>3200</v>
      </c>
      <c r="D21" s="372" t="s">
        <v>1330</v>
      </c>
      <c r="E21" s="372" t="s">
        <v>1352</v>
      </c>
      <c r="F21" s="130" t="s">
        <v>1351</v>
      </c>
    </row>
    <row r="22" spans="1:6" s="346" customFormat="1" ht="27.75" customHeight="1">
      <c r="A22" s="516"/>
      <c r="B22" s="516"/>
      <c r="C22" s="372">
        <v>361.48</v>
      </c>
      <c r="D22" s="372" t="s">
        <v>1347</v>
      </c>
      <c r="E22" s="372" t="s">
        <v>1348</v>
      </c>
      <c r="F22" s="407" t="s">
        <v>1302</v>
      </c>
    </row>
    <row r="23" spans="1:6" s="346" customFormat="1" ht="24" customHeight="1">
      <c r="A23" s="514" t="s">
        <v>1303</v>
      </c>
      <c r="B23" s="514">
        <v>2</v>
      </c>
      <c r="C23" s="372">
        <v>1827.55</v>
      </c>
      <c r="D23" s="372" t="s">
        <v>1330</v>
      </c>
      <c r="E23" s="372" t="s">
        <v>1349</v>
      </c>
      <c r="F23" s="407" t="s">
        <v>1304</v>
      </c>
    </row>
    <row r="24" spans="1:6" s="346" customFormat="1" ht="24" customHeight="1">
      <c r="A24" s="516"/>
      <c r="B24" s="516"/>
      <c r="C24" s="372">
        <v>8080</v>
      </c>
      <c r="D24" s="372" t="s">
        <v>125</v>
      </c>
      <c r="E24" s="372" t="s">
        <v>1532</v>
      </c>
      <c r="F24" s="407" t="s">
        <v>1533</v>
      </c>
    </row>
    <row r="25" spans="1:6" s="346" customFormat="1" ht="24" customHeight="1">
      <c r="A25" s="514" t="s">
        <v>1309</v>
      </c>
      <c r="B25" s="514">
        <v>2</v>
      </c>
      <c r="C25" s="372">
        <v>467</v>
      </c>
      <c r="D25" s="372" t="s">
        <v>1330</v>
      </c>
      <c r="E25" s="372" t="s">
        <v>1354</v>
      </c>
      <c r="F25" s="407" t="s">
        <v>1353</v>
      </c>
    </row>
    <row r="26" spans="1:6" s="346" customFormat="1" ht="24" customHeight="1">
      <c r="A26" s="516"/>
      <c r="B26" s="516"/>
      <c r="C26" s="372">
        <v>11000</v>
      </c>
      <c r="D26" s="372" t="s">
        <v>1330</v>
      </c>
      <c r="E26" s="372" t="s">
        <v>1535</v>
      </c>
      <c r="F26" s="407" t="s">
        <v>1529</v>
      </c>
    </row>
    <row r="27" spans="1:6" s="346" customFormat="1" ht="33.75" customHeight="1">
      <c r="A27" s="408" t="s">
        <v>1305</v>
      </c>
      <c r="B27" s="123">
        <v>1</v>
      </c>
      <c r="C27" s="372">
        <v>2350</v>
      </c>
      <c r="D27" s="372" t="s">
        <v>128</v>
      </c>
      <c r="E27" s="372" t="s">
        <v>1350</v>
      </c>
      <c r="F27" s="407" t="s">
        <v>1306</v>
      </c>
    </row>
    <row r="28" spans="1:6" s="346" customFormat="1" ht="23.25" customHeight="1">
      <c r="A28" s="525" t="s">
        <v>1340</v>
      </c>
      <c r="B28" s="524">
        <v>2</v>
      </c>
      <c r="C28" s="372">
        <v>1636.03</v>
      </c>
      <c r="D28" s="372" t="s">
        <v>125</v>
      </c>
      <c r="E28" s="372" t="s">
        <v>1355</v>
      </c>
      <c r="F28" s="407" t="s">
        <v>1356</v>
      </c>
    </row>
    <row r="29" spans="1:6" s="346" customFormat="1" ht="23.25" customHeight="1">
      <c r="A29" s="525"/>
      <c r="B29" s="524"/>
      <c r="C29" s="372">
        <v>1931.43</v>
      </c>
      <c r="D29" s="372" t="s">
        <v>1330</v>
      </c>
      <c r="E29" s="372" t="s">
        <v>1358</v>
      </c>
      <c r="F29" s="407" t="s">
        <v>1357</v>
      </c>
    </row>
    <row r="30" spans="1:6" s="346" customFormat="1" ht="22.5" customHeight="1">
      <c r="A30" s="522" t="s">
        <v>1307</v>
      </c>
      <c r="B30" s="523"/>
      <c r="C30" s="409">
        <f>SUM(C17:C29)</f>
        <v>38180.025</v>
      </c>
      <c r="D30" s="409"/>
      <c r="E30" s="409"/>
      <c r="F30" s="407"/>
    </row>
    <row r="31" spans="1:6" ht="21.75" customHeight="1">
      <c r="A31" s="520" t="s">
        <v>1308</v>
      </c>
      <c r="B31" s="520"/>
      <c r="C31" s="520"/>
      <c r="D31" s="520"/>
      <c r="E31" s="520"/>
      <c r="F31" s="520"/>
    </row>
    <row r="32" spans="1:6" ht="24" customHeight="1">
      <c r="A32" s="514" t="s">
        <v>1309</v>
      </c>
      <c r="B32" s="514">
        <v>3</v>
      </c>
      <c r="C32" s="372">
        <v>1500</v>
      </c>
      <c r="D32" s="372" t="s">
        <v>1330</v>
      </c>
      <c r="E32" s="372" t="s">
        <v>1361</v>
      </c>
      <c r="F32" s="407" t="s">
        <v>1310</v>
      </c>
    </row>
    <row r="33" spans="1:6" s="346" customFormat="1" ht="24" customHeight="1">
      <c r="A33" s="515"/>
      <c r="B33" s="515"/>
      <c r="C33" s="372">
        <v>8292.11</v>
      </c>
      <c r="D33" s="372" t="s">
        <v>1330</v>
      </c>
      <c r="E33" s="372" t="s">
        <v>1534</v>
      </c>
      <c r="F33" s="407" t="s">
        <v>1423</v>
      </c>
    </row>
    <row r="34" spans="1:6" ht="24" customHeight="1">
      <c r="A34" s="516"/>
      <c r="B34" s="516"/>
      <c r="C34" s="372">
        <v>510</v>
      </c>
      <c r="D34" s="372" t="s">
        <v>1330</v>
      </c>
      <c r="E34" s="372" t="s">
        <v>1359</v>
      </c>
      <c r="F34" s="407" t="s">
        <v>1360</v>
      </c>
    </row>
    <row r="35" spans="1:6" s="346" customFormat="1" ht="23.25" customHeight="1">
      <c r="A35" s="525" t="s">
        <v>1340</v>
      </c>
      <c r="B35" s="524">
        <v>3</v>
      </c>
      <c r="C35" s="270">
        <v>8630</v>
      </c>
      <c r="D35" s="372" t="s">
        <v>1330</v>
      </c>
      <c r="E35" s="372" t="s">
        <v>1363</v>
      </c>
      <c r="F35" s="407" t="s">
        <v>1362</v>
      </c>
    </row>
    <row r="36" spans="1:6" s="346" customFormat="1" ht="23.25" customHeight="1">
      <c r="A36" s="525"/>
      <c r="B36" s="524"/>
      <c r="C36" s="372">
        <v>9781.45</v>
      </c>
      <c r="D36" s="372" t="s">
        <v>1330</v>
      </c>
      <c r="E36" s="372" t="s">
        <v>1531</v>
      </c>
      <c r="F36" s="407" t="s">
        <v>1362</v>
      </c>
    </row>
    <row r="37" spans="1:6" s="346" customFormat="1" ht="23.25" customHeight="1">
      <c r="A37" s="525"/>
      <c r="B37" s="524"/>
      <c r="C37" s="372">
        <v>2471.28</v>
      </c>
      <c r="D37" s="372" t="s">
        <v>155</v>
      </c>
      <c r="E37" s="372" t="s">
        <v>1365</v>
      </c>
      <c r="F37" s="407" t="s">
        <v>1364</v>
      </c>
    </row>
    <row r="38" spans="1:6" s="346" customFormat="1" ht="22.5" customHeight="1">
      <c r="A38" s="522" t="s">
        <v>1311</v>
      </c>
      <c r="B38" s="523"/>
      <c r="C38" s="409">
        <f>SUM(C32:C37)</f>
        <v>31184.84</v>
      </c>
      <c r="D38" s="409"/>
      <c r="E38" s="409"/>
      <c r="F38" s="407"/>
    </row>
    <row r="39" spans="1:6" ht="21.75" customHeight="1">
      <c r="A39" s="520" t="s">
        <v>1318</v>
      </c>
      <c r="B39" s="520"/>
      <c r="C39" s="520"/>
      <c r="D39" s="520"/>
      <c r="E39" s="520"/>
      <c r="F39" s="520"/>
    </row>
    <row r="40" spans="1:6" s="346" customFormat="1" ht="33.75" customHeight="1">
      <c r="A40" s="514" t="s">
        <v>1309</v>
      </c>
      <c r="B40" s="514">
        <v>2</v>
      </c>
      <c r="C40" s="372">
        <v>500</v>
      </c>
      <c r="D40" s="372" t="s">
        <v>1330</v>
      </c>
      <c r="E40" s="372" t="s">
        <v>1367</v>
      </c>
      <c r="F40" s="410" t="s">
        <v>1366</v>
      </c>
    </row>
    <row r="41" spans="1:6" s="346" customFormat="1" ht="21.75" customHeight="1">
      <c r="A41" s="516"/>
      <c r="B41" s="516"/>
      <c r="C41" s="372">
        <v>5245.73</v>
      </c>
      <c r="D41" s="372" t="s">
        <v>1330</v>
      </c>
      <c r="E41" s="372" t="s">
        <v>1369</v>
      </c>
      <c r="F41" s="410" t="s">
        <v>1368</v>
      </c>
    </row>
    <row r="42" spans="1:6" s="346" customFormat="1" ht="24" customHeight="1">
      <c r="A42" s="514" t="s">
        <v>1290</v>
      </c>
      <c r="B42" s="514">
        <v>4</v>
      </c>
      <c r="C42" s="372">
        <v>16441.7</v>
      </c>
      <c r="D42" s="372" t="s">
        <v>155</v>
      </c>
      <c r="E42" s="372" t="s">
        <v>1530</v>
      </c>
      <c r="F42" s="407" t="s">
        <v>1312</v>
      </c>
    </row>
    <row r="43" spans="1:6" s="346" customFormat="1" ht="24" customHeight="1">
      <c r="A43" s="515"/>
      <c r="B43" s="515"/>
      <c r="C43" s="372">
        <v>893</v>
      </c>
      <c r="D43" s="372" t="s">
        <v>155</v>
      </c>
      <c r="E43" s="372" t="s">
        <v>1370</v>
      </c>
      <c r="F43" s="407" t="s">
        <v>1312</v>
      </c>
    </row>
    <row r="44" spans="1:6" s="346" customFormat="1" ht="24" customHeight="1">
      <c r="A44" s="515"/>
      <c r="B44" s="515"/>
      <c r="C44" s="372">
        <v>500</v>
      </c>
      <c r="D44" s="372" t="s">
        <v>155</v>
      </c>
      <c r="E44" s="372" t="s">
        <v>1374</v>
      </c>
      <c r="F44" s="407" t="s">
        <v>1373</v>
      </c>
    </row>
    <row r="45" spans="1:6" s="346" customFormat="1" ht="38.25" customHeight="1">
      <c r="A45" s="516"/>
      <c r="B45" s="516"/>
      <c r="C45" s="372">
        <v>66253.75</v>
      </c>
      <c r="D45" s="372" t="s">
        <v>1371</v>
      </c>
      <c r="E45" s="372" t="s">
        <v>1372</v>
      </c>
      <c r="F45" s="407" t="s">
        <v>1313</v>
      </c>
    </row>
    <row r="46" spans="1:6" s="346" customFormat="1" ht="28.5" customHeight="1">
      <c r="A46" s="517" t="s">
        <v>1340</v>
      </c>
      <c r="B46" s="514">
        <v>3</v>
      </c>
      <c r="C46" s="372">
        <v>35700</v>
      </c>
      <c r="D46" s="372" t="s">
        <v>125</v>
      </c>
      <c r="E46" s="372" t="s">
        <v>1376</v>
      </c>
      <c r="F46" s="407" t="s">
        <v>1377</v>
      </c>
    </row>
    <row r="47" spans="1:6" s="346" customFormat="1" ht="32.25" customHeight="1">
      <c r="A47" s="518"/>
      <c r="B47" s="515"/>
      <c r="C47" s="372">
        <v>563.24</v>
      </c>
      <c r="D47" s="372" t="s">
        <v>1330</v>
      </c>
      <c r="E47" s="372" t="s">
        <v>1378</v>
      </c>
      <c r="F47" s="407" t="s">
        <v>1379</v>
      </c>
    </row>
    <row r="48" spans="1:6" s="346" customFormat="1" ht="32.25" customHeight="1">
      <c r="A48" s="519"/>
      <c r="B48" s="516"/>
      <c r="C48" s="372">
        <v>2143.27</v>
      </c>
      <c r="D48" s="372" t="s">
        <v>1330</v>
      </c>
      <c r="E48" s="372" t="s">
        <v>1381</v>
      </c>
      <c r="F48" s="407" t="s">
        <v>1380</v>
      </c>
    </row>
    <row r="49" spans="1:6" s="346" customFormat="1" ht="28.5" customHeight="1">
      <c r="A49" s="408" t="s">
        <v>1375</v>
      </c>
      <c r="B49" s="123">
        <v>1</v>
      </c>
      <c r="C49" s="372">
        <v>19349.25</v>
      </c>
      <c r="D49" s="372" t="s">
        <v>125</v>
      </c>
      <c r="E49" s="372" t="s">
        <v>1376</v>
      </c>
      <c r="F49" s="407" t="s">
        <v>1377</v>
      </c>
    </row>
    <row r="50" spans="1:6" s="346" customFormat="1" ht="22.5" customHeight="1">
      <c r="A50" s="522" t="s">
        <v>1314</v>
      </c>
      <c r="B50" s="523"/>
      <c r="C50" s="409">
        <f>SUM(C40:C49)</f>
        <v>147589.94</v>
      </c>
      <c r="D50" s="409"/>
      <c r="E50" s="409"/>
      <c r="F50" s="407"/>
    </row>
    <row r="51" spans="1:6" ht="21.75" customHeight="1">
      <c r="A51" s="520" t="s">
        <v>1319</v>
      </c>
      <c r="B51" s="520"/>
      <c r="C51" s="520"/>
      <c r="D51" s="520"/>
      <c r="E51" s="520"/>
      <c r="F51" s="520"/>
    </row>
    <row r="52" spans="1:6" s="346" customFormat="1" ht="30" customHeight="1">
      <c r="A52" s="514" t="s">
        <v>1290</v>
      </c>
      <c r="B52" s="514">
        <v>10</v>
      </c>
      <c r="C52" s="372">
        <v>3186.54</v>
      </c>
      <c r="D52" s="372" t="s">
        <v>1382</v>
      </c>
      <c r="E52" s="372" t="s">
        <v>1383</v>
      </c>
      <c r="F52" s="410" t="s">
        <v>1384</v>
      </c>
    </row>
    <row r="53" spans="1:6" s="346" customFormat="1" ht="24" customHeight="1">
      <c r="A53" s="515"/>
      <c r="B53" s="515"/>
      <c r="C53" s="372">
        <v>725</v>
      </c>
      <c r="D53" s="372" t="s">
        <v>155</v>
      </c>
      <c r="E53" s="372" t="s">
        <v>1386</v>
      </c>
      <c r="F53" s="407" t="s">
        <v>1385</v>
      </c>
    </row>
    <row r="54" spans="1:6" s="346" customFormat="1" ht="27.75" customHeight="1">
      <c r="A54" s="515"/>
      <c r="B54" s="515"/>
      <c r="C54" s="372">
        <v>760</v>
      </c>
      <c r="D54" s="372" t="s">
        <v>1347</v>
      </c>
      <c r="E54" s="372" t="s">
        <v>1387</v>
      </c>
      <c r="F54" s="407" t="s">
        <v>1388</v>
      </c>
    </row>
    <row r="55" spans="1:6" s="346" customFormat="1" ht="27.75" customHeight="1">
      <c r="A55" s="515"/>
      <c r="B55" s="515"/>
      <c r="C55" s="372">
        <v>6765</v>
      </c>
      <c r="D55" s="372" t="s">
        <v>1382</v>
      </c>
      <c r="E55" s="372" t="s">
        <v>1390</v>
      </c>
      <c r="F55" s="407" t="s">
        <v>1389</v>
      </c>
    </row>
    <row r="56" spans="1:6" s="346" customFormat="1" ht="27.75" customHeight="1">
      <c r="A56" s="515"/>
      <c r="B56" s="515"/>
      <c r="C56" s="372">
        <v>1500</v>
      </c>
      <c r="D56" s="372" t="s">
        <v>1347</v>
      </c>
      <c r="E56" s="372" t="s">
        <v>1390</v>
      </c>
      <c r="F56" s="410" t="s">
        <v>1391</v>
      </c>
    </row>
    <row r="57" spans="1:6" s="346" customFormat="1" ht="24" customHeight="1">
      <c r="A57" s="515"/>
      <c r="B57" s="515"/>
      <c r="C57" s="372">
        <v>2433.01</v>
      </c>
      <c r="D57" s="372" t="s">
        <v>125</v>
      </c>
      <c r="E57" s="372" t="s">
        <v>1393</v>
      </c>
      <c r="F57" s="407" t="s">
        <v>1392</v>
      </c>
    </row>
    <row r="58" spans="1:6" s="346" customFormat="1" ht="24" customHeight="1">
      <c r="A58" s="515"/>
      <c r="B58" s="515"/>
      <c r="C58" s="372">
        <v>1276.83</v>
      </c>
      <c r="D58" s="372" t="s">
        <v>155</v>
      </c>
      <c r="E58" s="372" t="s">
        <v>1394</v>
      </c>
      <c r="F58" s="407" t="s">
        <v>1395</v>
      </c>
    </row>
    <row r="59" spans="1:6" s="346" customFormat="1" ht="24" customHeight="1">
      <c r="A59" s="515"/>
      <c r="B59" s="515"/>
      <c r="C59" s="372">
        <v>4685.42</v>
      </c>
      <c r="D59" s="372" t="s">
        <v>155</v>
      </c>
      <c r="E59" s="372" t="s">
        <v>1396</v>
      </c>
      <c r="F59" s="407" t="s">
        <v>1395</v>
      </c>
    </row>
    <row r="60" spans="1:6" s="346" customFormat="1" ht="26.25" customHeight="1">
      <c r="A60" s="515"/>
      <c r="B60" s="515"/>
      <c r="C60" s="372">
        <v>3035</v>
      </c>
      <c r="D60" s="372" t="s">
        <v>128</v>
      </c>
      <c r="E60" s="372" t="s">
        <v>1397</v>
      </c>
      <c r="F60" s="407" t="s">
        <v>1398</v>
      </c>
    </row>
    <row r="61" spans="1:6" s="346" customFormat="1" ht="24" customHeight="1">
      <c r="A61" s="516"/>
      <c r="B61" s="516"/>
      <c r="C61" s="372">
        <v>9831.87</v>
      </c>
      <c r="D61" s="372" t="s">
        <v>155</v>
      </c>
      <c r="E61" s="372" t="s">
        <v>1397</v>
      </c>
      <c r="F61" s="407" t="s">
        <v>1399</v>
      </c>
    </row>
    <row r="62" spans="1:6" s="346" customFormat="1" ht="24" customHeight="1">
      <c r="A62" s="123" t="s">
        <v>1303</v>
      </c>
      <c r="B62" s="123">
        <v>1</v>
      </c>
      <c r="C62" s="372">
        <v>1999</v>
      </c>
      <c r="D62" s="372" t="s">
        <v>1401</v>
      </c>
      <c r="E62" s="372" t="s">
        <v>1402</v>
      </c>
      <c r="F62" s="407" t="s">
        <v>1400</v>
      </c>
    </row>
    <row r="63" spans="1:6" s="346" customFormat="1" ht="33.75" customHeight="1">
      <c r="A63" s="123" t="s">
        <v>1403</v>
      </c>
      <c r="B63" s="123">
        <v>1</v>
      </c>
      <c r="C63" s="372">
        <v>450</v>
      </c>
      <c r="D63" s="372" t="s">
        <v>125</v>
      </c>
      <c r="E63" s="372" t="s">
        <v>1405</v>
      </c>
      <c r="F63" s="407" t="s">
        <v>1404</v>
      </c>
    </row>
    <row r="64" spans="1:6" s="346" customFormat="1" ht="32.25" customHeight="1">
      <c r="A64" s="123" t="s">
        <v>1340</v>
      </c>
      <c r="B64" s="123">
        <v>1</v>
      </c>
      <c r="C64" s="372">
        <v>444.01</v>
      </c>
      <c r="D64" s="372" t="s">
        <v>1407</v>
      </c>
      <c r="E64" s="372" t="s">
        <v>1408</v>
      </c>
      <c r="F64" s="407" t="s">
        <v>1406</v>
      </c>
    </row>
    <row r="65" spans="1:6" s="346" customFormat="1" ht="28.5" customHeight="1">
      <c r="A65" s="408" t="s">
        <v>1375</v>
      </c>
      <c r="B65" s="123">
        <v>1</v>
      </c>
      <c r="C65" s="372">
        <v>200</v>
      </c>
      <c r="D65" s="372" t="s">
        <v>1330</v>
      </c>
      <c r="E65" s="372" t="s">
        <v>1410</v>
      </c>
      <c r="F65" s="407" t="s">
        <v>1409</v>
      </c>
    </row>
    <row r="66" spans="1:6" s="346" customFormat="1" ht="22.5" customHeight="1">
      <c r="A66" s="522" t="s">
        <v>1320</v>
      </c>
      <c r="B66" s="523"/>
      <c r="C66" s="409">
        <f>SUM(C52:C65)</f>
        <v>37291.68000000001</v>
      </c>
      <c r="D66" s="409"/>
      <c r="E66" s="409"/>
      <c r="F66" s="407"/>
    </row>
    <row r="67" spans="1:6" ht="21.75" customHeight="1">
      <c r="A67" s="520" t="s">
        <v>1321</v>
      </c>
      <c r="B67" s="520"/>
      <c r="C67" s="520"/>
      <c r="D67" s="520"/>
      <c r="E67" s="520"/>
      <c r="F67" s="520"/>
    </row>
    <row r="68" spans="1:6" s="346" customFormat="1" ht="31.5" customHeight="1">
      <c r="A68" s="514" t="s">
        <v>1290</v>
      </c>
      <c r="B68" s="514">
        <v>5</v>
      </c>
      <c r="C68" s="372">
        <v>650</v>
      </c>
      <c r="D68" s="372" t="s">
        <v>1347</v>
      </c>
      <c r="E68" s="372" t="s">
        <v>1412</v>
      </c>
      <c r="F68" s="410" t="s">
        <v>1411</v>
      </c>
    </row>
    <row r="69" spans="1:6" s="346" customFormat="1" ht="24" customHeight="1">
      <c r="A69" s="515"/>
      <c r="B69" s="515"/>
      <c r="C69" s="372">
        <v>950</v>
      </c>
      <c r="D69" s="372" t="s">
        <v>155</v>
      </c>
      <c r="E69" s="372" t="s">
        <v>1414</v>
      </c>
      <c r="F69" s="407" t="s">
        <v>1413</v>
      </c>
    </row>
    <row r="70" spans="1:6" s="346" customFormat="1" ht="35.25" customHeight="1">
      <c r="A70" s="515"/>
      <c r="B70" s="515"/>
      <c r="C70" s="372">
        <v>418</v>
      </c>
      <c r="D70" s="372" t="s">
        <v>1347</v>
      </c>
      <c r="E70" s="372" t="s">
        <v>1416</v>
      </c>
      <c r="F70" s="407" t="s">
        <v>1415</v>
      </c>
    </row>
    <row r="71" spans="1:6" s="346" customFormat="1" ht="32.25" customHeight="1">
      <c r="A71" s="515"/>
      <c r="B71" s="515"/>
      <c r="C71" s="372">
        <v>3976.96</v>
      </c>
      <c r="D71" s="372" t="s">
        <v>128</v>
      </c>
      <c r="E71" s="372" t="s">
        <v>1418</v>
      </c>
      <c r="F71" s="407" t="s">
        <v>1417</v>
      </c>
    </row>
    <row r="72" spans="1:6" s="346" customFormat="1" ht="24" customHeight="1">
      <c r="A72" s="516"/>
      <c r="B72" s="516"/>
      <c r="C72" s="372">
        <v>1661.64</v>
      </c>
      <c r="D72" s="372" t="s">
        <v>125</v>
      </c>
      <c r="E72" s="372" t="s">
        <v>1420</v>
      </c>
      <c r="F72" s="407" t="s">
        <v>1419</v>
      </c>
    </row>
    <row r="73" spans="1:6" s="346" customFormat="1" ht="24" customHeight="1">
      <c r="A73" s="514" t="s">
        <v>1316</v>
      </c>
      <c r="B73" s="514">
        <v>4</v>
      </c>
      <c r="C73" s="372">
        <v>14401.7</v>
      </c>
      <c r="D73" s="372" t="s">
        <v>1330</v>
      </c>
      <c r="E73" s="372" t="s">
        <v>1421</v>
      </c>
      <c r="F73" s="407" t="s">
        <v>1422</v>
      </c>
    </row>
    <row r="74" spans="1:6" s="346" customFormat="1" ht="24" customHeight="1">
      <c r="A74" s="515"/>
      <c r="B74" s="515"/>
      <c r="C74" s="372">
        <v>18044.03</v>
      </c>
      <c r="D74" s="372" t="s">
        <v>1330</v>
      </c>
      <c r="E74" s="372" t="s">
        <v>1421</v>
      </c>
      <c r="F74" s="407" t="s">
        <v>1423</v>
      </c>
    </row>
    <row r="75" spans="1:6" s="346" customFormat="1" ht="24" customHeight="1">
      <c r="A75" s="515"/>
      <c r="B75" s="515"/>
      <c r="C75" s="372">
        <v>216.67</v>
      </c>
      <c r="D75" s="372" t="s">
        <v>1330</v>
      </c>
      <c r="E75" s="372" t="s">
        <v>1424</v>
      </c>
      <c r="F75" s="407" t="s">
        <v>1423</v>
      </c>
    </row>
    <row r="76" spans="1:6" s="346" customFormat="1" ht="24" customHeight="1">
      <c r="A76" s="516"/>
      <c r="B76" s="516"/>
      <c r="C76" s="372">
        <v>537.11</v>
      </c>
      <c r="D76" s="372" t="s">
        <v>1330</v>
      </c>
      <c r="E76" s="372" t="s">
        <v>1426</v>
      </c>
      <c r="F76" s="410" t="s">
        <v>1425</v>
      </c>
    </row>
    <row r="77" spans="1:6" s="346" customFormat="1" ht="24" customHeight="1">
      <c r="A77" s="123" t="s">
        <v>1403</v>
      </c>
      <c r="B77" s="123">
        <v>1</v>
      </c>
      <c r="C77" s="372">
        <v>200</v>
      </c>
      <c r="D77" s="372" t="s">
        <v>1429</v>
      </c>
      <c r="E77" s="372" t="s">
        <v>1428</v>
      </c>
      <c r="F77" s="407" t="s">
        <v>1427</v>
      </c>
    </row>
    <row r="78" spans="1:6" s="346" customFormat="1" ht="30.75" customHeight="1">
      <c r="A78" s="123" t="s">
        <v>1303</v>
      </c>
      <c r="B78" s="123">
        <v>1</v>
      </c>
      <c r="C78" s="372">
        <v>580</v>
      </c>
      <c r="D78" s="372" t="s">
        <v>1432</v>
      </c>
      <c r="E78" s="372" t="s">
        <v>1431</v>
      </c>
      <c r="F78" s="407" t="s">
        <v>1430</v>
      </c>
    </row>
    <row r="79" spans="1:6" s="346" customFormat="1" ht="24" customHeight="1">
      <c r="A79" s="123" t="s">
        <v>1340</v>
      </c>
      <c r="B79" s="123">
        <v>1</v>
      </c>
      <c r="C79" s="270">
        <v>564.19</v>
      </c>
      <c r="D79" s="372" t="s">
        <v>155</v>
      </c>
      <c r="E79" s="372" t="s">
        <v>1434</v>
      </c>
      <c r="F79" s="407" t="s">
        <v>1433</v>
      </c>
    </row>
    <row r="80" spans="1:6" s="346" customFormat="1" ht="22.5" customHeight="1">
      <c r="A80" s="522" t="s">
        <v>1322</v>
      </c>
      <c r="B80" s="523"/>
      <c r="C80" s="409">
        <f>SUM(C68:C79)</f>
        <v>42200.3</v>
      </c>
      <c r="D80" s="409"/>
      <c r="E80" s="409"/>
      <c r="F80" s="407"/>
    </row>
    <row r="81" spans="1:6" ht="21.75" customHeight="1">
      <c r="A81" s="521" t="s">
        <v>1536</v>
      </c>
      <c r="B81" s="521"/>
      <c r="C81" s="521"/>
      <c r="D81" s="521"/>
      <c r="E81" s="521"/>
      <c r="F81" s="521"/>
    </row>
    <row r="82" spans="1:6" s="346" customFormat="1" ht="38.25" customHeight="1">
      <c r="A82" s="123" t="s">
        <v>1290</v>
      </c>
      <c r="B82" s="123">
        <v>1</v>
      </c>
      <c r="C82" s="372">
        <v>830</v>
      </c>
      <c r="D82" s="372" t="s">
        <v>125</v>
      </c>
      <c r="E82" s="372" t="s">
        <v>1435</v>
      </c>
      <c r="F82" s="410" t="s">
        <v>1437</v>
      </c>
    </row>
    <row r="83" spans="1:6" s="346" customFormat="1" ht="22.5" customHeight="1">
      <c r="A83" s="522" t="s">
        <v>1436</v>
      </c>
      <c r="B83" s="523"/>
      <c r="C83" s="409">
        <f>SUM(C82:C82)</f>
        <v>830</v>
      </c>
      <c r="D83" s="409"/>
      <c r="E83" s="409"/>
      <c r="F83" s="407"/>
    </row>
    <row r="85" spans="1:6" ht="21.75" customHeight="1">
      <c r="A85" s="520" t="s">
        <v>1315</v>
      </c>
      <c r="B85" s="520"/>
      <c r="C85" s="520"/>
      <c r="D85" s="520"/>
      <c r="E85" s="520"/>
      <c r="F85" s="520"/>
    </row>
    <row r="86" spans="1:6" s="346" customFormat="1" ht="24" customHeight="1">
      <c r="A86" s="123" t="s">
        <v>1316</v>
      </c>
      <c r="B86" s="123">
        <v>1</v>
      </c>
      <c r="C86" s="372">
        <v>753.47</v>
      </c>
      <c r="D86" s="372" t="s">
        <v>1330</v>
      </c>
      <c r="E86" s="372" t="s">
        <v>1528</v>
      </c>
      <c r="F86" s="407" t="s">
        <v>1529</v>
      </c>
    </row>
  </sheetData>
  <sheetProtection/>
  <mergeCells count="44">
    <mergeCell ref="A3:F3"/>
    <mergeCell ref="A5:F5"/>
    <mergeCell ref="A6:A9"/>
    <mergeCell ref="B6:B9"/>
    <mergeCell ref="A15:B15"/>
    <mergeCell ref="A16:F16"/>
    <mergeCell ref="A17:A22"/>
    <mergeCell ref="B17:B22"/>
    <mergeCell ref="A30:B30"/>
    <mergeCell ref="A31:F31"/>
    <mergeCell ref="A32:A34"/>
    <mergeCell ref="B32:B34"/>
    <mergeCell ref="A23:A24"/>
    <mergeCell ref="B23:B24"/>
    <mergeCell ref="A25:A26"/>
    <mergeCell ref="B25:B26"/>
    <mergeCell ref="A39:F39"/>
    <mergeCell ref="A42:A45"/>
    <mergeCell ref="B42:B45"/>
    <mergeCell ref="A50:B50"/>
    <mergeCell ref="A85:F85"/>
    <mergeCell ref="A51:F51"/>
    <mergeCell ref="A66:B66"/>
    <mergeCell ref="A40:A41"/>
    <mergeCell ref="B40:B41"/>
    <mergeCell ref="A80:B80"/>
    <mergeCell ref="A81:F81"/>
    <mergeCell ref="A83:B83"/>
    <mergeCell ref="B11:B14"/>
    <mergeCell ref="A11:A14"/>
    <mergeCell ref="B28:B29"/>
    <mergeCell ref="A28:A29"/>
    <mergeCell ref="A35:A37"/>
    <mergeCell ref="B35:B37"/>
    <mergeCell ref="A38:B38"/>
    <mergeCell ref="B73:B76"/>
    <mergeCell ref="A73:A76"/>
    <mergeCell ref="A46:A48"/>
    <mergeCell ref="B46:B48"/>
    <mergeCell ref="A52:A61"/>
    <mergeCell ref="B52:B61"/>
    <mergeCell ref="A68:A72"/>
    <mergeCell ref="B68:B72"/>
    <mergeCell ref="A67:F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Joanna Beyger</cp:lastModifiedBy>
  <cp:lastPrinted>2023-07-04T12:57:40Z</cp:lastPrinted>
  <dcterms:created xsi:type="dcterms:W3CDTF">2003-03-13T10:23:20Z</dcterms:created>
  <dcterms:modified xsi:type="dcterms:W3CDTF">2023-09-11T07:52:48Z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