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560" windowHeight="10545" tabRatio="540" activeTab="1"/>
  </bookViews>
  <sheets>
    <sheet name="01.09.2020-31.12.2021 - cz.I" sheetId="1" r:id="rId1"/>
    <sheet name="01.03.2021-31.12.2021 - cz.II" sheetId="2" r:id="rId2"/>
  </sheets>
  <definedNames>
    <definedName name="_xlnm._FilterDatabase" localSheetId="1" hidden="1">'01.03.2021-31.12.2021 - cz.II'!$J$7:$J$11</definedName>
    <definedName name="_xlnm._FilterDatabase" localSheetId="0" hidden="1">'01.09.2020-31.12.2021 - cz.I'!$J$7:$J$38</definedName>
    <definedName name="Excel_BuiltIn__FilterDatabase" localSheetId="1">'01.03.2021-31.12.2021 - cz.II'!#REF!</definedName>
    <definedName name="Excel_BuiltIn__FilterDatabase" localSheetId="0">'01.09.2020-31.12.2021 - cz.I'!#REF!</definedName>
    <definedName name="_xlnm.Print_Area" localSheetId="1">'01.03.2021-31.12.2021 - cz.II'!$A$1:$AE$23</definedName>
    <definedName name="_xlnm.Print_Area" localSheetId="0">'01.09.2020-31.12.2021 - cz.I'!$A$1:$AK$50</definedName>
  </definedNames>
  <calcPr fullCalcOnLoad="1"/>
</workbook>
</file>

<file path=xl/sharedStrings.xml><?xml version="1.0" encoding="utf-8"?>
<sst xmlns="http://schemas.openxmlformats.org/spreadsheetml/2006/main" count="652" uniqueCount="179">
  <si>
    <t>MIEJSCOWOŚĆ PPE</t>
  </si>
  <si>
    <t>ULICA PPE</t>
  </si>
  <si>
    <t>NUMER PPE</t>
  </si>
  <si>
    <t>NAZWA OSD</t>
  </si>
  <si>
    <t>NUMER DOMU PPE</t>
  </si>
  <si>
    <t>NUMER LOKALU PPE</t>
  </si>
  <si>
    <t>NUMER DZIAŁKI PPE</t>
  </si>
  <si>
    <t>LP</t>
  </si>
  <si>
    <t>OBECNA GRUPA TARYFOWA</t>
  </si>
  <si>
    <t>NAZWA PŁATNIKA</t>
  </si>
  <si>
    <t>NIP PŁATNIKA</t>
  </si>
  <si>
    <t>NAZWA OBECNEGO SPRZEDAWCY ENERGII ELEKTRYCZNEJ</t>
  </si>
  <si>
    <t>RODZAJ AKTUALNEJ UMOWY (SPRZEDAŻOWA/ KOMPLEKSOWA)</t>
  </si>
  <si>
    <t>OKRES OBOWIĄZYWANIA AKTUALNEJ UMOWY SRZEDAŻOWEJ/ KOMPLEKSOWEJ</t>
  </si>
  <si>
    <t>OKRES WYPOWIEDZENIA</t>
  </si>
  <si>
    <t>PGE Dystrybucja S.A.</t>
  </si>
  <si>
    <t>-</t>
  </si>
  <si>
    <t>C21</t>
  </si>
  <si>
    <t>B21</t>
  </si>
  <si>
    <t>SPRZEDAŻOWA</t>
  </si>
  <si>
    <t>BRAK</t>
  </si>
  <si>
    <t>Enea Operator Sp. z o.o.</t>
  </si>
  <si>
    <t>C22B</t>
  </si>
  <si>
    <t>Toruń</t>
  </si>
  <si>
    <t>87-100</t>
  </si>
  <si>
    <t>Energa Operator S.A.</t>
  </si>
  <si>
    <t>77-100</t>
  </si>
  <si>
    <t>B23</t>
  </si>
  <si>
    <t>Tauron Dystrybucja S.A.</t>
  </si>
  <si>
    <t>Gliwice</t>
  </si>
  <si>
    <t>44-100</t>
  </si>
  <si>
    <t>Katowice</t>
  </si>
  <si>
    <t>Pułaskiego</t>
  </si>
  <si>
    <t>Pszczyna</t>
  </si>
  <si>
    <t>43-200</t>
  </si>
  <si>
    <t>Kraków</t>
  </si>
  <si>
    <t>KOMPLEKSOWA</t>
  </si>
  <si>
    <t>Poznań</t>
  </si>
  <si>
    <t>Pruszków</t>
  </si>
  <si>
    <t>05-800</t>
  </si>
  <si>
    <t>Radom</t>
  </si>
  <si>
    <t>26-600</t>
  </si>
  <si>
    <t>innogy Stoen Operator Sp. z o.o.</t>
  </si>
  <si>
    <t>Warszawa</t>
  </si>
  <si>
    <t>02-676</t>
  </si>
  <si>
    <t>Postępu</t>
  </si>
  <si>
    <t>Wrocław</t>
  </si>
  <si>
    <t xml:space="preserve">MIEJSCOWOŚĆ </t>
  </si>
  <si>
    <t>KOD POCZTOWY</t>
  </si>
  <si>
    <t>ULICA</t>
  </si>
  <si>
    <t>NUMER DOMU</t>
  </si>
  <si>
    <t>NUMER LOKALU</t>
  </si>
  <si>
    <t>NUMER DZIAŁKI</t>
  </si>
  <si>
    <t>CZAS NIEOKREŚLONY</t>
  </si>
  <si>
    <t>OKRES OBOWIĄZYWANIA UMOWY DYSTRYBUCYJNEJ Z OSD</t>
  </si>
  <si>
    <t>02-673</t>
  </si>
  <si>
    <t>Racjonalizacji</t>
  </si>
  <si>
    <t>PL0000010267300000000000000002778</t>
  </si>
  <si>
    <t>PL0000010267300000000000000007340</t>
  </si>
  <si>
    <t>Żbikowska</t>
  </si>
  <si>
    <t>PL_ZEWD_1421001517_04</t>
  </si>
  <si>
    <t>Suwak</t>
  </si>
  <si>
    <t>PL0000010267600000000000000003071</t>
  </si>
  <si>
    <t>04-697</t>
  </si>
  <si>
    <t>Mrówcza</t>
  </si>
  <si>
    <t>PL0000010469700000000000000007106</t>
  </si>
  <si>
    <t>04-687</t>
  </si>
  <si>
    <t>PL0000010468700000000000000006740</t>
  </si>
  <si>
    <t>PL0000010468700000000000000006958</t>
  </si>
  <si>
    <t>40-157</t>
  </si>
  <si>
    <t>Al.Korfanetgo</t>
  </si>
  <si>
    <t>193A</t>
  </si>
  <si>
    <t>PLGZEO00000590748333000012028636</t>
  </si>
  <si>
    <t>B22</t>
  </si>
  <si>
    <t>DO 31.08.2020</t>
  </si>
  <si>
    <t>SIEĆ ŁUKASIEWICZ - INSTYTUT MECHANIZACJI BUDOWNICTWA I GÓRNICTWA SKALNEGO</t>
  </si>
  <si>
    <t>1 MIESIĄC</t>
  </si>
  <si>
    <t>ZAMÓWIENIE PODSTAWOWE [MWh]</t>
  </si>
  <si>
    <t>DO 25.10.2020</t>
  </si>
  <si>
    <t>SIEĆ ŁUKASIEWICZ - PORT POLSKI OŚRODEK ROZWOJU TECHNOLOGII</t>
  </si>
  <si>
    <t>Stabłowicka</t>
  </si>
  <si>
    <t>54-066</t>
  </si>
  <si>
    <t>PROD_511333892237</t>
  </si>
  <si>
    <t>61-755</t>
  </si>
  <si>
    <t>Ewarysta Estkowskiego</t>
  </si>
  <si>
    <t>PLENED00000590000000000021662918</t>
  </si>
  <si>
    <t>DO 31.12.2020</t>
  </si>
  <si>
    <t>SIEĆ ŁUKASIEWICZ - INSTYTUT LOGISTYKI I MGAZYNOWANIA</t>
  </si>
  <si>
    <t>Estkowskiego</t>
  </si>
  <si>
    <t>Chorzowska</t>
  </si>
  <si>
    <t>PLGZEO00000590748333000008915641</t>
  </si>
  <si>
    <t>Marii Skłodowskiej - Curie</t>
  </si>
  <si>
    <t>PL0037910048834336</t>
  </si>
  <si>
    <t>PL0037910039907811</t>
  </si>
  <si>
    <t xml:space="preserve">SIEĆ ŁUKASIEWICZ - INSTYTUT INŻYNIERII MATERIAŁÓW POLIMEROWYCH I BARWNIKÓW </t>
  </si>
  <si>
    <t>Szosa Chełmińska</t>
  </si>
  <si>
    <t>Marii Skłodowskiej-Curie</t>
  </si>
  <si>
    <t>Tauron Dystrbucja S.A.</t>
  </si>
  <si>
    <t>44-117</t>
  </si>
  <si>
    <t>Toszecka</t>
  </si>
  <si>
    <t>PLGZEO00000590748333000000032872</t>
  </si>
  <si>
    <t>PL0000010267600000000000000008400</t>
  </si>
  <si>
    <t>03-046</t>
  </si>
  <si>
    <t>Kupiecka</t>
  </si>
  <si>
    <t>PL0000010304200000000000000004491</t>
  </si>
  <si>
    <t>SIEĆ ŁUKASIEWICZ - INSTYTUT CERAMIKI I MATERIAŁÓW BUDOWLANYCH</t>
  </si>
  <si>
    <t>TAURON Sprzedaż Sp. z o.o.</t>
  </si>
  <si>
    <t>DO 07.09.2020</t>
  </si>
  <si>
    <t>Lipowa</t>
  </si>
  <si>
    <t>DO 28.02.2021</t>
  </si>
  <si>
    <t>ENID_4031006812</t>
  </si>
  <si>
    <t>ENID_4031006813</t>
  </si>
  <si>
    <t>30-702</t>
  </si>
  <si>
    <t>Elektra S.A.</t>
  </si>
  <si>
    <t>Batorego</t>
  </si>
  <si>
    <t>PL0037910033767711</t>
  </si>
  <si>
    <t>02-486</t>
  </si>
  <si>
    <t>Al. Jerozolimskie</t>
  </si>
  <si>
    <t>PL0000010248600000000000000006932</t>
  </si>
  <si>
    <t>SIEĆ ŁUKASIEWICZ - PRZEMYSŁOWY INSTYTUT AUTOMATYKI I POMIARÓW PIAP</t>
  </si>
  <si>
    <t>Aleje Jerozolimskie</t>
  </si>
  <si>
    <t>Energa Obrót S.A.</t>
  </si>
  <si>
    <t>SIEĆ ŁUKASIEWICZ - INSTYTUT OBRÓBKI PLASTYCZNEJ</t>
  </si>
  <si>
    <t>61-139</t>
  </si>
  <si>
    <t>Jana Pawła II</t>
  </si>
  <si>
    <t>PLENED00000590000000000047789564</t>
  </si>
  <si>
    <t>Doświadczalna</t>
  </si>
  <si>
    <t>PLGZEO0000059074833300003143825</t>
  </si>
  <si>
    <t>SIEĆ ŁUKASIEWICZ - INSTYTUT PRZEMYSŁU ORGANICZNEGO</t>
  </si>
  <si>
    <t>Annopol</t>
  </si>
  <si>
    <t>02-236</t>
  </si>
  <si>
    <t>TAURON Sprzedaż GZE Sp. z o.o.</t>
  </si>
  <si>
    <t>60-654</t>
  </si>
  <si>
    <t>Winiarska</t>
  </si>
  <si>
    <t>PLENED00000590000000000048036513</t>
  </si>
  <si>
    <t>SIEĆ ŁUKASIEWICZ - INSTYTUT TECHNOLOGII DREWNA</t>
  </si>
  <si>
    <t>PL_ZEOD_1463000174_23</t>
  </si>
  <si>
    <t>PL_ZEOD_1463000177_29</t>
  </si>
  <si>
    <t>SIEĆ ŁUKASIEWICZ - INSTYTUT TECHNOLOGII EKSPLOATACJI</t>
  </si>
  <si>
    <t>Okres dostaw: 01.09.2020 - 31.12.2020</t>
  </si>
  <si>
    <t>Okres dostaw: 01.01.2021 - 31.12.2021</t>
  </si>
  <si>
    <t>PIERWSZA MOŻLIWA DATA DLA ZMIANY SPRZEDAWCY</t>
  </si>
  <si>
    <t>SIEĆ ŁUKASIEWICZ - PRZEMYSŁOWY INSTYTUT MASZYN ROLNICZYCH</t>
  </si>
  <si>
    <t>61-361</t>
  </si>
  <si>
    <t>Starołęcka</t>
  </si>
  <si>
    <t>PLENED00000590000000000047205522</t>
  </si>
  <si>
    <t>60-963</t>
  </si>
  <si>
    <t>61-041</t>
  </si>
  <si>
    <t>Warszawska</t>
  </si>
  <si>
    <t>PLENED00000590000000000047427528</t>
  </si>
  <si>
    <t>PLENED00000590000000000047428549</t>
  </si>
  <si>
    <t>SIEĆ ŁUKASIEWICZ - INSTYTUT POJAZDÓW SZYNOWYCH "TABOR"</t>
  </si>
  <si>
    <t>61-055</t>
  </si>
  <si>
    <t xml:space="preserve">3 MIESIĄCE </t>
  </si>
  <si>
    <t>Enea S.A.</t>
  </si>
  <si>
    <t>Energia i Gaz Sp. z o.o.</t>
  </si>
  <si>
    <t>SUMA MWh</t>
  </si>
  <si>
    <t>PGE Obrót S.A.</t>
  </si>
  <si>
    <t>POCZTA PPE</t>
  </si>
  <si>
    <t>OKRES ROZLICZENIOWY</t>
  </si>
  <si>
    <t>SZACOWANY WOLUMEN ZAMÓWIENIA PODSTAWOWEGO - STREFA POZASZCZYTOWA/NOCNA/SZCZYT POPOŁUDNIOWY [MWh]</t>
  </si>
  <si>
    <t>SZACOWANY WOLUMEN ZAMÓWIENIA PODSTAWOWEGO - STREFA CAŁODOBOWA/SZCZYTOWA/DZIENNA/SZCZYT PRZEDPOŁUDNIOWY/            CAŁADOBA [MWh]</t>
  </si>
  <si>
    <t>WOLUMEN ZAMÓWIENIA PODSTAWOWEGO - POZOSTAŁE GODZINY DOBY [MWh]</t>
  </si>
  <si>
    <t>SZACOWANY WOLUMEN ZAMÓWIENIA PODSTAWOWEGO RAZEM  [MWh]</t>
  </si>
  <si>
    <t>RAZEM SZACOWANY WOLUMEN ZAMÓWIENIA PODSTAWOWEGO I PRAWA OPCJI [MWh]</t>
  </si>
  <si>
    <t xml:space="preserve">SZACOWANY WOLUMEN PRAWA OPCJI "+10%" [MWh] </t>
  </si>
  <si>
    <t>Szacowany wolmen energii elektrycznej dla okresu dostaw 01.09.2020-31.12.2021 - ZAMÓWIENIE PODSTAWOWE [MWh]</t>
  </si>
  <si>
    <t>Szacowany wolmen energii elektrycznej dla okresu dostaw 01.09.2020-31.12.2021 - PRAWO OPCJI [MWh]</t>
  </si>
  <si>
    <t>Szacowany wolmen energii elektrycznej dla okresu dostaw 01.09.2020-31.12.2021 - ZAMÓWIENIE PODSTAWOWE WRAZ Z PRAWEM OPCJI [MWh]</t>
  </si>
  <si>
    <t>Szacowany wolmen energii elektrycznej dla okresu dostaw 01.03.2021-31.12.2021 - ZAMÓWIENIE PODSTAWOWE WRAZ Z PRAWEM OPCJI [MWh]</t>
  </si>
  <si>
    <t>Szacowany wolmen energii elektrycznej dla okresu dostaw 01.03.2021-31.12.2021 - PRAWO OPCJI [MWh]</t>
  </si>
  <si>
    <t>Szacowany wolmen energii elektrycznej dla okresu dostaw 01.03.2021-31.12.2021 - ZAMÓWIENIE PODSTAWOWE [MWh]</t>
  </si>
  <si>
    <t>MDD_UNIH_EPSA_O1_0009_EPSA_CP</t>
  </si>
  <si>
    <t>Cementowa</t>
  </si>
  <si>
    <t>31-983</t>
  </si>
  <si>
    <t>Unihut S.A.</t>
  </si>
  <si>
    <t>Okres dostaw: 01.03.2021 - 31.12.2021</t>
  </si>
  <si>
    <t>Załącznik nr 1A do SIWZ - Szczegółowy opis przedmiotu zamówienia dla Części I:</t>
  </si>
  <si>
    <t>Załącznik nr 1B do SIWZ - Szczegółowy opis przedmiotu zamówienia dla Części II: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</si>
</sst>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dd\ mmm"/>
    <numFmt numFmtId="172" formatCode="yy\-mm"/>
    <numFmt numFmtId="173" formatCode="0.0000"/>
    <numFmt numFmtId="174" formatCode="0.00000"/>
    <numFmt numFmtId="175" formatCode="0.000"/>
    <numFmt numFmtId="176" formatCode="0.0"/>
    <numFmt numFmtId="177" formatCode="#,##0.00\ [$PLN]"/>
  </numFmts>
  <fonts count="5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i/>
      <sz val="2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i/>
      <sz val="26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2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0" fillId="33" borderId="10" xfId="0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1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14" fontId="20" fillId="33" borderId="10" xfId="0" applyNumberFormat="1" applyFont="1" applyFill="1" applyBorder="1" applyAlignment="1">
      <alignment horizontal="center" vertical="center"/>
    </xf>
    <xf numFmtId="171" fontId="20" fillId="33" borderId="10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" fontId="23" fillId="33" borderId="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3" fillId="0" borderId="0" xfId="0" applyFont="1" applyAlignment="1">
      <alignment/>
    </xf>
    <xf numFmtId="0" fontId="22" fillId="33" borderId="0" xfId="0" applyFont="1" applyFill="1" applyBorder="1" applyAlignment="1">
      <alignment vertical="center"/>
    </xf>
    <xf numFmtId="0" fontId="25" fillId="33" borderId="0" xfId="0" applyFont="1" applyFill="1" applyAlignment="1">
      <alignment/>
    </xf>
    <xf numFmtId="1" fontId="26" fillId="33" borderId="10" xfId="0" applyNumberFormat="1" applyFont="1" applyFill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2" fontId="20" fillId="34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175" fontId="20" fillId="34" borderId="10" xfId="0" applyNumberFormat="1" applyFont="1" applyFill="1" applyBorder="1" applyAlignment="1">
      <alignment horizontal="center" vertical="center"/>
    </xf>
    <xf numFmtId="2" fontId="20" fillId="33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/>
    </xf>
    <xf numFmtId="1" fontId="30" fillId="33" borderId="10" xfId="0" applyNumberFormat="1" applyFont="1" applyFill="1" applyBorder="1" applyAlignment="1">
      <alignment horizontal="center" vertical="center" wrapText="1"/>
    </xf>
    <xf numFmtId="2" fontId="31" fillId="33" borderId="10" xfId="0" applyNumberFormat="1" applyFont="1" applyFill="1" applyBorder="1" applyAlignment="1">
      <alignment horizontal="center" vertical="center"/>
    </xf>
    <xf numFmtId="1" fontId="30" fillId="33" borderId="10" xfId="0" applyNumberFormat="1" applyFont="1" applyFill="1" applyBorder="1" applyAlignment="1">
      <alignment horizontal="center" vertical="center"/>
    </xf>
    <xf numFmtId="2" fontId="30" fillId="33" borderId="10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/>
    </xf>
    <xf numFmtId="0" fontId="27" fillId="35" borderId="11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29" fillId="36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36" borderId="10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/>
    </xf>
    <xf numFmtId="2" fontId="31" fillId="33" borderId="12" xfId="0" applyNumberFormat="1" applyFont="1" applyFill="1" applyBorder="1" applyAlignment="1">
      <alignment horizontal="center" vertical="center"/>
    </xf>
    <xf numFmtId="2" fontId="31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AO50"/>
  <sheetViews>
    <sheetView view="pageBreakPreview" zoomScale="80" zoomScaleNormal="80" zoomScaleSheetLayoutView="80" zoomScalePageLayoutView="0" workbookViewId="0" topLeftCell="A19">
      <selection activeCell="E7" sqref="E7:E10"/>
    </sheetView>
  </sheetViews>
  <sheetFormatPr defaultColWidth="8.796875" defaultRowHeight="12.75" customHeight="1"/>
  <cols>
    <col min="1" max="1" width="5.3984375" style="10" customWidth="1"/>
    <col min="2" max="2" width="33.19921875" style="10" customWidth="1"/>
    <col min="3" max="3" width="17.5" style="10" customWidth="1"/>
    <col min="4" max="4" width="11.3984375" style="10" customWidth="1"/>
    <col min="5" max="5" width="32.59765625" style="10" customWidth="1"/>
    <col min="6" max="6" width="8.8984375" style="10" customWidth="1"/>
    <col min="7" max="7" width="9.09765625" style="10" customWidth="1"/>
    <col min="8" max="8" width="9.59765625" style="10" customWidth="1"/>
    <col min="9" max="9" width="39.5" style="10" customWidth="1"/>
    <col min="10" max="10" width="14.09765625" style="10" customWidth="1"/>
    <col min="11" max="11" width="18.69921875" style="10" customWidth="1"/>
    <col min="12" max="12" width="20.09765625" style="10" customWidth="1"/>
    <col min="13" max="16" width="15.59765625" style="10" customWidth="1"/>
    <col min="17" max="17" width="15.5" style="10" customWidth="1"/>
    <col min="18" max="21" width="15.59765625" style="10" customWidth="1"/>
    <col min="22" max="22" width="16.8984375" style="10" customWidth="1"/>
    <col min="23" max="27" width="18.69921875" style="10" customWidth="1"/>
    <col min="28" max="28" width="27" style="10" customWidth="1"/>
    <col min="29" max="29" width="21.3984375" style="10" customWidth="1"/>
    <col min="30" max="30" width="74" style="10" customWidth="1"/>
    <col min="31" max="32" width="15.59765625" style="10" customWidth="1"/>
    <col min="33" max="33" width="23.5" style="10" customWidth="1"/>
    <col min="34" max="36" width="15.59765625" style="10" customWidth="1"/>
    <col min="37" max="37" width="18.8984375" style="10" customWidth="1"/>
    <col min="38" max="16384" width="9" style="10" customWidth="1"/>
  </cols>
  <sheetData>
    <row r="2" spans="1:6" ht="33.75" customHeight="1">
      <c r="A2" s="18" t="s">
        <v>177</v>
      </c>
      <c r="B2" s="15"/>
      <c r="C2" s="15"/>
      <c r="D2" s="15"/>
      <c r="E2" s="15"/>
      <c r="F2" s="15"/>
    </row>
    <row r="3" spans="1:6" ht="12.75" customHeight="1">
      <c r="A3" s="15"/>
      <c r="B3" s="15"/>
      <c r="C3" s="15"/>
      <c r="D3" s="15"/>
      <c r="E3" s="15"/>
      <c r="F3" s="15"/>
    </row>
    <row r="4" spans="1:6" ht="12.75" customHeight="1">
      <c r="A4" s="15"/>
      <c r="B4" s="15"/>
      <c r="C4" s="15"/>
      <c r="D4" s="15"/>
      <c r="E4" s="15"/>
      <c r="F4" s="15"/>
    </row>
    <row r="6" spans="1:17" ht="18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9"/>
    </row>
    <row r="7" spans="1:37" ht="51.75" customHeight="1">
      <c r="A7" s="41" t="s">
        <v>7</v>
      </c>
      <c r="B7" s="40" t="s">
        <v>3</v>
      </c>
      <c r="C7" s="40" t="s">
        <v>0</v>
      </c>
      <c r="D7" s="40" t="s">
        <v>158</v>
      </c>
      <c r="E7" s="40" t="s">
        <v>1</v>
      </c>
      <c r="F7" s="40" t="s">
        <v>4</v>
      </c>
      <c r="G7" s="40" t="s">
        <v>5</v>
      </c>
      <c r="H7" s="40" t="s">
        <v>6</v>
      </c>
      <c r="I7" s="43" t="s">
        <v>2</v>
      </c>
      <c r="J7" s="40" t="s">
        <v>8</v>
      </c>
      <c r="K7" s="40" t="s">
        <v>159</v>
      </c>
      <c r="L7" s="29" t="s">
        <v>139</v>
      </c>
      <c r="M7" s="29"/>
      <c r="N7" s="29"/>
      <c r="O7" s="29"/>
      <c r="P7" s="29"/>
      <c r="Q7" s="29"/>
      <c r="R7" s="29" t="s">
        <v>140</v>
      </c>
      <c r="S7" s="29"/>
      <c r="T7" s="29"/>
      <c r="U7" s="29"/>
      <c r="V7" s="29"/>
      <c r="W7" s="29"/>
      <c r="X7" s="34" t="s">
        <v>13</v>
      </c>
      <c r="Y7" s="34" t="s">
        <v>14</v>
      </c>
      <c r="Z7" s="34" t="s">
        <v>141</v>
      </c>
      <c r="AA7" s="34" t="s">
        <v>12</v>
      </c>
      <c r="AB7" s="34" t="s">
        <v>11</v>
      </c>
      <c r="AC7" s="34" t="s">
        <v>54</v>
      </c>
      <c r="AD7" s="38" t="s">
        <v>9</v>
      </c>
      <c r="AE7" s="37" t="s">
        <v>47</v>
      </c>
      <c r="AF7" s="37" t="s">
        <v>48</v>
      </c>
      <c r="AG7" s="37" t="s">
        <v>49</v>
      </c>
      <c r="AH7" s="37" t="s">
        <v>50</v>
      </c>
      <c r="AI7" s="37" t="s">
        <v>51</v>
      </c>
      <c r="AJ7" s="37" t="s">
        <v>52</v>
      </c>
      <c r="AK7" s="38" t="s">
        <v>10</v>
      </c>
    </row>
    <row r="8" spans="1:37" ht="18" customHeight="1">
      <c r="A8" s="41"/>
      <c r="B8" s="40"/>
      <c r="C8" s="40"/>
      <c r="D8" s="40"/>
      <c r="E8" s="40"/>
      <c r="F8" s="40"/>
      <c r="G8" s="40"/>
      <c r="H8" s="40"/>
      <c r="I8" s="43"/>
      <c r="J8" s="40"/>
      <c r="K8" s="40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34"/>
      <c r="Y8" s="34"/>
      <c r="Z8" s="34"/>
      <c r="AA8" s="34"/>
      <c r="AB8" s="34"/>
      <c r="AC8" s="34"/>
      <c r="AD8" s="38"/>
      <c r="AE8" s="37"/>
      <c r="AF8" s="37"/>
      <c r="AG8" s="37"/>
      <c r="AH8" s="37"/>
      <c r="AI8" s="37"/>
      <c r="AJ8" s="37"/>
      <c r="AK8" s="38"/>
    </row>
    <row r="9" spans="1:37" ht="60" customHeight="1">
      <c r="A9" s="41"/>
      <c r="B9" s="40"/>
      <c r="C9" s="40"/>
      <c r="D9" s="40"/>
      <c r="E9" s="40"/>
      <c r="F9" s="40"/>
      <c r="G9" s="40"/>
      <c r="H9" s="40"/>
      <c r="I9" s="43"/>
      <c r="J9" s="40"/>
      <c r="K9" s="40"/>
      <c r="L9" s="44" t="s">
        <v>77</v>
      </c>
      <c r="M9" s="44"/>
      <c r="N9" s="44"/>
      <c r="O9" s="44"/>
      <c r="P9" s="35" t="s">
        <v>165</v>
      </c>
      <c r="Q9" s="35" t="s">
        <v>164</v>
      </c>
      <c r="R9" s="44" t="s">
        <v>77</v>
      </c>
      <c r="S9" s="44"/>
      <c r="T9" s="44"/>
      <c r="U9" s="44"/>
      <c r="V9" s="35" t="s">
        <v>165</v>
      </c>
      <c r="W9" s="35" t="s">
        <v>164</v>
      </c>
      <c r="X9" s="34"/>
      <c r="Y9" s="34"/>
      <c r="Z9" s="34"/>
      <c r="AA9" s="34"/>
      <c r="AB9" s="34"/>
      <c r="AC9" s="34"/>
      <c r="AD9" s="38"/>
      <c r="AE9" s="37"/>
      <c r="AF9" s="37"/>
      <c r="AG9" s="37"/>
      <c r="AH9" s="37"/>
      <c r="AI9" s="37"/>
      <c r="AJ9" s="37"/>
      <c r="AK9" s="38"/>
    </row>
    <row r="10" spans="1:37" ht="165">
      <c r="A10" s="41"/>
      <c r="B10" s="40"/>
      <c r="C10" s="40"/>
      <c r="D10" s="40"/>
      <c r="E10" s="40"/>
      <c r="F10" s="40"/>
      <c r="G10" s="40"/>
      <c r="H10" s="40"/>
      <c r="I10" s="43"/>
      <c r="J10" s="40"/>
      <c r="K10" s="40"/>
      <c r="L10" s="28" t="s">
        <v>161</v>
      </c>
      <c r="M10" s="28" t="s">
        <v>160</v>
      </c>
      <c r="N10" s="28" t="s">
        <v>162</v>
      </c>
      <c r="O10" s="28" t="s">
        <v>163</v>
      </c>
      <c r="P10" s="36"/>
      <c r="Q10" s="36"/>
      <c r="R10" s="28" t="s">
        <v>161</v>
      </c>
      <c r="S10" s="28" t="s">
        <v>160</v>
      </c>
      <c r="T10" s="28" t="s">
        <v>162</v>
      </c>
      <c r="U10" s="28" t="s">
        <v>163</v>
      </c>
      <c r="V10" s="36"/>
      <c r="W10" s="36"/>
      <c r="X10" s="34"/>
      <c r="Y10" s="34"/>
      <c r="Z10" s="34"/>
      <c r="AA10" s="34"/>
      <c r="AB10" s="34"/>
      <c r="AC10" s="34"/>
      <c r="AD10" s="38"/>
      <c r="AE10" s="37"/>
      <c r="AF10" s="37"/>
      <c r="AG10" s="37"/>
      <c r="AH10" s="37"/>
      <c r="AI10" s="37"/>
      <c r="AJ10" s="37"/>
      <c r="AK10" s="38"/>
    </row>
    <row r="11" spans="1:39" s="11" customFormat="1" ht="19.5" customHeight="1">
      <c r="A11" s="1">
        <v>1</v>
      </c>
      <c r="B11" s="21" t="s">
        <v>42</v>
      </c>
      <c r="C11" s="22" t="s">
        <v>43</v>
      </c>
      <c r="D11" s="22" t="s">
        <v>55</v>
      </c>
      <c r="E11" s="22" t="s">
        <v>56</v>
      </c>
      <c r="F11" s="22">
        <v>6</v>
      </c>
      <c r="G11" s="22">
        <v>8</v>
      </c>
      <c r="H11" s="22" t="s">
        <v>16</v>
      </c>
      <c r="I11" s="22" t="s">
        <v>57</v>
      </c>
      <c r="J11" s="22" t="s">
        <v>18</v>
      </c>
      <c r="K11" s="1" t="s">
        <v>76</v>
      </c>
      <c r="L11" s="23">
        <v>90</v>
      </c>
      <c r="M11" s="23">
        <v>0</v>
      </c>
      <c r="N11" s="23">
        <v>0</v>
      </c>
      <c r="O11" s="20">
        <f aca="true" t="shared" si="0" ref="O11:O38">L11+M11+N11</f>
        <v>90</v>
      </c>
      <c r="P11" s="20">
        <f aca="true" t="shared" si="1" ref="P11:P38">O11*10%</f>
        <v>9</v>
      </c>
      <c r="Q11" s="20">
        <f aca="true" t="shared" si="2" ref="Q11:Q38">O11+P11</f>
        <v>99</v>
      </c>
      <c r="R11" s="23">
        <v>261</v>
      </c>
      <c r="S11" s="23">
        <v>0</v>
      </c>
      <c r="T11" s="23">
        <v>0</v>
      </c>
      <c r="U11" s="20">
        <f aca="true" t="shared" si="3" ref="U11:U38">R11+S11+T11</f>
        <v>261</v>
      </c>
      <c r="V11" s="20">
        <f aca="true" t="shared" si="4" ref="V11:V38">U11*0.1</f>
        <v>26.1</v>
      </c>
      <c r="W11" s="20">
        <f aca="true" t="shared" si="5" ref="W11:W38">U11+V11</f>
        <v>287.1</v>
      </c>
      <c r="X11" s="2" t="s">
        <v>74</v>
      </c>
      <c r="Y11" s="1" t="s">
        <v>20</v>
      </c>
      <c r="Z11" s="5">
        <v>44075</v>
      </c>
      <c r="AA11" s="1" t="s">
        <v>19</v>
      </c>
      <c r="AB11" s="4" t="s">
        <v>155</v>
      </c>
      <c r="AC11" s="5" t="s">
        <v>53</v>
      </c>
      <c r="AD11" s="1" t="s">
        <v>75</v>
      </c>
      <c r="AE11" s="1" t="s">
        <v>43</v>
      </c>
      <c r="AF11" s="1" t="s">
        <v>55</v>
      </c>
      <c r="AG11" s="1" t="s">
        <v>56</v>
      </c>
      <c r="AH11" s="1">
        <v>6</v>
      </c>
      <c r="AI11" s="1">
        <v>8</v>
      </c>
      <c r="AJ11" s="1" t="s">
        <v>16</v>
      </c>
      <c r="AK11" s="24">
        <v>5250008519</v>
      </c>
      <c r="AL11" s="13"/>
      <c r="AM11" s="13"/>
    </row>
    <row r="12" spans="1:37" s="11" customFormat="1" ht="19.5" customHeight="1">
      <c r="A12" s="1">
        <v>2</v>
      </c>
      <c r="B12" s="21" t="s">
        <v>42</v>
      </c>
      <c r="C12" s="22" t="s">
        <v>43</v>
      </c>
      <c r="D12" s="22" t="s">
        <v>55</v>
      </c>
      <c r="E12" s="22" t="s">
        <v>56</v>
      </c>
      <c r="F12" s="22">
        <v>6</v>
      </c>
      <c r="G12" s="22">
        <v>8</v>
      </c>
      <c r="H12" s="22" t="s">
        <v>16</v>
      </c>
      <c r="I12" s="22" t="s">
        <v>58</v>
      </c>
      <c r="J12" s="22" t="s">
        <v>73</v>
      </c>
      <c r="K12" s="1" t="s">
        <v>76</v>
      </c>
      <c r="L12" s="23">
        <v>10</v>
      </c>
      <c r="M12" s="23">
        <v>15</v>
      </c>
      <c r="N12" s="23">
        <v>0</v>
      </c>
      <c r="O12" s="20">
        <f t="shared" si="0"/>
        <v>25</v>
      </c>
      <c r="P12" s="20">
        <f t="shared" si="1"/>
        <v>2.5</v>
      </c>
      <c r="Q12" s="20">
        <f t="shared" si="2"/>
        <v>27.5</v>
      </c>
      <c r="R12" s="23">
        <v>27</v>
      </c>
      <c r="S12" s="23">
        <v>39</v>
      </c>
      <c r="T12" s="23">
        <v>0</v>
      </c>
      <c r="U12" s="20">
        <f t="shared" si="3"/>
        <v>66</v>
      </c>
      <c r="V12" s="20">
        <f t="shared" si="4"/>
        <v>6.6000000000000005</v>
      </c>
      <c r="W12" s="20">
        <f t="shared" si="5"/>
        <v>72.6</v>
      </c>
      <c r="X12" s="2" t="s">
        <v>74</v>
      </c>
      <c r="Y12" s="1" t="s">
        <v>20</v>
      </c>
      <c r="Z12" s="5">
        <v>44075</v>
      </c>
      <c r="AA12" s="1" t="s">
        <v>19</v>
      </c>
      <c r="AB12" s="4" t="s">
        <v>155</v>
      </c>
      <c r="AC12" s="5" t="s">
        <v>53</v>
      </c>
      <c r="AD12" s="1" t="s">
        <v>75</v>
      </c>
      <c r="AE12" s="1" t="s">
        <v>43</v>
      </c>
      <c r="AF12" s="1" t="s">
        <v>55</v>
      </c>
      <c r="AG12" s="1" t="s">
        <v>56</v>
      </c>
      <c r="AH12" s="1">
        <v>6</v>
      </c>
      <c r="AI12" s="1">
        <v>8</v>
      </c>
      <c r="AJ12" s="1" t="s">
        <v>16</v>
      </c>
      <c r="AK12" s="24">
        <v>5250008519</v>
      </c>
    </row>
    <row r="13" spans="1:37" s="11" customFormat="1" ht="19.5" customHeight="1">
      <c r="A13" s="1">
        <v>3</v>
      </c>
      <c r="B13" s="1" t="s">
        <v>15</v>
      </c>
      <c r="C13" s="1" t="s">
        <v>38</v>
      </c>
      <c r="D13" s="1" t="s">
        <v>39</v>
      </c>
      <c r="E13" s="1" t="s">
        <v>59</v>
      </c>
      <c r="F13" s="1">
        <v>22</v>
      </c>
      <c r="G13" s="1" t="s">
        <v>16</v>
      </c>
      <c r="H13" s="1" t="s">
        <v>16</v>
      </c>
      <c r="I13" s="2" t="s">
        <v>60</v>
      </c>
      <c r="J13" s="22" t="s">
        <v>17</v>
      </c>
      <c r="K13" s="1" t="s">
        <v>76</v>
      </c>
      <c r="L13" s="23">
        <v>100</v>
      </c>
      <c r="M13" s="23">
        <v>0</v>
      </c>
      <c r="N13" s="23">
        <v>0</v>
      </c>
      <c r="O13" s="20">
        <f t="shared" si="0"/>
        <v>100</v>
      </c>
      <c r="P13" s="20">
        <f t="shared" si="1"/>
        <v>10</v>
      </c>
      <c r="Q13" s="20">
        <f t="shared" si="2"/>
        <v>110</v>
      </c>
      <c r="R13" s="23">
        <v>285</v>
      </c>
      <c r="S13" s="23">
        <v>0</v>
      </c>
      <c r="T13" s="23">
        <v>0</v>
      </c>
      <c r="U13" s="20">
        <f t="shared" si="3"/>
        <v>285</v>
      </c>
      <c r="V13" s="20">
        <f t="shared" si="4"/>
        <v>28.5</v>
      </c>
      <c r="W13" s="20">
        <f t="shared" si="5"/>
        <v>313.5</v>
      </c>
      <c r="X13" s="2" t="s">
        <v>74</v>
      </c>
      <c r="Y13" s="1" t="s">
        <v>20</v>
      </c>
      <c r="Z13" s="5">
        <v>44075</v>
      </c>
      <c r="AA13" s="1" t="s">
        <v>19</v>
      </c>
      <c r="AB13" s="4" t="s">
        <v>155</v>
      </c>
      <c r="AC13" s="5" t="s">
        <v>53</v>
      </c>
      <c r="AD13" s="1" t="s">
        <v>75</v>
      </c>
      <c r="AE13" s="1" t="s">
        <v>43</v>
      </c>
      <c r="AF13" s="1" t="s">
        <v>55</v>
      </c>
      <c r="AG13" s="1" t="s">
        <v>56</v>
      </c>
      <c r="AH13" s="1">
        <v>6</v>
      </c>
      <c r="AI13" s="1">
        <v>8</v>
      </c>
      <c r="AJ13" s="1" t="s">
        <v>16</v>
      </c>
      <c r="AK13" s="24">
        <v>5250008519</v>
      </c>
    </row>
    <row r="14" spans="1:37" s="11" customFormat="1" ht="19.5" customHeight="1">
      <c r="A14" s="1">
        <v>4</v>
      </c>
      <c r="B14" s="21" t="s">
        <v>42</v>
      </c>
      <c r="C14" s="22" t="s">
        <v>43</v>
      </c>
      <c r="D14" s="1" t="s">
        <v>44</v>
      </c>
      <c r="E14" s="1" t="s">
        <v>61</v>
      </c>
      <c r="F14" s="1">
        <v>4</v>
      </c>
      <c r="G14" s="1" t="s">
        <v>16</v>
      </c>
      <c r="H14" s="1" t="s">
        <v>16</v>
      </c>
      <c r="I14" s="2" t="s">
        <v>62</v>
      </c>
      <c r="J14" s="22" t="s">
        <v>17</v>
      </c>
      <c r="K14" s="1" t="s">
        <v>76</v>
      </c>
      <c r="L14" s="23">
        <v>85</v>
      </c>
      <c r="M14" s="23">
        <v>0</v>
      </c>
      <c r="N14" s="23">
        <v>0</v>
      </c>
      <c r="O14" s="20">
        <f t="shared" si="0"/>
        <v>85</v>
      </c>
      <c r="P14" s="20">
        <f t="shared" si="1"/>
        <v>8.5</v>
      </c>
      <c r="Q14" s="20">
        <f t="shared" si="2"/>
        <v>93.5</v>
      </c>
      <c r="R14" s="23">
        <v>250</v>
      </c>
      <c r="S14" s="23">
        <v>0</v>
      </c>
      <c r="T14" s="23">
        <v>0</v>
      </c>
      <c r="U14" s="20">
        <f t="shared" si="3"/>
        <v>250</v>
      </c>
      <c r="V14" s="20">
        <f t="shared" si="4"/>
        <v>25</v>
      </c>
      <c r="W14" s="20">
        <f t="shared" si="5"/>
        <v>275</v>
      </c>
      <c r="X14" s="2" t="s">
        <v>74</v>
      </c>
      <c r="Y14" s="1" t="s">
        <v>20</v>
      </c>
      <c r="Z14" s="5">
        <v>44075</v>
      </c>
      <c r="AA14" s="1" t="s">
        <v>19</v>
      </c>
      <c r="AB14" s="4" t="s">
        <v>155</v>
      </c>
      <c r="AC14" s="5" t="s">
        <v>53</v>
      </c>
      <c r="AD14" s="1" t="s">
        <v>75</v>
      </c>
      <c r="AE14" s="1" t="s">
        <v>43</v>
      </c>
      <c r="AF14" s="1" t="s">
        <v>55</v>
      </c>
      <c r="AG14" s="1" t="s">
        <v>56</v>
      </c>
      <c r="AH14" s="1">
        <v>6</v>
      </c>
      <c r="AI14" s="1">
        <v>8</v>
      </c>
      <c r="AJ14" s="1" t="s">
        <v>16</v>
      </c>
      <c r="AK14" s="24">
        <v>5250008519</v>
      </c>
    </row>
    <row r="15" spans="1:37" s="11" customFormat="1" ht="19.5" customHeight="1">
      <c r="A15" s="1">
        <v>5</v>
      </c>
      <c r="B15" s="21" t="s">
        <v>42</v>
      </c>
      <c r="C15" s="22" t="s">
        <v>43</v>
      </c>
      <c r="D15" s="25" t="s">
        <v>63</v>
      </c>
      <c r="E15" s="1" t="s">
        <v>64</v>
      </c>
      <c r="F15" s="1">
        <v>212</v>
      </c>
      <c r="G15" s="1" t="s">
        <v>16</v>
      </c>
      <c r="H15" s="1" t="s">
        <v>16</v>
      </c>
      <c r="I15" s="25" t="s">
        <v>65</v>
      </c>
      <c r="J15" s="22" t="s">
        <v>17</v>
      </c>
      <c r="K15" s="1" t="s">
        <v>76</v>
      </c>
      <c r="L15" s="23">
        <v>55</v>
      </c>
      <c r="M15" s="23">
        <v>0</v>
      </c>
      <c r="N15" s="23">
        <v>0</v>
      </c>
      <c r="O15" s="20">
        <f t="shared" si="0"/>
        <v>55</v>
      </c>
      <c r="P15" s="20">
        <f t="shared" si="1"/>
        <v>5.5</v>
      </c>
      <c r="Q15" s="20">
        <f t="shared" si="2"/>
        <v>60.5</v>
      </c>
      <c r="R15" s="23">
        <v>152</v>
      </c>
      <c r="S15" s="23">
        <v>0</v>
      </c>
      <c r="T15" s="23">
        <v>0</v>
      </c>
      <c r="U15" s="20">
        <f t="shared" si="3"/>
        <v>152</v>
      </c>
      <c r="V15" s="20">
        <f t="shared" si="4"/>
        <v>15.200000000000001</v>
      </c>
      <c r="W15" s="20">
        <f t="shared" si="5"/>
        <v>167.2</v>
      </c>
      <c r="X15" s="2" t="s">
        <v>74</v>
      </c>
      <c r="Y15" s="1" t="s">
        <v>20</v>
      </c>
      <c r="Z15" s="5">
        <v>44075</v>
      </c>
      <c r="AA15" s="1" t="s">
        <v>19</v>
      </c>
      <c r="AB15" s="4" t="s">
        <v>155</v>
      </c>
      <c r="AC15" s="5" t="s">
        <v>53</v>
      </c>
      <c r="AD15" s="1" t="s">
        <v>75</v>
      </c>
      <c r="AE15" s="1" t="s">
        <v>43</v>
      </c>
      <c r="AF15" s="1" t="s">
        <v>55</v>
      </c>
      <c r="AG15" s="1" t="s">
        <v>56</v>
      </c>
      <c r="AH15" s="1">
        <v>6</v>
      </c>
      <c r="AI15" s="1">
        <v>8</v>
      </c>
      <c r="AJ15" s="1" t="s">
        <v>16</v>
      </c>
      <c r="AK15" s="24">
        <v>5250008519</v>
      </c>
    </row>
    <row r="16" spans="1:37" s="11" customFormat="1" ht="19.5" customHeight="1">
      <c r="A16" s="1">
        <v>6</v>
      </c>
      <c r="B16" s="21" t="s">
        <v>42</v>
      </c>
      <c r="C16" s="22" t="s">
        <v>43</v>
      </c>
      <c r="D16" s="1" t="s">
        <v>66</v>
      </c>
      <c r="E16" s="1" t="s">
        <v>64</v>
      </c>
      <c r="F16" s="1">
        <v>243</v>
      </c>
      <c r="G16" s="1" t="s">
        <v>16</v>
      </c>
      <c r="H16" s="1" t="s">
        <v>16</v>
      </c>
      <c r="I16" s="25" t="s">
        <v>67</v>
      </c>
      <c r="J16" s="22" t="s">
        <v>17</v>
      </c>
      <c r="K16" s="1" t="s">
        <v>76</v>
      </c>
      <c r="L16" s="23">
        <v>45</v>
      </c>
      <c r="M16" s="23">
        <v>0</v>
      </c>
      <c r="N16" s="23">
        <v>0</v>
      </c>
      <c r="O16" s="20">
        <f t="shared" si="0"/>
        <v>45</v>
      </c>
      <c r="P16" s="20">
        <f t="shared" si="1"/>
        <v>4.5</v>
      </c>
      <c r="Q16" s="20">
        <f t="shared" si="2"/>
        <v>49.5</v>
      </c>
      <c r="R16" s="23">
        <v>126</v>
      </c>
      <c r="S16" s="23">
        <v>0</v>
      </c>
      <c r="T16" s="23">
        <v>0</v>
      </c>
      <c r="U16" s="20">
        <f t="shared" si="3"/>
        <v>126</v>
      </c>
      <c r="V16" s="20">
        <f t="shared" si="4"/>
        <v>12.600000000000001</v>
      </c>
      <c r="W16" s="20">
        <f t="shared" si="5"/>
        <v>138.6</v>
      </c>
      <c r="X16" s="2" t="s">
        <v>74</v>
      </c>
      <c r="Y16" s="1" t="s">
        <v>20</v>
      </c>
      <c r="Z16" s="5">
        <v>44075</v>
      </c>
      <c r="AA16" s="1" t="s">
        <v>19</v>
      </c>
      <c r="AB16" s="4" t="s">
        <v>155</v>
      </c>
      <c r="AC16" s="5" t="s">
        <v>53</v>
      </c>
      <c r="AD16" s="1" t="s">
        <v>75</v>
      </c>
      <c r="AE16" s="1" t="s">
        <v>43</v>
      </c>
      <c r="AF16" s="1" t="s">
        <v>55</v>
      </c>
      <c r="AG16" s="1" t="s">
        <v>56</v>
      </c>
      <c r="AH16" s="1">
        <v>6</v>
      </c>
      <c r="AI16" s="1">
        <v>8</v>
      </c>
      <c r="AJ16" s="1" t="s">
        <v>16</v>
      </c>
      <c r="AK16" s="24">
        <v>5250008519</v>
      </c>
    </row>
    <row r="17" spans="1:37" s="11" customFormat="1" ht="19.5" customHeight="1">
      <c r="A17" s="1">
        <v>7</v>
      </c>
      <c r="B17" s="21" t="s">
        <v>42</v>
      </c>
      <c r="C17" s="22" t="s">
        <v>43</v>
      </c>
      <c r="D17" s="21" t="s">
        <v>66</v>
      </c>
      <c r="E17" s="1" t="s">
        <v>64</v>
      </c>
      <c r="F17" s="1">
        <v>243</v>
      </c>
      <c r="G17" s="1" t="s">
        <v>16</v>
      </c>
      <c r="H17" s="21" t="s">
        <v>16</v>
      </c>
      <c r="I17" s="25" t="s">
        <v>68</v>
      </c>
      <c r="J17" s="22" t="s">
        <v>17</v>
      </c>
      <c r="K17" s="1" t="s">
        <v>76</v>
      </c>
      <c r="L17" s="23">
        <v>45</v>
      </c>
      <c r="M17" s="23">
        <v>0</v>
      </c>
      <c r="N17" s="23">
        <v>0</v>
      </c>
      <c r="O17" s="20">
        <f t="shared" si="0"/>
        <v>45</v>
      </c>
      <c r="P17" s="20">
        <f t="shared" si="1"/>
        <v>4.5</v>
      </c>
      <c r="Q17" s="20">
        <f t="shared" si="2"/>
        <v>49.5</v>
      </c>
      <c r="R17" s="23">
        <v>130</v>
      </c>
      <c r="S17" s="23">
        <v>0</v>
      </c>
      <c r="T17" s="23">
        <v>0</v>
      </c>
      <c r="U17" s="20">
        <f t="shared" si="3"/>
        <v>130</v>
      </c>
      <c r="V17" s="20">
        <f t="shared" si="4"/>
        <v>13</v>
      </c>
      <c r="W17" s="20">
        <f t="shared" si="5"/>
        <v>143</v>
      </c>
      <c r="X17" s="2" t="s">
        <v>74</v>
      </c>
      <c r="Y17" s="1" t="s">
        <v>20</v>
      </c>
      <c r="Z17" s="5">
        <v>44075</v>
      </c>
      <c r="AA17" s="1" t="s">
        <v>19</v>
      </c>
      <c r="AB17" s="4" t="s">
        <v>155</v>
      </c>
      <c r="AC17" s="5" t="s">
        <v>53</v>
      </c>
      <c r="AD17" s="1" t="s">
        <v>75</v>
      </c>
      <c r="AE17" s="1" t="s">
        <v>43</v>
      </c>
      <c r="AF17" s="1" t="s">
        <v>55</v>
      </c>
      <c r="AG17" s="1" t="s">
        <v>56</v>
      </c>
      <c r="AH17" s="1">
        <v>6</v>
      </c>
      <c r="AI17" s="1">
        <v>8</v>
      </c>
      <c r="AJ17" s="1" t="s">
        <v>16</v>
      </c>
      <c r="AK17" s="24">
        <v>5250008519</v>
      </c>
    </row>
    <row r="18" spans="1:37" s="11" customFormat="1" ht="19.5" customHeight="1">
      <c r="A18" s="1">
        <v>8</v>
      </c>
      <c r="B18" s="1" t="s">
        <v>28</v>
      </c>
      <c r="C18" s="1" t="s">
        <v>31</v>
      </c>
      <c r="D18" s="1" t="s">
        <v>69</v>
      </c>
      <c r="E18" s="1" t="s">
        <v>70</v>
      </c>
      <c r="F18" s="1" t="s">
        <v>71</v>
      </c>
      <c r="G18" s="1" t="s">
        <v>16</v>
      </c>
      <c r="H18" s="1" t="s">
        <v>16</v>
      </c>
      <c r="I18" s="2" t="s">
        <v>72</v>
      </c>
      <c r="J18" s="22" t="s">
        <v>17</v>
      </c>
      <c r="K18" s="1" t="s">
        <v>76</v>
      </c>
      <c r="L18" s="23">
        <v>25</v>
      </c>
      <c r="M18" s="23">
        <v>0</v>
      </c>
      <c r="N18" s="23">
        <v>0</v>
      </c>
      <c r="O18" s="20">
        <f t="shared" si="0"/>
        <v>25</v>
      </c>
      <c r="P18" s="20">
        <f t="shared" si="1"/>
        <v>2.5</v>
      </c>
      <c r="Q18" s="20">
        <f t="shared" si="2"/>
        <v>27.5</v>
      </c>
      <c r="R18" s="23">
        <v>75</v>
      </c>
      <c r="S18" s="23">
        <v>0</v>
      </c>
      <c r="T18" s="23">
        <v>0</v>
      </c>
      <c r="U18" s="20">
        <f t="shared" si="3"/>
        <v>75</v>
      </c>
      <c r="V18" s="20">
        <f t="shared" si="4"/>
        <v>7.5</v>
      </c>
      <c r="W18" s="20">
        <f t="shared" si="5"/>
        <v>82.5</v>
      </c>
      <c r="X18" s="2" t="s">
        <v>74</v>
      </c>
      <c r="Y18" s="1" t="s">
        <v>20</v>
      </c>
      <c r="Z18" s="5">
        <v>44075</v>
      </c>
      <c r="AA18" s="1" t="s">
        <v>19</v>
      </c>
      <c r="AB18" s="4" t="s">
        <v>155</v>
      </c>
      <c r="AC18" s="5" t="s">
        <v>53</v>
      </c>
      <c r="AD18" s="1" t="s">
        <v>75</v>
      </c>
      <c r="AE18" s="1" t="s">
        <v>43</v>
      </c>
      <c r="AF18" s="1" t="s">
        <v>55</v>
      </c>
      <c r="AG18" s="1" t="s">
        <v>56</v>
      </c>
      <c r="AH18" s="1">
        <v>6</v>
      </c>
      <c r="AI18" s="1">
        <v>8</v>
      </c>
      <c r="AJ18" s="1" t="s">
        <v>16</v>
      </c>
      <c r="AK18" s="24">
        <v>5250008519</v>
      </c>
    </row>
    <row r="19" spans="1:37" s="11" customFormat="1" ht="19.5" customHeight="1">
      <c r="A19" s="1">
        <v>9</v>
      </c>
      <c r="B19" s="21" t="s">
        <v>28</v>
      </c>
      <c r="C19" s="22" t="s">
        <v>46</v>
      </c>
      <c r="D19" s="22" t="s">
        <v>81</v>
      </c>
      <c r="E19" s="22" t="s">
        <v>80</v>
      </c>
      <c r="F19" s="22">
        <v>147</v>
      </c>
      <c r="G19" s="22" t="s">
        <v>16</v>
      </c>
      <c r="H19" s="22" t="s">
        <v>16</v>
      </c>
      <c r="I19" s="22" t="s">
        <v>82</v>
      </c>
      <c r="J19" s="1" t="s">
        <v>27</v>
      </c>
      <c r="K19" s="1" t="s">
        <v>76</v>
      </c>
      <c r="L19" s="23">
        <v>285</v>
      </c>
      <c r="M19" s="23">
        <v>225</v>
      </c>
      <c r="N19" s="23">
        <v>990</v>
      </c>
      <c r="O19" s="20">
        <f t="shared" si="0"/>
        <v>1500</v>
      </c>
      <c r="P19" s="20">
        <f t="shared" si="1"/>
        <v>150</v>
      </c>
      <c r="Q19" s="20">
        <f t="shared" si="2"/>
        <v>1650</v>
      </c>
      <c r="R19" s="23">
        <v>2090</v>
      </c>
      <c r="S19" s="23">
        <v>1650</v>
      </c>
      <c r="T19" s="23">
        <v>7260</v>
      </c>
      <c r="U19" s="20">
        <f t="shared" si="3"/>
        <v>11000</v>
      </c>
      <c r="V19" s="20">
        <f t="shared" si="4"/>
        <v>1100</v>
      </c>
      <c r="W19" s="20">
        <f t="shared" si="5"/>
        <v>12100</v>
      </c>
      <c r="X19" s="5" t="s">
        <v>78</v>
      </c>
      <c r="Y19" s="1" t="s">
        <v>20</v>
      </c>
      <c r="Z19" s="5">
        <v>44130</v>
      </c>
      <c r="AA19" s="1" t="s">
        <v>19</v>
      </c>
      <c r="AB19" s="4" t="s">
        <v>157</v>
      </c>
      <c r="AC19" s="5" t="s">
        <v>53</v>
      </c>
      <c r="AD19" s="1" t="s">
        <v>79</v>
      </c>
      <c r="AE19" s="1" t="s">
        <v>46</v>
      </c>
      <c r="AF19" s="1" t="s">
        <v>81</v>
      </c>
      <c r="AG19" s="1" t="s">
        <v>80</v>
      </c>
      <c r="AH19" s="1">
        <v>147</v>
      </c>
      <c r="AI19" s="1" t="s">
        <v>16</v>
      </c>
      <c r="AJ19" s="1" t="s">
        <v>16</v>
      </c>
      <c r="AK19" s="24">
        <v>8943140523</v>
      </c>
    </row>
    <row r="20" spans="1:41" s="12" customFormat="1" ht="19.5" customHeight="1">
      <c r="A20" s="1">
        <v>10</v>
      </c>
      <c r="B20" s="21" t="s">
        <v>21</v>
      </c>
      <c r="C20" s="22" t="s">
        <v>37</v>
      </c>
      <c r="D20" s="22" t="s">
        <v>83</v>
      </c>
      <c r="E20" s="22" t="s">
        <v>84</v>
      </c>
      <c r="F20" s="22">
        <v>6</v>
      </c>
      <c r="G20" s="22" t="s">
        <v>16</v>
      </c>
      <c r="H20" s="22" t="s">
        <v>16</v>
      </c>
      <c r="I20" s="22" t="s">
        <v>85</v>
      </c>
      <c r="J20" s="1" t="s">
        <v>18</v>
      </c>
      <c r="K20" s="1" t="s">
        <v>76</v>
      </c>
      <c r="L20" s="27">
        <v>0</v>
      </c>
      <c r="M20" s="27">
        <v>0</v>
      </c>
      <c r="N20" s="27">
        <v>0</v>
      </c>
      <c r="O20" s="20">
        <f t="shared" si="0"/>
        <v>0</v>
      </c>
      <c r="P20" s="20">
        <f t="shared" si="1"/>
        <v>0</v>
      </c>
      <c r="Q20" s="20">
        <f t="shared" si="2"/>
        <v>0</v>
      </c>
      <c r="R20" s="3">
        <v>1000</v>
      </c>
      <c r="S20" s="3">
        <v>0</v>
      </c>
      <c r="T20" s="3">
        <v>0</v>
      </c>
      <c r="U20" s="20">
        <f t="shared" si="3"/>
        <v>1000</v>
      </c>
      <c r="V20" s="20">
        <f t="shared" si="4"/>
        <v>100</v>
      </c>
      <c r="W20" s="20">
        <f t="shared" si="5"/>
        <v>1100</v>
      </c>
      <c r="X20" s="5" t="s">
        <v>86</v>
      </c>
      <c r="Y20" s="1" t="s">
        <v>20</v>
      </c>
      <c r="Z20" s="5">
        <v>44197</v>
      </c>
      <c r="AA20" s="1" t="s">
        <v>19</v>
      </c>
      <c r="AB20" s="4" t="s">
        <v>155</v>
      </c>
      <c r="AC20" s="5" t="s">
        <v>53</v>
      </c>
      <c r="AD20" s="1" t="s">
        <v>87</v>
      </c>
      <c r="AE20" s="1" t="s">
        <v>37</v>
      </c>
      <c r="AF20" s="1" t="s">
        <v>83</v>
      </c>
      <c r="AG20" s="1" t="s">
        <v>88</v>
      </c>
      <c r="AH20" s="1">
        <v>6</v>
      </c>
      <c r="AI20" s="1" t="s">
        <v>16</v>
      </c>
      <c r="AJ20" s="1" t="s">
        <v>16</v>
      </c>
      <c r="AK20" s="24">
        <v>7770020410</v>
      </c>
      <c r="AM20" s="42"/>
      <c r="AN20" s="42"/>
      <c r="AO20" s="42"/>
    </row>
    <row r="21" spans="1:41" s="11" customFormat="1" ht="19.5" customHeight="1">
      <c r="A21" s="1">
        <v>11</v>
      </c>
      <c r="B21" s="1" t="s">
        <v>28</v>
      </c>
      <c r="C21" s="1" t="s">
        <v>29</v>
      </c>
      <c r="D21" s="1" t="s">
        <v>30</v>
      </c>
      <c r="E21" s="1" t="s">
        <v>89</v>
      </c>
      <c r="F21" s="1">
        <v>50</v>
      </c>
      <c r="G21" s="1" t="s">
        <v>16</v>
      </c>
      <c r="H21" s="1" t="s">
        <v>16</v>
      </c>
      <c r="I21" s="2" t="s">
        <v>90</v>
      </c>
      <c r="J21" s="22" t="s">
        <v>17</v>
      </c>
      <c r="K21" s="1" t="s">
        <v>76</v>
      </c>
      <c r="L21" s="27">
        <v>0</v>
      </c>
      <c r="M21" s="27">
        <v>0</v>
      </c>
      <c r="N21" s="27">
        <v>0</v>
      </c>
      <c r="O21" s="20">
        <f t="shared" si="0"/>
        <v>0</v>
      </c>
      <c r="P21" s="20">
        <f t="shared" si="1"/>
        <v>0</v>
      </c>
      <c r="Q21" s="20">
        <f t="shared" si="2"/>
        <v>0</v>
      </c>
      <c r="R21" s="26">
        <v>112</v>
      </c>
      <c r="S21" s="26">
        <v>0</v>
      </c>
      <c r="T21" s="26">
        <v>0</v>
      </c>
      <c r="U21" s="20">
        <f t="shared" si="3"/>
        <v>112</v>
      </c>
      <c r="V21" s="20">
        <f t="shared" si="4"/>
        <v>11.200000000000001</v>
      </c>
      <c r="W21" s="20">
        <f t="shared" si="5"/>
        <v>123.2</v>
      </c>
      <c r="X21" s="5" t="s">
        <v>86</v>
      </c>
      <c r="Y21" s="1" t="s">
        <v>20</v>
      </c>
      <c r="Z21" s="5">
        <v>44197</v>
      </c>
      <c r="AA21" s="1" t="s">
        <v>19</v>
      </c>
      <c r="AB21" s="4" t="s">
        <v>157</v>
      </c>
      <c r="AC21" s="5" t="s">
        <v>53</v>
      </c>
      <c r="AD21" s="1" t="s">
        <v>94</v>
      </c>
      <c r="AE21" s="1" t="s">
        <v>23</v>
      </c>
      <c r="AF21" s="1" t="s">
        <v>24</v>
      </c>
      <c r="AG21" s="1" t="s">
        <v>96</v>
      </c>
      <c r="AH21" s="1">
        <v>55</v>
      </c>
      <c r="AI21" s="1" t="s">
        <v>16</v>
      </c>
      <c r="AJ21" s="1" t="s">
        <v>16</v>
      </c>
      <c r="AK21" s="24">
        <v>8790170691</v>
      </c>
      <c r="AL21" s="12"/>
      <c r="AM21" s="42"/>
      <c r="AN21" s="42"/>
      <c r="AO21" s="42"/>
    </row>
    <row r="22" spans="1:41" s="11" customFormat="1" ht="19.5" customHeight="1">
      <c r="A22" s="1">
        <v>12</v>
      </c>
      <c r="B22" s="1" t="s">
        <v>25</v>
      </c>
      <c r="C22" s="1" t="s">
        <v>23</v>
      </c>
      <c r="D22" s="1" t="s">
        <v>24</v>
      </c>
      <c r="E22" s="1" t="s">
        <v>91</v>
      </c>
      <c r="F22" s="1">
        <v>57</v>
      </c>
      <c r="G22" s="1" t="s">
        <v>16</v>
      </c>
      <c r="H22" s="1" t="s">
        <v>16</v>
      </c>
      <c r="I22" s="2" t="s">
        <v>92</v>
      </c>
      <c r="J22" s="22" t="s">
        <v>18</v>
      </c>
      <c r="K22" s="1" t="s">
        <v>76</v>
      </c>
      <c r="L22" s="27">
        <v>0</v>
      </c>
      <c r="M22" s="27">
        <v>0</v>
      </c>
      <c r="N22" s="27">
        <v>0</v>
      </c>
      <c r="O22" s="20">
        <f t="shared" si="0"/>
        <v>0</v>
      </c>
      <c r="P22" s="20">
        <f t="shared" si="1"/>
        <v>0</v>
      </c>
      <c r="Q22" s="20">
        <f t="shared" si="2"/>
        <v>0</v>
      </c>
      <c r="R22" s="26">
        <v>265</v>
      </c>
      <c r="S22" s="26">
        <v>0</v>
      </c>
      <c r="T22" s="26">
        <v>0</v>
      </c>
      <c r="U22" s="20">
        <f t="shared" si="3"/>
        <v>265</v>
      </c>
      <c r="V22" s="20">
        <f t="shared" si="4"/>
        <v>26.5</v>
      </c>
      <c r="W22" s="20">
        <f t="shared" si="5"/>
        <v>291.5</v>
      </c>
      <c r="X22" s="5" t="s">
        <v>86</v>
      </c>
      <c r="Y22" s="1" t="s">
        <v>20</v>
      </c>
      <c r="Z22" s="5">
        <v>44197</v>
      </c>
      <c r="AA22" s="1" t="s">
        <v>19</v>
      </c>
      <c r="AB22" s="4" t="s">
        <v>157</v>
      </c>
      <c r="AC22" s="5" t="s">
        <v>53</v>
      </c>
      <c r="AD22" s="1" t="s">
        <v>94</v>
      </c>
      <c r="AE22" s="1" t="s">
        <v>23</v>
      </c>
      <c r="AF22" s="1" t="s">
        <v>24</v>
      </c>
      <c r="AG22" s="1" t="s">
        <v>96</v>
      </c>
      <c r="AH22" s="1">
        <v>55</v>
      </c>
      <c r="AI22" s="1" t="s">
        <v>16</v>
      </c>
      <c r="AJ22" s="1" t="s">
        <v>16</v>
      </c>
      <c r="AK22" s="24">
        <v>8790170691</v>
      </c>
      <c r="AL22" s="12"/>
      <c r="AM22" s="42"/>
      <c r="AN22" s="42"/>
      <c r="AO22" s="42"/>
    </row>
    <row r="23" spans="1:41" s="11" customFormat="1" ht="19.5" customHeight="1">
      <c r="A23" s="1">
        <v>13</v>
      </c>
      <c r="B23" s="1" t="s">
        <v>25</v>
      </c>
      <c r="C23" s="1" t="s">
        <v>23</v>
      </c>
      <c r="D23" s="1" t="s">
        <v>24</v>
      </c>
      <c r="E23" s="1" t="s">
        <v>95</v>
      </c>
      <c r="F23" s="1">
        <v>28</v>
      </c>
      <c r="G23" s="6" t="s">
        <v>16</v>
      </c>
      <c r="H23" s="7" t="s">
        <v>16</v>
      </c>
      <c r="I23" s="1" t="s">
        <v>93</v>
      </c>
      <c r="J23" s="22" t="s">
        <v>22</v>
      </c>
      <c r="K23" s="1" t="s">
        <v>76</v>
      </c>
      <c r="L23" s="27">
        <v>0</v>
      </c>
      <c r="M23" s="27">
        <v>0</v>
      </c>
      <c r="N23" s="27">
        <v>0</v>
      </c>
      <c r="O23" s="20">
        <f t="shared" si="0"/>
        <v>0</v>
      </c>
      <c r="P23" s="20">
        <f t="shared" si="1"/>
        <v>0</v>
      </c>
      <c r="Q23" s="20">
        <f t="shared" si="2"/>
        <v>0</v>
      </c>
      <c r="R23" s="26">
        <v>119</v>
      </c>
      <c r="S23" s="26">
        <v>53</v>
      </c>
      <c r="T23" s="26">
        <v>0</v>
      </c>
      <c r="U23" s="20">
        <f t="shared" si="3"/>
        <v>172</v>
      </c>
      <c r="V23" s="20">
        <f t="shared" si="4"/>
        <v>17.2</v>
      </c>
      <c r="W23" s="20">
        <f t="shared" si="5"/>
        <v>189.2</v>
      </c>
      <c r="X23" s="5" t="s">
        <v>86</v>
      </c>
      <c r="Y23" s="1" t="s">
        <v>20</v>
      </c>
      <c r="Z23" s="5">
        <v>44197</v>
      </c>
      <c r="AA23" s="1" t="s">
        <v>19</v>
      </c>
      <c r="AB23" s="4" t="s">
        <v>157</v>
      </c>
      <c r="AC23" s="5" t="s">
        <v>53</v>
      </c>
      <c r="AD23" s="1" t="s">
        <v>94</v>
      </c>
      <c r="AE23" s="1" t="s">
        <v>23</v>
      </c>
      <c r="AF23" s="1" t="s">
        <v>24</v>
      </c>
      <c r="AG23" s="1" t="s">
        <v>96</v>
      </c>
      <c r="AH23" s="1">
        <v>55</v>
      </c>
      <c r="AI23" s="1" t="s">
        <v>16</v>
      </c>
      <c r="AJ23" s="1" t="s">
        <v>16</v>
      </c>
      <c r="AK23" s="24">
        <v>8790170691</v>
      </c>
      <c r="AL23" s="12"/>
      <c r="AM23" s="42"/>
      <c r="AN23" s="42"/>
      <c r="AO23" s="42"/>
    </row>
    <row r="24" spans="1:37" s="11" customFormat="1" ht="19.5" customHeight="1">
      <c r="A24" s="1">
        <v>14</v>
      </c>
      <c r="B24" s="1" t="s">
        <v>97</v>
      </c>
      <c r="C24" s="1" t="s">
        <v>29</v>
      </c>
      <c r="D24" s="1" t="s">
        <v>98</v>
      </c>
      <c r="E24" s="1" t="s">
        <v>99</v>
      </c>
      <c r="F24" s="1" t="s">
        <v>16</v>
      </c>
      <c r="G24" s="1" t="s">
        <v>16</v>
      </c>
      <c r="H24" s="1" t="s">
        <v>16</v>
      </c>
      <c r="I24" s="2" t="s">
        <v>100</v>
      </c>
      <c r="J24" s="22" t="s">
        <v>27</v>
      </c>
      <c r="K24" s="1" t="s">
        <v>76</v>
      </c>
      <c r="L24" s="23">
        <v>110</v>
      </c>
      <c r="M24" s="23">
        <v>55</v>
      </c>
      <c r="N24" s="23">
        <v>210</v>
      </c>
      <c r="O24" s="20">
        <f t="shared" si="0"/>
        <v>375</v>
      </c>
      <c r="P24" s="20">
        <f t="shared" si="1"/>
        <v>37.5</v>
      </c>
      <c r="Q24" s="20">
        <f t="shared" si="2"/>
        <v>412.5</v>
      </c>
      <c r="R24" s="26">
        <v>360</v>
      </c>
      <c r="S24" s="26">
        <v>180</v>
      </c>
      <c r="T24" s="26">
        <v>660</v>
      </c>
      <c r="U24" s="20">
        <f t="shared" si="3"/>
        <v>1200</v>
      </c>
      <c r="V24" s="20">
        <f t="shared" si="4"/>
        <v>120</v>
      </c>
      <c r="W24" s="20">
        <f t="shared" si="5"/>
        <v>1320</v>
      </c>
      <c r="X24" s="5" t="s">
        <v>107</v>
      </c>
      <c r="Y24" s="1" t="s">
        <v>20</v>
      </c>
      <c r="Z24" s="5">
        <v>44082</v>
      </c>
      <c r="AA24" s="1" t="s">
        <v>19</v>
      </c>
      <c r="AB24" s="4" t="s">
        <v>106</v>
      </c>
      <c r="AC24" s="5" t="s">
        <v>53</v>
      </c>
      <c r="AD24" s="1" t="s">
        <v>105</v>
      </c>
      <c r="AE24" s="1" t="s">
        <v>43</v>
      </c>
      <c r="AF24" s="1" t="s">
        <v>44</v>
      </c>
      <c r="AG24" s="1" t="s">
        <v>45</v>
      </c>
      <c r="AH24" s="1">
        <v>9</v>
      </c>
      <c r="AI24" s="1" t="s">
        <v>16</v>
      </c>
      <c r="AJ24" s="1" t="s">
        <v>16</v>
      </c>
      <c r="AK24" s="8">
        <v>5250007626</v>
      </c>
    </row>
    <row r="25" spans="1:37" s="11" customFormat="1" ht="19.5" customHeight="1">
      <c r="A25" s="1">
        <v>15</v>
      </c>
      <c r="B25" s="1" t="s">
        <v>97</v>
      </c>
      <c r="C25" s="1" t="s">
        <v>35</v>
      </c>
      <c r="D25" s="1" t="s">
        <v>112</v>
      </c>
      <c r="E25" s="1" t="s">
        <v>108</v>
      </c>
      <c r="F25" s="1">
        <v>3</v>
      </c>
      <c r="G25" s="1"/>
      <c r="H25" s="1"/>
      <c r="I25" s="2" t="s">
        <v>110</v>
      </c>
      <c r="J25" s="22" t="s">
        <v>27</v>
      </c>
      <c r="K25" s="1" t="s">
        <v>76</v>
      </c>
      <c r="L25" s="27">
        <v>0</v>
      </c>
      <c r="M25" s="27">
        <v>0</v>
      </c>
      <c r="N25" s="27">
        <v>0</v>
      </c>
      <c r="O25" s="20">
        <f t="shared" si="0"/>
        <v>0</v>
      </c>
      <c r="P25" s="20">
        <f t="shared" si="1"/>
        <v>0</v>
      </c>
      <c r="Q25" s="20">
        <f t="shared" si="2"/>
        <v>0</v>
      </c>
      <c r="R25" s="26">
        <v>72</v>
      </c>
      <c r="S25" s="26">
        <v>50</v>
      </c>
      <c r="T25" s="26">
        <v>200</v>
      </c>
      <c r="U25" s="20">
        <f t="shared" si="3"/>
        <v>322</v>
      </c>
      <c r="V25" s="20">
        <f t="shared" si="4"/>
        <v>32.2</v>
      </c>
      <c r="W25" s="20">
        <f t="shared" si="5"/>
        <v>354.2</v>
      </c>
      <c r="X25" s="5" t="s">
        <v>109</v>
      </c>
      <c r="Y25" s="1" t="s">
        <v>20</v>
      </c>
      <c r="Z25" s="5">
        <v>44256</v>
      </c>
      <c r="AA25" s="1" t="s">
        <v>19</v>
      </c>
      <c r="AB25" s="4" t="s">
        <v>106</v>
      </c>
      <c r="AC25" s="5" t="s">
        <v>53</v>
      </c>
      <c r="AD25" s="1" t="s">
        <v>105</v>
      </c>
      <c r="AE25" s="1" t="s">
        <v>43</v>
      </c>
      <c r="AF25" s="1" t="s">
        <v>44</v>
      </c>
      <c r="AG25" s="1" t="s">
        <v>45</v>
      </c>
      <c r="AH25" s="1">
        <v>9</v>
      </c>
      <c r="AI25" s="1" t="s">
        <v>16</v>
      </c>
      <c r="AJ25" s="1" t="s">
        <v>16</v>
      </c>
      <c r="AK25" s="8">
        <v>5250007626</v>
      </c>
    </row>
    <row r="26" spans="1:37" s="11" customFormat="1" ht="19.5" customHeight="1">
      <c r="A26" s="1">
        <v>16</v>
      </c>
      <c r="B26" s="1" t="s">
        <v>97</v>
      </c>
      <c r="C26" s="1" t="s">
        <v>35</v>
      </c>
      <c r="D26" s="1" t="s">
        <v>112</v>
      </c>
      <c r="E26" s="1" t="s">
        <v>108</v>
      </c>
      <c r="F26" s="1">
        <v>3</v>
      </c>
      <c r="G26" s="1"/>
      <c r="H26" s="1"/>
      <c r="I26" s="2" t="s">
        <v>111</v>
      </c>
      <c r="J26" s="22" t="s">
        <v>27</v>
      </c>
      <c r="K26" s="1" t="s">
        <v>76</v>
      </c>
      <c r="L26" s="27">
        <v>0</v>
      </c>
      <c r="M26" s="27">
        <v>0</v>
      </c>
      <c r="N26" s="27">
        <v>0</v>
      </c>
      <c r="O26" s="20">
        <f t="shared" si="0"/>
        <v>0</v>
      </c>
      <c r="P26" s="20">
        <f t="shared" si="1"/>
        <v>0</v>
      </c>
      <c r="Q26" s="20">
        <f t="shared" si="2"/>
        <v>0</v>
      </c>
      <c r="R26" s="26">
        <v>42</v>
      </c>
      <c r="S26" s="26">
        <v>25</v>
      </c>
      <c r="T26" s="26">
        <v>130</v>
      </c>
      <c r="U26" s="20">
        <f t="shared" si="3"/>
        <v>197</v>
      </c>
      <c r="V26" s="20">
        <f t="shared" si="4"/>
        <v>19.700000000000003</v>
      </c>
      <c r="W26" s="20">
        <f t="shared" si="5"/>
        <v>216.7</v>
      </c>
      <c r="X26" s="5" t="s">
        <v>109</v>
      </c>
      <c r="Y26" s="1" t="s">
        <v>20</v>
      </c>
      <c r="Z26" s="5">
        <v>44256</v>
      </c>
      <c r="AA26" s="1" t="s">
        <v>19</v>
      </c>
      <c r="AB26" s="4" t="s">
        <v>106</v>
      </c>
      <c r="AC26" s="5" t="s">
        <v>53</v>
      </c>
      <c r="AD26" s="1" t="s">
        <v>105</v>
      </c>
      <c r="AE26" s="1" t="s">
        <v>43</v>
      </c>
      <c r="AF26" s="1" t="s">
        <v>44</v>
      </c>
      <c r="AG26" s="1" t="s">
        <v>45</v>
      </c>
      <c r="AH26" s="1">
        <v>9</v>
      </c>
      <c r="AI26" s="1" t="s">
        <v>16</v>
      </c>
      <c r="AJ26" s="1" t="s">
        <v>16</v>
      </c>
      <c r="AK26" s="8">
        <v>5250007626</v>
      </c>
    </row>
    <row r="27" spans="1:37" s="11" customFormat="1" ht="19.5" customHeight="1">
      <c r="A27" s="1">
        <v>17</v>
      </c>
      <c r="B27" s="1" t="s">
        <v>42</v>
      </c>
      <c r="C27" s="1" t="s">
        <v>43</v>
      </c>
      <c r="D27" s="25" t="s">
        <v>44</v>
      </c>
      <c r="E27" s="1" t="s">
        <v>45</v>
      </c>
      <c r="F27" s="1">
        <v>9</v>
      </c>
      <c r="G27" s="1" t="s">
        <v>16</v>
      </c>
      <c r="H27" s="1" t="s">
        <v>16</v>
      </c>
      <c r="I27" s="25" t="s">
        <v>101</v>
      </c>
      <c r="J27" s="22" t="s">
        <v>18</v>
      </c>
      <c r="K27" s="1" t="s">
        <v>76</v>
      </c>
      <c r="L27" s="27">
        <v>0</v>
      </c>
      <c r="M27" s="27">
        <v>0</v>
      </c>
      <c r="N27" s="27">
        <v>0</v>
      </c>
      <c r="O27" s="20">
        <f t="shared" si="0"/>
        <v>0</v>
      </c>
      <c r="P27" s="20">
        <f t="shared" si="1"/>
        <v>0</v>
      </c>
      <c r="Q27" s="20">
        <f t="shared" si="2"/>
        <v>0</v>
      </c>
      <c r="R27" s="26">
        <v>604</v>
      </c>
      <c r="S27" s="26">
        <v>0</v>
      </c>
      <c r="T27" s="26">
        <v>0</v>
      </c>
      <c r="U27" s="20">
        <f t="shared" si="3"/>
        <v>604</v>
      </c>
      <c r="V27" s="20">
        <f t="shared" si="4"/>
        <v>60.400000000000006</v>
      </c>
      <c r="W27" s="20">
        <f t="shared" si="5"/>
        <v>664.4</v>
      </c>
      <c r="X27" s="5" t="s">
        <v>86</v>
      </c>
      <c r="Y27" s="1" t="s">
        <v>20</v>
      </c>
      <c r="Z27" s="5">
        <v>44197</v>
      </c>
      <c r="AA27" s="1" t="s">
        <v>19</v>
      </c>
      <c r="AB27" s="4" t="s">
        <v>113</v>
      </c>
      <c r="AC27" s="5" t="s">
        <v>53</v>
      </c>
      <c r="AD27" s="1" t="s">
        <v>105</v>
      </c>
      <c r="AE27" s="1" t="s">
        <v>43</v>
      </c>
      <c r="AF27" s="1" t="s">
        <v>44</v>
      </c>
      <c r="AG27" s="1" t="s">
        <v>45</v>
      </c>
      <c r="AH27" s="1">
        <v>9</v>
      </c>
      <c r="AI27" s="1" t="s">
        <v>16</v>
      </c>
      <c r="AJ27" s="1" t="s">
        <v>16</v>
      </c>
      <c r="AK27" s="8">
        <v>5250007626</v>
      </c>
    </row>
    <row r="28" spans="1:37" s="11" customFormat="1" ht="19.5" customHeight="1">
      <c r="A28" s="1">
        <v>18</v>
      </c>
      <c r="B28" s="1" t="s">
        <v>42</v>
      </c>
      <c r="C28" s="1" t="s">
        <v>43</v>
      </c>
      <c r="D28" s="1" t="s">
        <v>102</v>
      </c>
      <c r="E28" s="1" t="s">
        <v>103</v>
      </c>
      <c r="F28" s="1">
        <v>4</v>
      </c>
      <c r="G28" s="1" t="s">
        <v>16</v>
      </c>
      <c r="H28" s="1" t="s">
        <v>16</v>
      </c>
      <c r="I28" s="25" t="s">
        <v>104</v>
      </c>
      <c r="J28" s="22" t="s">
        <v>17</v>
      </c>
      <c r="K28" s="1" t="s">
        <v>76</v>
      </c>
      <c r="L28" s="27">
        <v>0</v>
      </c>
      <c r="M28" s="27">
        <v>0</v>
      </c>
      <c r="N28" s="27">
        <v>0</v>
      </c>
      <c r="O28" s="20">
        <f t="shared" si="0"/>
        <v>0</v>
      </c>
      <c r="P28" s="20">
        <f t="shared" si="1"/>
        <v>0</v>
      </c>
      <c r="Q28" s="20">
        <f t="shared" si="2"/>
        <v>0</v>
      </c>
      <c r="R28" s="26">
        <v>122</v>
      </c>
      <c r="S28" s="26">
        <v>0</v>
      </c>
      <c r="T28" s="26">
        <v>0</v>
      </c>
      <c r="U28" s="20">
        <f t="shared" si="3"/>
        <v>122</v>
      </c>
      <c r="V28" s="20">
        <f t="shared" si="4"/>
        <v>12.200000000000001</v>
      </c>
      <c r="W28" s="20">
        <f t="shared" si="5"/>
        <v>134.2</v>
      </c>
      <c r="X28" s="5" t="s">
        <v>86</v>
      </c>
      <c r="Y28" s="1" t="s">
        <v>20</v>
      </c>
      <c r="Z28" s="5">
        <v>44197</v>
      </c>
      <c r="AA28" s="1" t="s">
        <v>19</v>
      </c>
      <c r="AB28" s="4" t="s">
        <v>113</v>
      </c>
      <c r="AC28" s="5" t="s">
        <v>53</v>
      </c>
      <c r="AD28" s="1" t="s">
        <v>105</v>
      </c>
      <c r="AE28" s="1" t="s">
        <v>43</v>
      </c>
      <c r="AF28" s="1" t="s">
        <v>44</v>
      </c>
      <c r="AG28" s="1" t="s">
        <v>45</v>
      </c>
      <c r="AH28" s="1">
        <v>9</v>
      </c>
      <c r="AI28" s="1" t="s">
        <v>16</v>
      </c>
      <c r="AJ28" s="1" t="s">
        <v>16</v>
      </c>
      <c r="AK28" s="8">
        <v>5250007626</v>
      </c>
    </row>
    <row r="29" spans="1:37" s="11" customFormat="1" ht="19.5" customHeight="1">
      <c r="A29" s="1">
        <v>19</v>
      </c>
      <c r="B29" s="1" t="s">
        <v>25</v>
      </c>
      <c r="C29" s="1" t="s">
        <v>23</v>
      </c>
      <c r="D29" s="1" t="s">
        <v>26</v>
      </c>
      <c r="E29" s="1" t="s">
        <v>114</v>
      </c>
      <c r="F29" s="1">
        <v>107</v>
      </c>
      <c r="G29" s="1" t="s">
        <v>16</v>
      </c>
      <c r="H29" s="1" t="s">
        <v>16</v>
      </c>
      <c r="I29" s="2" t="s">
        <v>115</v>
      </c>
      <c r="J29" s="22" t="s">
        <v>27</v>
      </c>
      <c r="K29" s="1" t="s">
        <v>76</v>
      </c>
      <c r="L29" s="27">
        <v>0</v>
      </c>
      <c r="M29" s="27">
        <v>0</v>
      </c>
      <c r="N29" s="27">
        <v>0</v>
      </c>
      <c r="O29" s="20">
        <f t="shared" si="0"/>
        <v>0</v>
      </c>
      <c r="P29" s="20">
        <f t="shared" si="1"/>
        <v>0</v>
      </c>
      <c r="Q29" s="20">
        <f t="shared" si="2"/>
        <v>0</v>
      </c>
      <c r="R29" s="26">
        <v>120</v>
      </c>
      <c r="S29" s="26">
        <v>40</v>
      </c>
      <c r="T29" s="26">
        <v>220</v>
      </c>
      <c r="U29" s="20">
        <f t="shared" si="3"/>
        <v>380</v>
      </c>
      <c r="V29" s="20">
        <f t="shared" si="4"/>
        <v>38</v>
      </c>
      <c r="W29" s="20">
        <f t="shared" si="5"/>
        <v>418</v>
      </c>
      <c r="X29" s="5" t="s">
        <v>86</v>
      </c>
      <c r="Y29" s="1" t="s">
        <v>20</v>
      </c>
      <c r="Z29" s="5">
        <v>44197</v>
      </c>
      <c r="AA29" s="1" t="s">
        <v>19</v>
      </c>
      <c r="AB29" s="4" t="s">
        <v>121</v>
      </c>
      <c r="AC29" s="5" t="s">
        <v>53</v>
      </c>
      <c r="AD29" s="1" t="s">
        <v>119</v>
      </c>
      <c r="AE29" s="1" t="s">
        <v>43</v>
      </c>
      <c r="AF29" s="1" t="s">
        <v>116</v>
      </c>
      <c r="AG29" s="1" t="s">
        <v>120</v>
      </c>
      <c r="AH29" s="1">
        <v>202</v>
      </c>
      <c r="AI29" s="1" t="s">
        <v>16</v>
      </c>
      <c r="AJ29" s="1" t="s">
        <v>16</v>
      </c>
      <c r="AK29" s="8">
        <v>5250008815</v>
      </c>
    </row>
    <row r="30" spans="1:37" s="11" customFormat="1" ht="19.5" customHeight="1">
      <c r="A30" s="1">
        <v>20</v>
      </c>
      <c r="B30" s="1" t="s">
        <v>42</v>
      </c>
      <c r="C30" s="1" t="s">
        <v>43</v>
      </c>
      <c r="D30" s="1" t="s">
        <v>116</v>
      </c>
      <c r="E30" s="1" t="s">
        <v>117</v>
      </c>
      <c r="F30" s="1">
        <v>202</v>
      </c>
      <c r="G30" s="1" t="s">
        <v>16</v>
      </c>
      <c r="H30" s="1" t="s">
        <v>16</v>
      </c>
      <c r="I30" s="2" t="s">
        <v>118</v>
      </c>
      <c r="J30" s="22" t="s">
        <v>18</v>
      </c>
      <c r="K30" s="1" t="s">
        <v>76</v>
      </c>
      <c r="L30" s="27">
        <v>0</v>
      </c>
      <c r="M30" s="27">
        <v>0</v>
      </c>
      <c r="N30" s="27">
        <v>0</v>
      </c>
      <c r="O30" s="20">
        <f>L30+M30+N30</f>
        <v>0</v>
      </c>
      <c r="P30" s="20">
        <f>O30*10%</f>
        <v>0</v>
      </c>
      <c r="Q30" s="20">
        <f>O30+P30</f>
        <v>0</v>
      </c>
      <c r="R30" s="26">
        <v>1900</v>
      </c>
      <c r="S30" s="26">
        <v>0</v>
      </c>
      <c r="T30" s="26">
        <v>0</v>
      </c>
      <c r="U30" s="20">
        <f>R30+S30+T30</f>
        <v>1900</v>
      </c>
      <c r="V30" s="20">
        <f>U30*0.1</f>
        <v>190</v>
      </c>
      <c r="W30" s="20">
        <f>U30+V30</f>
        <v>2090</v>
      </c>
      <c r="X30" s="5" t="s">
        <v>86</v>
      </c>
      <c r="Y30" s="1" t="s">
        <v>20</v>
      </c>
      <c r="Z30" s="5">
        <v>44197</v>
      </c>
      <c r="AA30" s="1" t="s">
        <v>19</v>
      </c>
      <c r="AB30" s="4" t="s">
        <v>157</v>
      </c>
      <c r="AC30" s="5" t="s">
        <v>53</v>
      </c>
      <c r="AD30" s="1" t="s">
        <v>119</v>
      </c>
      <c r="AE30" s="1" t="s">
        <v>43</v>
      </c>
      <c r="AF30" s="1" t="s">
        <v>116</v>
      </c>
      <c r="AG30" s="1" t="s">
        <v>120</v>
      </c>
      <c r="AH30" s="1">
        <v>202</v>
      </c>
      <c r="AI30" s="1" t="s">
        <v>16</v>
      </c>
      <c r="AJ30" s="1" t="s">
        <v>16</v>
      </c>
      <c r="AK30" s="8">
        <v>5250008815</v>
      </c>
    </row>
    <row r="31" spans="1:37" s="11" customFormat="1" ht="19.5" customHeight="1">
      <c r="A31" s="1">
        <v>21</v>
      </c>
      <c r="B31" s="21" t="s">
        <v>21</v>
      </c>
      <c r="C31" s="22" t="s">
        <v>37</v>
      </c>
      <c r="D31" s="22" t="s">
        <v>147</v>
      </c>
      <c r="E31" s="22" t="s">
        <v>148</v>
      </c>
      <c r="F31" s="22">
        <v>181</v>
      </c>
      <c r="G31" s="22" t="s">
        <v>16</v>
      </c>
      <c r="H31" s="22" t="s">
        <v>16</v>
      </c>
      <c r="I31" s="22" t="s">
        <v>149</v>
      </c>
      <c r="J31" s="1" t="s">
        <v>18</v>
      </c>
      <c r="K31" s="1" t="s">
        <v>76</v>
      </c>
      <c r="L31" s="23">
        <v>0</v>
      </c>
      <c r="M31" s="23">
        <v>0</v>
      </c>
      <c r="N31" s="23">
        <v>0</v>
      </c>
      <c r="O31" s="20">
        <v>0</v>
      </c>
      <c r="P31" s="20">
        <v>0</v>
      </c>
      <c r="Q31" s="20">
        <v>0</v>
      </c>
      <c r="R31" s="26">
        <v>1100</v>
      </c>
      <c r="S31" s="26">
        <v>0</v>
      </c>
      <c r="T31" s="26">
        <v>0</v>
      </c>
      <c r="U31" s="19">
        <v>1100</v>
      </c>
      <c r="V31" s="20">
        <v>110</v>
      </c>
      <c r="W31" s="20">
        <v>1210</v>
      </c>
      <c r="X31" s="5" t="s">
        <v>86</v>
      </c>
      <c r="Y31" s="1" t="s">
        <v>20</v>
      </c>
      <c r="Z31" s="5">
        <v>43831</v>
      </c>
      <c r="AA31" s="1" t="s">
        <v>36</v>
      </c>
      <c r="AB31" s="4" t="s">
        <v>154</v>
      </c>
      <c r="AC31" s="5" t="s">
        <v>20</v>
      </c>
      <c r="AD31" s="1" t="s">
        <v>151</v>
      </c>
      <c r="AE31" s="1" t="s">
        <v>37</v>
      </c>
      <c r="AF31" s="1" t="s">
        <v>152</v>
      </c>
      <c r="AG31" s="1" t="s">
        <v>148</v>
      </c>
      <c r="AH31" s="1">
        <v>181</v>
      </c>
      <c r="AI31" s="1" t="s">
        <v>16</v>
      </c>
      <c r="AJ31" s="1" t="s">
        <v>16</v>
      </c>
      <c r="AK31" s="24">
        <v>7770003096</v>
      </c>
    </row>
    <row r="32" spans="1:37" s="12" customFormat="1" ht="19.5" customHeight="1">
      <c r="A32" s="1">
        <v>22</v>
      </c>
      <c r="B32" s="21" t="s">
        <v>21</v>
      </c>
      <c r="C32" s="22" t="s">
        <v>37</v>
      </c>
      <c r="D32" s="22" t="s">
        <v>147</v>
      </c>
      <c r="E32" s="22" t="s">
        <v>148</v>
      </c>
      <c r="F32" s="22">
        <v>181</v>
      </c>
      <c r="G32" s="22" t="s">
        <v>16</v>
      </c>
      <c r="H32" s="22" t="s">
        <v>16</v>
      </c>
      <c r="I32" s="22" t="s">
        <v>150</v>
      </c>
      <c r="J32" s="1" t="s">
        <v>18</v>
      </c>
      <c r="K32" s="1" t="s">
        <v>76</v>
      </c>
      <c r="L32" s="23">
        <v>0</v>
      </c>
      <c r="M32" s="23">
        <v>0</v>
      </c>
      <c r="N32" s="23">
        <v>0</v>
      </c>
      <c r="O32" s="20">
        <v>0</v>
      </c>
      <c r="P32" s="20">
        <v>0</v>
      </c>
      <c r="Q32" s="20">
        <v>0</v>
      </c>
      <c r="R32" s="26">
        <v>5</v>
      </c>
      <c r="S32" s="26">
        <v>0</v>
      </c>
      <c r="T32" s="26">
        <v>0</v>
      </c>
      <c r="U32" s="19">
        <v>5</v>
      </c>
      <c r="V32" s="20">
        <v>0.5</v>
      </c>
      <c r="W32" s="20">
        <v>5.5</v>
      </c>
      <c r="X32" s="5" t="s">
        <v>86</v>
      </c>
      <c r="Y32" s="1" t="s">
        <v>20</v>
      </c>
      <c r="Z32" s="5">
        <v>43831</v>
      </c>
      <c r="AA32" s="1" t="s">
        <v>36</v>
      </c>
      <c r="AB32" s="4" t="s">
        <v>154</v>
      </c>
      <c r="AC32" s="5" t="s">
        <v>20</v>
      </c>
      <c r="AD32" s="1" t="s">
        <v>151</v>
      </c>
      <c r="AE32" s="1" t="s">
        <v>37</v>
      </c>
      <c r="AF32" s="1" t="s">
        <v>152</v>
      </c>
      <c r="AG32" s="1" t="s">
        <v>148</v>
      </c>
      <c r="AH32" s="1">
        <v>181</v>
      </c>
      <c r="AI32" s="1" t="s">
        <v>16</v>
      </c>
      <c r="AJ32" s="1" t="s">
        <v>16</v>
      </c>
      <c r="AK32" s="24">
        <v>7770003096</v>
      </c>
    </row>
    <row r="33" spans="1:41" s="12" customFormat="1" ht="19.5" customHeight="1">
      <c r="A33" s="1">
        <v>23</v>
      </c>
      <c r="B33" s="21" t="s">
        <v>21</v>
      </c>
      <c r="C33" s="22" t="s">
        <v>37</v>
      </c>
      <c r="D33" s="22" t="s">
        <v>143</v>
      </c>
      <c r="E33" s="22" t="s">
        <v>144</v>
      </c>
      <c r="F33" s="22">
        <v>31</v>
      </c>
      <c r="G33" s="22" t="s">
        <v>16</v>
      </c>
      <c r="H33" s="22" t="s">
        <v>16</v>
      </c>
      <c r="I33" s="2" t="s">
        <v>145</v>
      </c>
      <c r="J33" s="1" t="s">
        <v>18</v>
      </c>
      <c r="K33" s="1" t="s">
        <v>76</v>
      </c>
      <c r="L33" s="27">
        <v>0</v>
      </c>
      <c r="M33" s="27">
        <v>0</v>
      </c>
      <c r="N33" s="27">
        <v>0</v>
      </c>
      <c r="O33" s="20">
        <f>L33+M33+N33</f>
        <v>0</v>
      </c>
      <c r="P33" s="20">
        <f>O33*10%</f>
        <v>0</v>
      </c>
      <c r="Q33" s="20">
        <f>O33+P33</f>
        <v>0</v>
      </c>
      <c r="R33" s="3">
        <v>610</v>
      </c>
      <c r="S33" s="3">
        <v>0</v>
      </c>
      <c r="T33" s="3">
        <v>0</v>
      </c>
      <c r="U33" s="20">
        <f>R33+S33+T33</f>
        <v>610</v>
      </c>
      <c r="V33" s="20">
        <f>U33*0.1</f>
        <v>61</v>
      </c>
      <c r="W33" s="20">
        <f>U33+V33</f>
        <v>671</v>
      </c>
      <c r="X33" s="5" t="s">
        <v>86</v>
      </c>
      <c r="Y33" s="1" t="s">
        <v>20</v>
      </c>
      <c r="Z33" s="5">
        <v>44197</v>
      </c>
      <c r="AA33" s="1" t="s">
        <v>36</v>
      </c>
      <c r="AB33" s="4" t="s">
        <v>154</v>
      </c>
      <c r="AC33" s="5" t="s">
        <v>20</v>
      </c>
      <c r="AD33" s="1" t="s">
        <v>142</v>
      </c>
      <c r="AE33" s="1" t="s">
        <v>37</v>
      </c>
      <c r="AF33" s="1" t="s">
        <v>146</v>
      </c>
      <c r="AG33" s="1" t="s">
        <v>144</v>
      </c>
      <c r="AH33" s="1">
        <v>31</v>
      </c>
      <c r="AI33" s="1" t="s">
        <v>16</v>
      </c>
      <c r="AJ33" s="1" t="s">
        <v>16</v>
      </c>
      <c r="AK33" s="24">
        <v>7770003280</v>
      </c>
      <c r="AM33" s="42"/>
      <c r="AN33" s="42"/>
      <c r="AO33" s="42"/>
    </row>
    <row r="34" spans="1:37" s="11" customFormat="1" ht="19.5" customHeight="1">
      <c r="A34" s="1">
        <v>24</v>
      </c>
      <c r="B34" s="1" t="s">
        <v>21</v>
      </c>
      <c r="C34" s="1" t="s">
        <v>37</v>
      </c>
      <c r="D34" s="1" t="s">
        <v>123</v>
      </c>
      <c r="E34" s="1" t="s">
        <v>124</v>
      </c>
      <c r="F34" s="1">
        <v>14</v>
      </c>
      <c r="G34" s="1" t="s">
        <v>16</v>
      </c>
      <c r="H34" s="1" t="s">
        <v>16</v>
      </c>
      <c r="I34" s="2" t="s">
        <v>125</v>
      </c>
      <c r="J34" s="22" t="s">
        <v>18</v>
      </c>
      <c r="K34" s="1" t="s">
        <v>76</v>
      </c>
      <c r="L34" s="27">
        <v>0</v>
      </c>
      <c r="M34" s="27">
        <v>0</v>
      </c>
      <c r="N34" s="27">
        <v>0</v>
      </c>
      <c r="O34" s="20">
        <f t="shared" si="0"/>
        <v>0</v>
      </c>
      <c r="P34" s="20">
        <f t="shared" si="1"/>
        <v>0</v>
      </c>
      <c r="Q34" s="20">
        <f t="shared" si="2"/>
        <v>0</v>
      </c>
      <c r="R34" s="26">
        <v>1650</v>
      </c>
      <c r="S34" s="26">
        <v>0</v>
      </c>
      <c r="T34" s="26">
        <v>0</v>
      </c>
      <c r="U34" s="20">
        <f t="shared" si="3"/>
        <v>1650</v>
      </c>
      <c r="V34" s="20">
        <f t="shared" si="4"/>
        <v>165</v>
      </c>
      <c r="W34" s="20">
        <f t="shared" si="5"/>
        <v>1815</v>
      </c>
      <c r="X34" s="5" t="s">
        <v>86</v>
      </c>
      <c r="Y34" s="1" t="s">
        <v>20</v>
      </c>
      <c r="Z34" s="5">
        <v>44197</v>
      </c>
      <c r="AA34" s="1" t="s">
        <v>36</v>
      </c>
      <c r="AB34" s="4" t="s">
        <v>154</v>
      </c>
      <c r="AC34" s="5" t="s">
        <v>20</v>
      </c>
      <c r="AD34" s="1" t="s">
        <v>122</v>
      </c>
      <c r="AE34" s="1" t="s">
        <v>37</v>
      </c>
      <c r="AF34" s="1" t="s">
        <v>123</v>
      </c>
      <c r="AG34" s="1" t="s">
        <v>124</v>
      </c>
      <c r="AH34" s="1">
        <v>14</v>
      </c>
      <c r="AI34" s="1" t="s">
        <v>16</v>
      </c>
      <c r="AJ34" s="1" t="s">
        <v>16</v>
      </c>
      <c r="AK34" s="8">
        <v>7770000086</v>
      </c>
    </row>
    <row r="35" spans="1:37" s="11" customFormat="1" ht="19.5" customHeight="1">
      <c r="A35" s="1">
        <v>25</v>
      </c>
      <c r="B35" s="1" t="s">
        <v>28</v>
      </c>
      <c r="C35" s="1" t="s">
        <v>33</v>
      </c>
      <c r="D35" s="1" t="s">
        <v>34</v>
      </c>
      <c r="E35" s="1" t="s">
        <v>126</v>
      </c>
      <c r="F35" s="1">
        <v>27</v>
      </c>
      <c r="G35" s="1" t="s">
        <v>16</v>
      </c>
      <c r="H35" s="1" t="s">
        <v>16</v>
      </c>
      <c r="I35" s="2" t="s">
        <v>127</v>
      </c>
      <c r="J35" s="22" t="s">
        <v>73</v>
      </c>
      <c r="K35" s="1" t="s">
        <v>76</v>
      </c>
      <c r="L35" s="27">
        <v>0</v>
      </c>
      <c r="M35" s="27">
        <v>0</v>
      </c>
      <c r="N35" s="27">
        <v>0</v>
      </c>
      <c r="O35" s="20">
        <f t="shared" si="0"/>
        <v>0</v>
      </c>
      <c r="P35" s="20">
        <f t="shared" si="1"/>
        <v>0</v>
      </c>
      <c r="Q35" s="20">
        <f t="shared" si="2"/>
        <v>0</v>
      </c>
      <c r="R35" s="26">
        <v>135</v>
      </c>
      <c r="S35" s="26">
        <v>365</v>
      </c>
      <c r="T35" s="26">
        <v>0</v>
      </c>
      <c r="U35" s="20">
        <f t="shared" si="3"/>
        <v>500</v>
      </c>
      <c r="V35" s="20">
        <f t="shared" si="4"/>
        <v>50</v>
      </c>
      <c r="W35" s="20">
        <f t="shared" si="5"/>
        <v>550</v>
      </c>
      <c r="X35" s="5" t="s">
        <v>86</v>
      </c>
      <c r="Y35" s="1" t="s">
        <v>20</v>
      </c>
      <c r="Z35" s="5">
        <v>44197</v>
      </c>
      <c r="AA35" s="1" t="s">
        <v>36</v>
      </c>
      <c r="AB35" s="4" t="s">
        <v>131</v>
      </c>
      <c r="AC35" s="5" t="s">
        <v>20</v>
      </c>
      <c r="AD35" s="1" t="s">
        <v>128</v>
      </c>
      <c r="AE35" s="1" t="s">
        <v>43</v>
      </c>
      <c r="AF35" s="1" t="s">
        <v>130</v>
      </c>
      <c r="AG35" s="1" t="s">
        <v>129</v>
      </c>
      <c r="AH35" s="1">
        <v>6</v>
      </c>
      <c r="AI35" s="1" t="s">
        <v>16</v>
      </c>
      <c r="AJ35" s="1" t="s">
        <v>16</v>
      </c>
      <c r="AK35" s="8">
        <v>5250008577</v>
      </c>
    </row>
    <row r="36" spans="1:37" s="11" customFormat="1" ht="19.5" customHeight="1">
      <c r="A36" s="1">
        <v>26</v>
      </c>
      <c r="B36" s="1" t="s">
        <v>21</v>
      </c>
      <c r="C36" s="1" t="s">
        <v>37</v>
      </c>
      <c r="D36" s="1" t="s">
        <v>132</v>
      </c>
      <c r="E36" s="1" t="s">
        <v>133</v>
      </c>
      <c r="F36" s="1">
        <v>1</v>
      </c>
      <c r="G36" s="1" t="s">
        <v>16</v>
      </c>
      <c r="H36" s="1" t="s">
        <v>16</v>
      </c>
      <c r="I36" s="2" t="s">
        <v>134</v>
      </c>
      <c r="J36" s="22" t="s">
        <v>18</v>
      </c>
      <c r="K36" s="1" t="s">
        <v>76</v>
      </c>
      <c r="L36" s="27">
        <v>0</v>
      </c>
      <c r="M36" s="27">
        <v>0</v>
      </c>
      <c r="N36" s="27">
        <v>0</v>
      </c>
      <c r="O36" s="20">
        <f t="shared" si="0"/>
        <v>0</v>
      </c>
      <c r="P36" s="20">
        <f t="shared" si="1"/>
        <v>0</v>
      </c>
      <c r="Q36" s="20">
        <f t="shared" si="2"/>
        <v>0</v>
      </c>
      <c r="R36" s="26">
        <v>480</v>
      </c>
      <c r="S36" s="26">
        <v>0</v>
      </c>
      <c r="T36" s="26">
        <v>0</v>
      </c>
      <c r="U36" s="20">
        <f t="shared" si="3"/>
        <v>480</v>
      </c>
      <c r="V36" s="20">
        <f t="shared" si="4"/>
        <v>48</v>
      </c>
      <c r="W36" s="20">
        <f t="shared" si="5"/>
        <v>528</v>
      </c>
      <c r="X36" s="5" t="s">
        <v>86</v>
      </c>
      <c r="Y36" s="4" t="s">
        <v>20</v>
      </c>
      <c r="Z36" s="5">
        <v>44197</v>
      </c>
      <c r="AA36" s="1" t="s">
        <v>36</v>
      </c>
      <c r="AB36" s="4" t="s">
        <v>154</v>
      </c>
      <c r="AC36" s="5" t="s">
        <v>20</v>
      </c>
      <c r="AD36" s="1" t="s">
        <v>135</v>
      </c>
      <c r="AE36" s="1" t="s">
        <v>37</v>
      </c>
      <c r="AF36" s="1" t="s">
        <v>132</v>
      </c>
      <c r="AG36" s="1" t="s">
        <v>133</v>
      </c>
      <c r="AH36" s="1">
        <v>1</v>
      </c>
      <c r="AI36" s="1" t="s">
        <v>16</v>
      </c>
      <c r="AJ36" s="1" t="s">
        <v>16</v>
      </c>
      <c r="AK36" s="8">
        <v>7770000985</v>
      </c>
    </row>
    <row r="37" spans="1:37" s="11" customFormat="1" ht="19.5" customHeight="1">
      <c r="A37" s="1">
        <v>27</v>
      </c>
      <c r="B37" s="1" t="s">
        <v>15</v>
      </c>
      <c r="C37" s="1" t="s">
        <v>40</v>
      </c>
      <c r="D37" s="1" t="s">
        <v>41</v>
      </c>
      <c r="E37" s="1" t="s">
        <v>32</v>
      </c>
      <c r="F37" s="1" t="s">
        <v>16</v>
      </c>
      <c r="G37" s="1" t="s">
        <v>16</v>
      </c>
      <c r="H37" s="1" t="s">
        <v>16</v>
      </c>
      <c r="I37" s="2" t="s">
        <v>136</v>
      </c>
      <c r="J37" s="22" t="s">
        <v>18</v>
      </c>
      <c r="K37" s="1" t="s">
        <v>76</v>
      </c>
      <c r="L37" s="27">
        <v>0</v>
      </c>
      <c r="M37" s="27">
        <v>0</v>
      </c>
      <c r="N37" s="27">
        <v>0</v>
      </c>
      <c r="O37" s="20">
        <f t="shared" si="0"/>
        <v>0</v>
      </c>
      <c r="P37" s="20">
        <f t="shared" si="1"/>
        <v>0</v>
      </c>
      <c r="Q37" s="20">
        <f t="shared" si="2"/>
        <v>0</v>
      </c>
      <c r="R37" s="26">
        <v>500</v>
      </c>
      <c r="S37" s="26">
        <v>0</v>
      </c>
      <c r="T37" s="26">
        <v>0</v>
      </c>
      <c r="U37" s="20">
        <f t="shared" si="3"/>
        <v>500</v>
      </c>
      <c r="V37" s="20">
        <f t="shared" si="4"/>
        <v>50</v>
      </c>
      <c r="W37" s="20">
        <f t="shared" si="5"/>
        <v>550</v>
      </c>
      <c r="X37" s="5" t="s">
        <v>53</v>
      </c>
      <c r="Y37" s="4" t="s">
        <v>153</v>
      </c>
      <c r="Z37" s="5">
        <v>44197</v>
      </c>
      <c r="AA37" s="1" t="s">
        <v>36</v>
      </c>
      <c r="AB37" s="4" t="s">
        <v>157</v>
      </c>
      <c r="AC37" s="5" t="s">
        <v>20</v>
      </c>
      <c r="AD37" s="1" t="s">
        <v>138</v>
      </c>
      <c r="AE37" s="1" t="s">
        <v>40</v>
      </c>
      <c r="AF37" s="1" t="s">
        <v>41</v>
      </c>
      <c r="AG37" s="1" t="s">
        <v>32</v>
      </c>
      <c r="AH37" s="1">
        <v>6</v>
      </c>
      <c r="AI37" s="1">
        <v>10</v>
      </c>
      <c r="AJ37" s="1" t="s">
        <v>16</v>
      </c>
      <c r="AK37" s="8">
        <v>8130268082</v>
      </c>
    </row>
    <row r="38" spans="1:37" s="11" customFormat="1" ht="19.5" customHeight="1">
      <c r="A38" s="1">
        <v>28</v>
      </c>
      <c r="B38" s="1" t="s">
        <v>15</v>
      </c>
      <c r="C38" s="1" t="s">
        <v>40</v>
      </c>
      <c r="D38" s="1" t="s">
        <v>41</v>
      </c>
      <c r="E38" s="1" t="s">
        <v>32</v>
      </c>
      <c r="F38" s="1" t="s">
        <v>16</v>
      </c>
      <c r="G38" s="1" t="s">
        <v>16</v>
      </c>
      <c r="H38" s="1" t="s">
        <v>16</v>
      </c>
      <c r="I38" s="2" t="s">
        <v>137</v>
      </c>
      <c r="J38" s="22" t="s">
        <v>18</v>
      </c>
      <c r="K38" s="1" t="s">
        <v>76</v>
      </c>
      <c r="L38" s="27">
        <v>0</v>
      </c>
      <c r="M38" s="27">
        <v>0</v>
      </c>
      <c r="N38" s="27">
        <v>0</v>
      </c>
      <c r="O38" s="20">
        <f t="shared" si="0"/>
        <v>0</v>
      </c>
      <c r="P38" s="20">
        <f t="shared" si="1"/>
        <v>0</v>
      </c>
      <c r="Q38" s="20">
        <f t="shared" si="2"/>
        <v>0</v>
      </c>
      <c r="R38" s="26">
        <v>563</v>
      </c>
      <c r="S38" s="26">
        <v>0</v>
      </c>
      <c r="T38" s="26">
        <v>0</v>
      </c>
      <c r="U38" s="20">
        <f t="shared" si="3"/>
        <v>563</v>
      </c>
      <c r="V38" s="20">
        <f t="shared" si="4"/>
        <v>56.300000000000004</v>
      </c>
      <c r="W38" s="20">
        <f t="shared" si="5"/>
        <v>619.3</v>
      </c>
      <c r="X38" s="5" t="s">
        <v>53</v>
      </c>
      <c r="Y38" s="4" t="s">
        <v>153</v>
      </c>
      <c r="Z38" s="5">
        <v>44197</v>
      </c>
      <c r="AA38" s="1" t="s">
        <v>36</v>
      </c>
      <c r="AB38" s="4" t="s">
        <v>157</v>
      </c>
      <c r="AC38" s="5" t="s">
        <v>20</v>
      </c>
      <c r="AD38" s="1" t="s">
        <v>138</v>
      </c>
      <c r="AE38" s="1" t="s">
        <v>40</v>
      </c>
      <c r="AF38" s="1" t="s">
        <v>41</v>
      </c>
      <c r="AG38" s="1" t="s">
        <v>32</v>
      </c>
      <c r="AH38" s="1">
        <v>6</v>
      </c>
      <c r="AI38" s="1">
        <v>10</v>
      </c>
      <c r="AJ38" s="1" t="s">
        <v>16</v>
      </c>
      <c r="AK38" s="8">
        <v>8130268082</v>
      </c>
    </row>
    <row r="39" spans="12:27" ht="12.75" customHeight="1"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0:27" ht="12.75" customHeight="1">
      <c r="J40" s="39" t="s">
        <v>156</v>
      </c>
      <c r="K40" s="39"/>
      <c r="L40" s="33">
        <f aca="true" t="shared" si="6" ref="L40:W40">SUM(L11:L38)</f>
        <v>850</v>
      </c>
      <c r="M40" s="33">
        <f t="shared" si="6"/>
        <v>295</v>
      </c>
      <c r="N40" s="33">
        <f t="shared" si="6"/>
        <v>1200</v>
      </c>
      <c r="O40" s="33">
        <f t="shared" si="6"/>
        <v>2345</v>
      </c>
      <c r="P40" s="33">
        <f t="shared" si="6"/>
        <v>234.5</v>
      </c>
      <c r="Q40" s="33">
        <f t="shared" si="6"/>
        <v>2579.5</v>
      </c>
      <c r="R40" s="33">
        <f t="shared" si="6"/>
        <v>13155</v>
      </c>
      <c r="S40" s="33">
        <f t="shared" si="6"/>
        <v>2402</v>
      </c>
      <c r="T40" s="33">
        <f t="shared" si="6"/>
        <v>8470</v>
      </c>
      <c r="U40" s="33">
        <f t="shared" si="6"/>
        <v>24027</v>
      </c>
      <c r="V40" s="33">
        <f t="shared" si="6"/>
        <v>2402.7000000000007</v>
      </c>
      <c r="W40" s="33">
        <f t="shared" si="6"/>
        <v>26429.700000000004</v>
      </c>
      <c r="X40" s="14"/>
      <c r="Y40" s="14"/>
      <c r="Z40" s="14"/>
      <c r="AA40" s="14"/>
    </row>
    <row r="41" spans="10:27" ht="12.75" customHeight="1">
      <c r="J41" s="39"/>
      <c r="K41" s="39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14"/>
      <c r="Y41" s="14"/>
      <c r="Z41" s="14"/>
      <c r="AA41" s="14"/>
    </row>
    <row r="42" spans="12:27" ht="12.75" customHeight="1"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2:27" ht="12.75" customHeight="1"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2:27" ht="12.75" customHeight="1"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2:27" ht="12.75" customHeight="1">
      <c r="L45" s="14"/>
      <c r="M45" s="32" t="s">
        <v>166</v>
      </c>
      <c r="N45" s="32"/>
      <c r="O45" s="32"/>
      <c r="P45" s="32"/>
      <c r="Q45" s="32"/>
      <c r="R45" s="32"/>
      <c r="S45" s="32"/>
      <c r="T45" s="32"/>
      <c r="U45" s="32"/>
      <c r="V45" s="31">
        <f>U40+O40</f>
        <v>26372</v>
      </c>
      <c r="W45" s="31"/>
      <c r="X45" s="14"/>
      <c r="Y45" s="14"/>
      <c r="Z45" s="14"/>
      <c r="AA45" s="14"/>
    </row>
    <row r="46" spans="12:27" ht="28.5" customHeight="1">
      <c r="L46" s="14"/>
      <c r="M46" s="32"/>
      <c r="N46" s="32"/>
      <c r="O46" s="32"/>
      <c r="P46" s="32"/>
      <c r="Q46" s="32"/>
      <c r="R46" s="32"/>
      <c r="S46" s="32"/>
      <c r="T46" s="32"/>
      <c r="U46" s="32"/>
      <c r="V46" s="31"/>
      <c r="W46" s="31"/>
      <c r="X46" s="14"/>
      <c r="Y46" s="14"/>
      <c r="Z46" s="14"/>
      <c r="AA46" s="14"/>
    </row>
    <row r="47" spans="12:27" ht="12.75" customHeight="1">
      <c r="L47" s="14"/>
      <c r="M47" s="32" t="s">
        <v>167</v>
      </c>
      <c r="N47" s="32"/>
      <c r="O47" s="32"/>
      <c r="P47" s="32"/>
      <c r="Q47" s="32"/>
      <c r="R47" s="32"/>
      <c r="S47" s="32"/>
      <c r="T47" s="32"/>
      <c r="U47" s="32"/>
      <c r="V47" s="31">
        <f>P40+V40</f>
        <v>2637.2000000000007</v>
      </c>
      <c r="W47" s="31"/>
      <c r="X47" s="14"/>
      <c r="Y47" s="14"/>
      <c r="Z47" s="14"/>
      <c r="AA47" s="14"/>
    </row>
    <row r="48" spans="12:27" ht="27" customHeight="1">
      <c r="L48" s="14"/>
      <c r="M48" s="32"/>
      <c r="N48" s="32"/>
      <c r="O48" s="32"/>
      <c r="P48" s="32"/>
      <c r="Q48" s="32"/>
      <c r="R48" s="32"/>
      <c r="S48" s="32"/>
      <c r="T48" s="32"/>
      <c r="U48" s="32"/>
      <c r="V48" s="31"/>
      <c r="W48" s="31"/>
      <c r="X48" s="14"/>
      <c r="Y48" s="14"/>
      <c r="Z48" s="14"/>
      <c r="AA48" s="14"/>
    </row>
    <row r="49" spans="13:23" ht="12.75" customHeight="1">
      <c r="M49" s="30" t="s">
        <v>168</v>
      </c>
      <c r="N49" s="30"/>
      <c r="O49" s="30"/>
      <c r="P49" s="30"/>
      <c r="Q49" s="30"/>
      <c r="R49" s="30"/>
      <c r="S49" s="30"/>
      <c r="T49" s="30"/>
      <c r="U49" s="30"/>
      <c r="V49" s="31">
        <f>V45+V47</f>
        <v>29009.2</v>
      </c>
      <c r="W49" s="31"/>
    </row>
    <row r="50" spans="9:23" ht="25.5" customHeight="1">
      <c r="I50" s="16"/>
      <c r="J50" s="16"/>
      <c r="K50" s="16"/>
      <c r="L50" s="16"/>
      <c r="M50" s="30"/>
      <c r="N50" s="30"/>
      <c r="O50" s="30"/>
      <c r="P50" s="30"/>
      <c r="Q50" s="30"/>
      <c r="R50" s="30"/>
      <c r="S50" s="30"/>
      <c r="T50" s="30"/>
      <c r="U50" s="30"/>
      <c r="V50" s="31"/>
      <c r="W50" s="31"/>
    </row>
  </sheetData>
  <sheetProtection selectLockedCells="1" selectUnlockedCells="1"/>
  <autoFilter ref="J7:J38"/>
  <mergeCells count="57">
    <mergeCell ref="Z7:Z10"/>
    <mergeCell ref="AI7:AI10"/>
    <mergeCell ref="AM20:AO20"/>
    <mergeCell ref="G7:G10"/>
    <mergeCell ref="B7:B10"/>
    <mergeCell ref="C7:C10"/>
    <mergeCell ref="I7:I10"/>
    <mergeCell ref="L9:O9"/>
    <mergeCell ref="R9:U9"/>
    <mergeCell ref="P9:P10"/>
    <mergeCell ref="AM33:AO33"/>
    <mergeCell ref="AM22:AO22"/>
    <mergeCell ref="AM23:AO23"/>
    <mergeCell ref="AD7:AD10"/>
    <mergeCell ref="AB7:AB10"/>
    <mergeCell ref="X7:X10"/>
    <mergeCell ref="AM21:AO21"/>
    <mergeCell ref="AE7:AE10"/>
    <mergeCell ref="AF7:AF10"/>
    <mergeCell ref="AG7:AG10"/>
    <mergeCell ref="J7:J10"/>
    <mergeCell ref="A7:A10"/>
    <mergeCell ref="D7:D10"/>
    <mergeCell ref="E7:E10"/>
    <mergeCell ref="K7:K10"/>
    <mergeCell ref="H7:H10"/>
    <mergeCell ref="F7:F10"/>
    <mergeCell ref="AH7:AH10"/>
    <mergeCell ref="AJ7:AJ10"/>
    <mergeCell ref="AK7:AK10"/>
    <mergeCell ref="J40:K41"/>
    <mergeCell ref="L40:L41"/>
    <mergeCell ref="M40:M41"/>
    <mergeCell ref="Q40:Q41"/>
    <mergeCell ref="R40:R41"/>
    <mergeCell ref="N40:N41"/>
    <mergeCell ref="O40:O41"/>
    <mergeCell ref="T40:T41"/>
    <mergeCell ref="U40:U41"/>
    <mergeCell ref="AC7:AC10"/>
    <mergeCell ref="AA7:AA10"/>
    <mergeCell ref="Q9:Q10"/>
    <mergeCell ref="V40:V41"/>
    <mergeCell ref="W40:W41"/>
    <mergeCell ref="W9:W10"/>
    <mergeCell ref="V9:V10"/>
    <mergeCell ref="Y7:Y10"/>
    <mergeCell ref="R7:W8"/>
    <mergeCell ref="M49:U50"/>
    <mergeCell ref="V49:W50"/>
    <mergeCell ref="V45:W46"/>
    <mergeCell ref="M45:U46"/>
    <mergeCell ref="M47:U48"/>
    <mergeCell ref="V47:W48"/>
    <mergeCell ref="P40:P41"/>
    <mergeCell ref="L7:Q8"/>
    <mergeCell ref="S40:S41"/>
  </mergeCells>
  <printOptions/>
  <pageMargins left="0.11811023622047245" right="0.11811023622047245" top="0.15748031496062992" bottom="0.15748031496062992" header="0.5118110236220472" footer="0.5118110236220472"/>
  <pageSetup horizontalDpi="600" verticalDpi="600" orientation="landscape" paperSize="9" scale="33" r:id="rId1"/>
  <colBreaks count="1" manualBreakCount="1">
    <brk id="23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E23"/>
  <sheetViews>
    <sheetView tabSelected="1" view="pageBreakPreview" zoomScale="80" zoomScaleNormal="80" zoomScaleSheetLayoutView="80" zoomScalePageLayoutView="0" workbookViewId="0" topLeftCell="A1">
      <selection activeCell="E14" sqref="E14"/>
    </sheetView>
  </sheetViews>
  <sheetFormatPr defaultColWidth="8.796875" defaultRowHeight="12.75" customHeight="1"/>
  <cols>
    <col min="1" max="1" width="5.3984375" style="10" customWidth="1"/>
    <col min="2" max="2" width="33.19921875" style="10" customWidth="1"/>
    <col min="3" max="3" width="17.5" style="10" customWidth="1"/>
    <col min="4" max="4" width="11.3984375" style="10" customWidth="1"/>
    <col min="5" max="5" width="32.59765625" style="10" customWidth="1"/>
    <col min="6" max="6" width="8.8984375" style="10" customWidth="1"/>
    <col min="7" max="7" width="9.09765625" style="10" customWidth="1"/>
    <col min="8" max="8" width="9.59765625" style="10" customWidth="1"/>
    <col min="9" max="9" width="39.5" style="10" customWidth="1"/>
    <col min="10" max="10" width="14.09765625" style="10" customWidth="1"/>
    <col min="11" max="11" width="18.69921875" style="10" customWidth="1"/>
    <col min="12" max="15" width="15.59765625" style="10" customWidth="1"/>
    <col min="16" max="16" width="16.8984375" style="10" customWidth="1"/>
    <col min="17" max="21" width="18.69921875" style="10" customWidth="1"/>
    <col min="22" max="22" width="27" style="10" customWidth="1"/>
    <col min="23" max="23" width="21.3984375" style="10" customWidth="1"/>
    <col min="24" max="24" width="74" style="10" customWidth="1"/>
    <col min="25" max="26" width="15.59765625" style="10" customWidth="1"/>
    <col min="27" max="27" width="23.5" style="10" customWidth="1"/>
    <col min="28" max="30" width="15.59765625" style="10" customWidth="1"/>
    <col min="31" max="31" width="18.8984375" style="10" customWidth="1"/>
    <col min="32" max="16384" width="9" style="10" customWidth="1"/>
  </cols>
  <sheetData>
    <row r="2" spans="1:6" ht="33.75" customHeight="1">
      <c r="A2" s="18" t="s">
        <v>178</v>
      </c>
      <c r="B2" s="15"/>
      <c r="C2" s="15"/>
      <c r="D2" s="15"/>
      <c r="E2" s="15"/>
      <c r="F2" s="15"/>
    </row>
    <row r="3" spans="1:6" ht="12.75" customHeight="1">
      <c r="A3" s="15"/>
      <c r="B3" s="15"/>
      <c r="C3" s="15"/>
      <c r="D3" s="15"/>
      <c r="E3" s="15"/>
      <c r="F3" s="15"/>
    </row>
    <row r="4" spans="1:6" ht="12.75" customHeight="1">
      <c r="A4" s="15"/>
      <c r="B4" s="15"/>
      <c r="C4" s="15"/>
      <c r="D4" s="15"/>
      <c r="E4" s="15"/>
      <c r="F4" s="15"/>
    </row>
    <row r="6" spans="1:11" ht="18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31" ht="51.75" customHeight="1">
      <c r="A7" s="41" t="s">
        <v>7</v>
      </c>
      <c r="B7" s="40" t="s">
        <v>3</v>
      </c>
      <c r="C7" s="40" t="s">
        <v>0</v>
      </c>
      <c r="D7" s="40" t="s">
        <v>158</v>
      </c>
      <c r="E7" s="40" t="s">
        <v>1</v>
      </c>
      <c r="F7" s="40" t="s">
        <v>4</v>
      </c>
      <c r="G7" s="40" t="s">
        <v>5</v>
      </c>
      <c r="H7" s="40" t="s">
        <v>6</v>
      </c>
      <c r="I7" s="43" t="s">
        <v>2</v>
      </c>
      <c r="J7" s="40" t="s">
        <v>8</v>
      </c>
      <c r="K7" s="40" t="s">
        <v>159</v>
      </c>
      <c r="L7" s="29" t="s">
        <v>176</v>
      </c>
      <c r="M7" s="29"/>
      <c r="N7" s="29"/>
      <c r="O7" s="29"/>
      <c r="P7" s="29"/>
      <c r="Q7" s="29"/>
      <c r="R7" s="34" t="s">
        <v>13</v>
      </c>
      <c r="S7" s="34" t="s">
        <v>14</v>
      </c>
      <c r="T7" s="34" t="s">
        <v>141</v>
      </c>
      <c r="U7" s="34" t="s">
        <v>12</v>
      </c>
      <c r="V7" s="34" t="s">
        <v>11</v>
      </c>
      <c r="W7" s="34" t="s">
        <v>54</v>
      </c>
      <c r="X7" s="38" t="s">
        <v>9</v>
      </c>
      <c r="Y7" s="37" t="s">
        <v>47</v>
      </c>
      <c r="Z7" s="37" t="s">
        <v>48</v>
      </c>
      <c r="AA7" s="37" t="s">
        <v>49</v>
      </c>
      <c r="AB7" s="37" t="s">
        <v>50</v>
      </c>
      <c r="AC7" s="37" t="s">
        <v>51</v>
      </c>
      <c r="AD7" s="37" t="s">
        <v>52</v>
      </c>
      <c r="AE7" s="38" t="s">
        <v>10</v>
      </c>
    </row>
    <row r="8" spans="1:31" ht="18" customHeight="1">
      <c r="A8" s="41"/>
      <c r="B8" s="40"/>
      <c r="C8" s="40"/>
      <c r="D8" s="40"/>
      <c r="E8" s="40"/>
      <c r="F8" s="40"/>
      <c r="G8" s="40"/>
      <c r="H8" s="40"/>
      <c r="I8" s="43"/>
      <c r="J8" s="40"/>
      <c r="K8" s="40"/>
      <c r="L8" s="29"/>
      <c r="M8" s="29"/>
      <c r="N8" s="29"/>
      <c r="O8" s="29"/>
      <c r="P8" s="29"/>
      <c r="Q8" s="29"/>
      <c r="R8" s="34"/>
      <c r="S8" s="34"/>
      <c r="T8" s="34"/>
      <c r="U8" s="34"/>
      <c r="V8" s="34"/>
      <c r="W8" s="34"/>
      <c r="X8" s="38"/>
      <c r="Y8" s="37"/>
      <c r="Z8" s="37"/>
      <c r="AA8" s="37"/>
      <c r="AB8" s="37"/>
      <c r="AC8" s="37"/>
      <c r="AD8" s="37"/>
      <c r="AE8" s="38"/>
    </row>
    <row r="9" spans="1:31" ht="60" customHeight="1">
      <c r="A9" s="41"/>
      <c r="B9" s="40"/>
      <c r="C9" s="40"/>
      <c r="D9" s="40"/>
      <c r="E9" s="40"/>
      <c r="F9" s="40"/>
      <c r="G9" s="40"/>
      <c r="H9" s="40"/>
      <c r="I9" s="43"/>
      <c r="J9" s="40"/>
      <c r="K9" s="40"/>
      <c r="L9" s="44" t="s">
        <v>77</v>
      </c>
      <c r="M9" s="44"/>
      <c r="N9" s="44"/>
      <c r="O9" s="44"/>
      <c r="P9" s="35" t="s">
        <v>165</v>
      </c>
      <c r="Q9" s="35" t="s">
        <v>164</v>
      </c>
      <c r="R9" s="34"/>
      <c r="S9" s="34"/>
      <c r="T9" s="34"/>
      <c r="U9" s="34"/>
      <c r="V9" s="34"/>
      <c r="W9" s="34"/>
      <c r="X9" s="38"/>
      <c r="Y9" s="37"/>
      <c r="Z9" s="37"/>
      <c r="AA9" s="37"/>
      <c r="AB9" s="37"/>
      <c r="AC9" s="37"/>
      <c r="AD9" s="37"/>
      <c r="AE9" s="38"/>
    </row>
    <row r="10" spans="1:31" ht="165">
      <c r="A10" s="41"/>
      <c r="B10" s="40"/>
      <c r="C10" s="40"/>
      <c r="D10" s="40"/>
      <c r="E10" s="40"/>
      <c r="F10" s="40"/>
      <c r="G10" s="40"/>
      <c r="H10" s="40"/>
      <c r="I10" s="43"/>
      <c r="J10" s="40"/>
      <c r="K10" s="40"/>
      <c r="L10" s="28" t="s">
        <v>161</v>
      </c>
      <c r="M10" s="28" t="s">
        <v>160</v>
      </c>
      <c r="N10" s="28" t="s">
        <v>162</v>
      </c>
      <c r="O10" s="28" t="s">
        <v>163</v>
      </c>
      <c r="P10" s="36"/>
      <c r="Q10" s="36"/>
      <c r="R10" s="34"/>
      <c r="S10" s="34"/>
      <c r="T10" s="34"/>
      <c r="U10" s="34"/>
      <c r="V10" s="34"/>
      <c r="W10" s="34"/>
      <c r="X10" s="38"/>
      <c r="Y10" s="37"/>
      <c r="Z10" s="37"/>
      <c r="AA10" s="37"/>
      <c r="AB10" s="37"/>
      <c r="AC10" s="37"/>
      <c r="AD10" s="37"/>
      <c r="AE10" s="38"/>
    </row>
    <row r="11" spans="1:31" s="11" customFormat="1" ht="19.5" customHeight="1">
      <c r="A11" s="1">
        <v>1</v>
      </c>
      <c r="B11" s="1" t="s">
        <v>175</v>
      </c>
      <c r="C11" s="1" t="s">
        <v>35</v>
      </c>
      <c r="D11" s="1" t="s">
        <v>174</v>
      </c>
      <c r="E11" s="1" t="s">
        <v>173</v>
      </c>
      <c r="F11" s="1">
        <v>8</v>
      </c>
      <c r="G11" s="1" t="s">
        <v>16</v>
      </c>
      <c r="H11" s="1" t="s">
        <v>16</v>
      </c>
      <c r="I11" s="2" t="s">
        <v>172</v>
      </c>
      <c r="J11" s="22" t="s">
        <v>18</v>
      </c>
      <c r="K11" s="1" t="s">
        <v>76</v>
      </c>
      <c r="L11" s="26">
        <v>490</v>
      </c>
      <c r="M11" s="26">
        <v>0</v>
      </c>
      <c r="N11" s="26">
        <v>0</v>
      </c>
      <c r="O11" s="20">
        <f>L11+M11+N11</f>
        <v>490</v>
      </c>
      <c r="P11" s="20">
        <f>O11*0.1</f>
        <v>49</v>
      </c>
      <c r="Q11" s="20">
        <f>O11+P11</f>
        <v>539</v>
      </c>
      <c r="R11" s="5" t="s">
        <v>109</v>
      </c>
      <c r="S11" s="1" t="s">
        <v>20</v>
      </c>
      <c r="T11" s="5">
        <v>44256</v>
      </c>
      <c r="U11" s="1" t="s">
        <v>19</v>
      </c>
      <c r="V11" s="4" t="s">
        <v>155</v>
      </c>
      <c r="W11" s="5" t="s">
        <v>53</v>
      </c>
      <c r="X11" s="1" t="s">
        <v>105</v>
      </c>
      <c r="Y11" s="1" t="s">
        <v>43</v>
      </c>
      <c r="Z11" s="1" t="s">
        <v>44</v>
      </c>
      <c r="AA11" s="1" t="s">
        <v>45</v>
      </c>
      <c r="AB11" s="1">
        <v>9</v>
      </c>
      <c r="AC11" s="1" t="s">
        <v>16</v>
      </c>
      <c r="AD11" s="1" t="s">
        <v>16</v>
      </c>
      <c r="AE11" s="8">
        <v>5250007626</v>
      </c>
    </row>
    <row r="12" spans="12:21" ht="12.75" customHeight="1"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0:21" ht="12.75" customHeight="1">
      <c r="J13" s="39" t="s">
        <v>156</v>
      </c>
      <c r="K13" s="39"/>
      <c r="L13" s="33">
        <f>SUM(L11:L11)</f>
        <v>490</v>
      </c>
      <c r="M13" s="33">
        <f>SUM(M11:M11)</f>
        <v>0</v>
      </c>
      <c r="N13" s="33">
        <f>SUM(N11:N11)</f>
        <v>0</v>
      </c>
      <c r="O13" s="33">
        <f>SUM(O11:O11)</f>
        <v>490</v>
      </c>
      <c r="P13" s="33">
        <f>SUM(P11:P11)</f>
        <v>49</v>
      </c>
      <c r="Q13" s="33">
        <f>SUM(Q11:Q11)</f>
        <v>539</v>
      </c>
      <c r="R13" s="14"/>
      <c r="S13" s="14"/>
      <c r="T13" s="14"/>
      <c r="U13" s="14"/>
    </row>
    <row r="14" spans="10:21" ht="12.75" customHeight="1">
      <c r="J14" s="39"/>
      <c r="K14" s="39"/>
      <c r="L14" s="33"/>
      <c r="M14" s="33"/>
      <c r="N14" s="33"/>
      <c r="O14" s="33"/>
      <c r="P14" s="33"/>
      <c r="Q14" s="33"/>
      <c r="R14" s="14"/>
      <c r="S14" s="14"/>
      <c r="T14" s="14"/>
      <c r="U14" s="14"/>
    </row>
    <row r="15" spans="12:21" ht="12.75" customHeight="1"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2:21" ht="12.75" customHeight="1"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2:21" ht="12.75" customHeight="1"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0:21" ht="12.75" customHeight="1">
      <c r="J18" s="30" t="s">
        <v>171</v>
      </c>
      <c r="K18" s="30"/>
      <c r="L18" s="30"/>
      <c r="M18" s="30"/>
      <c r="N18" s="30"/>
      <c r="O18" s="30"/>
      <c r="P18" s="30"/>
      <c r="Q18" s="46">
        <f>L13</f>
        <v>490</v>
      </c>
      <c r="R18" s="14"/>
      <c r="S18" s="14"/>
      <c r="T18" s="14"/>
      <c r="U18" s="14"/>
    </row>
    <row r="19" spans="10:21" ht="28.5" customHeight="1">
      <c r="J19" s="30"/>
      <c r="K19" s="30"/>
      <c r="L19" s="30"/>
      <c r="M19" s="30"/>
      <c r="N19" s="30"/>
      <c r="O19" s="30"/>
      <c r="P19" s="30"/>
      <c r="Q19" s="45"/>
      <c r="R19" s="14"/>
      <c r="S19" s="14"/>
      <c r="T19" s="14"/>
      <c r="U19" s="14"/>
    </row>
    <row r="20" spans="10:21" ht="12.75" customHeight="1">
      <c r="J20" s="30" t="s">
        <v>170</v>
      </c>
      <c r="K20" s="30"/>
      <c r="L20" s="30"/>
      <c r="M20" s="30"/>
      <c r="N20" s="30"/>
      <c r="O20" s="30"/>
      <c r="P20" s="30"/>
      <c r="Q20" s="46">
        <f>P13</f>
        <v>49</v>
      </c>
      <c r="R20" s="14"/>
      <c r="S20" s="14"/>
      <c r="T20" s="14"/>
      <c r="U20" s="14"/>
    </row>
    <row r="21" spans="10:21" ht="27" customHeight="1">
      <c r="J21" s="30"/>
      <c r="K21" s="30"/>
      <c r="L21" s="30"/>
      <c r="M21" s="30"/>
      <c r="N21" s="30"/>
      <c r="O21" s="30"/>
      <c r="P21" s="30"/>
      <c r="Q21" s="45"/>
      <c r="R21" s="14"/>
      <c r="S21" s="14"/>
      <c r="T21" s="14"/>
      <c r="U21" s="14"/>
    </row>
    <row r="22" spans="10:17" ht="12.75" customHeight="1">
      <c r="J22" s="30" t="s">
        <v>169</v>
      </c>
      <c r="K22" s="30"/>
      <c r="L22" s="30"/>
      <c r="M22" s="30"/>
      <c r="N22" s="30"/>
      <c r="O22" s="30"/>
      <c r="P22" s="30"/>
      <c r="Q22" s="46">
        <f>Q13</f>
        <v>539</v>
      </c>
    </row>
    <row r="23" spans="9:17" ht="25.5" customHeight="1">
      <c r="I23" s="16"/>
      <c r="J23" s="30"/>
      <c r="K23" s="30"/>
      <c r="L23" s="30"/>
      <c r="M23" s="30"/>
      <c r="N23" s="30"/>
      <c r="O23" s="30"/>
      <c r="P23" s="30"/>
      <c r="Q23" s="45"/>
    </row>
  </sheetData>
  <sheetProtection selectLockedCells="1" selectUnlockedCells="1"/>
  <autoFilter ref="J7:J11"/>
  <mergeCells count="42">
    <mergeCell ref="C7:C10"/>
    <mergeCell ref="I7:I10"/>
    <mergeCell ref="L9:O9"/>
    <mergeCell ref="J18:P19"/>
    <mergeCell ref="J20:P21"/>
    <mergeCell ref="F7:F10"/>
    <mergeCell ref="P9:P10"/>
    <mergeCell ref="G7:G10"/>
    <mergeCell ref="X7:X10"/>
    <mergeCell ref="V7:V10"/>
    <mergeCell ref="R7:R10"/>
    <mergeCell ref="Y7:Y10"/>
    <mergeCell ref="S7:S10"/>
    <mergeCell ref="T7:T10"/>
    <mergeCell ref="W7:W10"/>
    <mergeCell ref="U7:U10"/>
    <mergeCell ref="J13:K14"/>
    <mergeCell ref="L13:L14"/>
    <mergeCell ref="Q9:Q10"/>
    <mergeCell ref="J7:J10"/>
    <mergeCell ref="A7:A10"/>
    <mergeCell ref="D7:D10"/>
    <mergeCell ref="E7:E10"/>
    <mergeCell ref="K7:K10"/>
    <mergeCell ref="H7:H10"/>
    <mergeCell ref="B7:B10"/>
    <mergeCell ref="AB7:AB10"/>
    <mergeCell ref="AD7:AD10"/>
    <mergeCell ref="Z7:Z10"/>
    <mergeCell ref="AA7:AA10"/>
    <mergeCell ref="AC7:AC10"/>
    <mergeCell ref="AE7:AE10"/>
    <mergeCell ref="Q18:Q19"/>
    <mergeCell ref="Q20:Q21"/>
    <mergeCell ref="Q22:Q23"/>
    <mergeCell ref="L7:Q8"/>
    <mergeCell ref="M13:M14"/>
    <mergeCell ref="N13:N14"/>
    <mergeCell ref="O13:O14"/>
    <mergeCell ref="P13:P14"/>
    <mergeCell ref="Q13:Q14"/>
    <mergeCell ref="J22:P23"/>
  </mergeCells>
  <printOptions/>
  <pageMargins left="0.11811023622047245" right="0.11811023622047245" top="0.15748031496062992" bottom="0.15748031496062992" header="0.5118110236220472" footer="0.5118110236220472"/>
  <pageSetup horizontalDpi="600" verticalDpi="600" orientation="landscape" paperSize="9" scale="33" r:id="rId1"/>
  <colBreaks count="1" manualBreakCount="1">
    <brk id="22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Jernaś</dc:creator>
  <cp:keywords/>
  <dc:description/>
  <cp:lastModifiedBy>Anna Dorna</cp:lastModifiedBy>
  <cp:lastPrinted>2020-05-14T13:50:29Z</cp:lastPrinted>
  <dcterms:created xsi:type="dcterms:W3CDTF">2017-09-06T12:13:05Z</dcterms:created>
  <dcterms:modified xsi:type="dcterms:W3CDTF">2020-06-18T13:03:54Z</dcterms:modified>
  <cp:category/>
  <cp:version/>
  <cp:contentType/>
  <cp:contentStatus/>
</cp:coreProperties>
</file>