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 dysku D\PRZETARGI\ROK 2023\1\1. Ul Sanowa Radymno\Zmiana kosztorysu ofertowego\"/>
    </mc:Choice>
  </mc:AlternateContent>
  <xr:revisionPtr revIDLastSave="0" documentId="13_ncr:1_{59D6D3ED-D63B-4666-AFCC-AE94F7FFFE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fertowy Sanowa" sheetId="1" r:id="rId1"/>
    <sheet name="Arkusz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5" i="1" l="1"/>
  <c r="G117" i="1"/>
  <c r="G119" i="1"/>
  <c r="G121" i="1"/>
  <c r="G123" i="1"/>
  <c r="G125" i="1"/>
  <c r="G110" i="1"/>
  <c r="G102" i="1"/>
  <c r="G104" i="1"/>
  <c r="G106" i="1"/>
  <c r="G96" i="1"/>
  <c r="G98" i="1"/>
  <c r="G88" i="1"/>
  <c r="G89" i="1"/>
  <c r="G90" i="1"/>
  <c r="G87" i="1"/>
  <c r="G82" i="1"/>
  <c r="G83" i="1" s="1"/>
  <c r="G84" i="1" s="1"/>
  <c r="G77" i="1"/>
  <c r="G78" i="1" s="1"/>
  <c r="G74" i="1"/>
  <c r="G73" i="1"/>
  <c r="G68" i="1"/>
  <c r="G69" i="1" s="1"/>
  <c r="G65" i="1"/>
  <c r="G66" i="1" s="1"/>
  <c r="G62" i="1"/>
  <c r="G63" i="1" s="1"/>
  <c r="G59" i="1"/>
  <c r="G58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40" i="1"/>
  <c r="G34" i="1"/>
  <c r="G35" i="1"/>
  <c r="G33" i="1"/>
  <c r="G30" i="1"/>
  <c r="G29" i="1"/>
  <c r="G20" i="1"/>
  <c r="G21" i="1"/>
  <c r="G22" i="1"/>
  <c r="G23" i="1"/>
  <c r="G24" i="1"/>
  <c r="G19" i="1"/>
  <c r="G16" i="1"/>
  <c r="G15" i="1"/>
  <c r="G12" i="1"/>
  <c r="G11" i="1"/>
  <c r="G75" i="1" l="1"/>
  <c r="G79" i="1" s="1"/>
  <c r="G36" i="1"/>
  <c r="G31" i="1"/>
  <c r="G25" i="1"/>
  <c r="G17" i="1"/>
  <c r="G13" i="1"/>
  <c r="G97" i="1"/>
  <c r="G101" i="1"/>
  <c r="G105" i="1"/>
  <c r="G103" i="1"/>
  <c r="G109" i="1"/>
  <c r="G111" i="1" s="1"/>
  <c r="G113" i="1"/>
  <c r="G124" i="1"/>
  <c r="G122" i="1"/>
  <c r="G120" i="1"/>
  <c r="G118" i="1"/>
  <c r="G116" i="1"/>
  <c r="G114" i="1"/>
  <c r="G91" i="1"/>
  <c r="G92" i="1" s="1"/>
  <c r="G54" i="1"/>
  <c r="G55" i="1" s="1"/>
  <c r="G60" i="1"/>
  <c r="G70" i="1" s="1"/>
  <c r="G95" i="1"/>
  <c r="G26" i="1" l="1"/>
  <c r="G126" i="1"/>
  <c r="G107" i="1"/>
  <c r="G37" i="1"/>
  <c r="G99" i="1"/>
  <c r="G127" i="1" l="1"/>
  <c r="G145" i="1" l="1"/>
  <c r="G147" i="1" s="1"/>
  <c r="G146" i="1" s="1"/>
</calcChain>
</file>

<file path=xl/sharedStrings.xml><?xml version="1.0" encoding="utf-8"?>
<sst xmlns="http://schemas.openxmlformats.org/spreadsheetml/2006/main" count="293" uniqueCount="199">
  <si>
    <t>Lp.</t>
  </si>
  <si>
    <t>Podstawa</t>
  </si>
  <si>
    <t>Opis</t>
  </si>
  <si>
    <t>Jedn. obm.</t>
  </si>
  <si>
    <t>Ilość</t>
  </si>
  <si>
    <t>Cena jedn.</t>
  </si>
  <si>
    <t>45100000-8</t>
  </si>
  <si>
    <t>D-01.00.00. ROBOTY PRZYGOTOWAWCZE</t>
  </si>
  <si>
    <t>1.1</t>
  </si>
  <si>
    <t>D-01.01.01. Odtworzenie trasy i punktów wysokościowych</t>
  </si>
  <si>
    <t>KNR-W 2-01 0113-03</t>
  </si>
  <si>
    <t>Roboty pomiarowe przy liniowych robotach ziemnych - trasa dróg w terenie równinnym</t>
  </si>
  <si>
    <t>km</t>
  </si>
  <si>
    <t>KNR-W 2-01 0114-02 analogia</t>
  </si>
  <si>
    <t>Inwentaryzacja powykonawcza wraz z przestawieniem punktów geodezyjnych</t>
  </si>
  <si>
    <t>ha</t>
  </si>
  <si>
    <t>Razem dział: D-01.01.01. Odtworzenie trasy i punktów wysokościowych</t>
  </si>
  <si>
    <t>1.2</t>
  </si>
  <si>
    <t>D-01.02.02. Zdjęcie humusu i darniny</t>
  </si>
  <si>
    <t>KNR-W 2-01 0118-02</t>
  </si>
  <si>
    <t>Ręczne usunięcie warstwy ziemi urodzajnej (humusu) o grubości do 15 cm z darnią z przerzutem</t>
  </si>
  <si>
    <t>m2</t>
  </si>
  <si>
    <t>KNR-W 2-01 0203-01 + KNR-W 2-01 0210-03</t>
  </si>
  <si>
    <t>Roboty ziemne wykonywane mechanicznie w gruncie kat. I-II z transportem urobku samochodami samowyładowczymi na odkład (wywóz nadmiaru humusu)</t>
  </si>
  <si>
    <t>m3</t>
  </si>
  <si>
    <t>Razem dział: D-01.02.02. Zdjęcie humusu i darniny</t>
  </si>
  <si>
    <t>1.3</t>
  </si>
  <si>
    <t>D-01.02.04. Rozbiórka elementów dróg, ogrodzeń i przepustów</t>
  </si>
  <si>
    <t>KNR 2-31 0807-03</t>
  </si>
  <si>
    <t>Rozebranie nawierzchni z kostki betonowej na podsypce cementowo-piaskowej z wypełnieniem spoin zaprawą cementową</t>
  </si>
  <si>
    <t>KNR 2-31 0813-03</t>
  </si>
  <si>
    <t>Rozebranie krawężników betonowych 15x30 cm na podsypce cementowo-piaskowej</t>
  </si>
  <si>
    <t>m</t>
  </si>
  <si>
    <t>KNR 2-31 0814-02</t>
  </si>
  <si>
    <t>Rozebranie obrzeży 8x30 cm na podsypce piaskowej</t>
  </si>
  <si>
    <t>KNR 2-31 0811-03</t>
  </si>
  <si>
    <t>Rozebranie nawierzchni z płyt ażurowych o grubości 12 cm z wypełnieniem spoin zaprawą cementową</t>
  </si>
  <si>
    <t>KNR 2-31 0804-03</t>
  </si>
  <si>
    <t>Mechaniczne rozebranie nawierzchni z tłucznia kamiennego o grubości 15 cm</t>
  </si>
  <si>
    <t>KNR 2-31 1507-03 + KNR 2-31 1508-02</t>
  </si>
  <si>
    <t>Transport materiałów na odległość do 20 km z załadunkiem i wyładunkiem mechanicznym</t>
  </si>
  <si>
    <t>t</t>
  </si>
  <si>
    <t>Razem dział: D-01.02.04. Rozbiórka elementów dróg, ogrodzeń i przepustów</t>
  </si>
  <si>
    <t>Razem dział: D-01.00.00. ROBOTY PRZYGOTOWAWCZE</t>
  </si>
  <si>
    <t>D-02.00.00. ROBOTY ZIEMNE</t>
  </si>
  <si>
    <t>2.1</t>
  </si>
  <si>
    <t>D-02.01.01. Wykonanie wykopów w gruntach nieskalistych</t>
  </si>
  <si>
    <t>KNR-W 2-01 0203-04</t>
  </si>
  <si>
    <t>Roboty ziemne wykonywane mechanicznie w gruncie kat. III z transportem urobku samochodami samowyładowczymi w obrębie placu budowy z przeznaczeniem gruntu na nasypy</t>
  </si>
  <si>
    <t>KNR-W 2-01 0506-01</t>
  </si>
  <si>
    <t>Plantowanie skarp i dna wykopów wykonywanych ręcznie w gruncie kat. I-III</t>
  </si>
  <si>
    <t>Razem dział: D-02.01.01. Wykonanie wykopów w gruntach nieskalistych</t>
  </si>
  <si>
    <t>2.2</t>
  </si>
  <si>
    <t>D-02.03.01. Wykonanie nasypów</t>
  </si>
  <si>
    <t>KNR-W 2-01 0203-04 + KNR-W 2-01 0210-03</t>
  </si>
  <si>
    <t>Roboty ziemne wykonywane mechanicznie w gruncie kat. III z transportem urobku samochodami samowyładowczymi na odległość do 20 km - dowóz brakującego gruntu</t>
  </si>
  <si>
    <t>KNR-W 2-01 0309-02 + KNR-W 2-01 0228-01</t>
  </si>
  <si>
    <t>Ręczne formowanie nasypów z ziemi dowożonej samochodami samowyładowczymi z  zagęszczeniem nasypów ubijakami mechanicznymi; grunty kat. I-III</t>
  </si>
  <si>
    <t>KNR-W 2-01 0506-07</t>
  </si>
  <si>
    <t>Plantowanie skarp i korony nasypów - kat. gruntu I-III</t>
  </si>
  <si>
    <t>Razem dział: D-02.03.01. Wykonanie nasypów</t>
  </si>
  <si>
    <t>Razem dział: D-02.00.00. ROBOTY ZIEMNE</t>
  </si>
  <si>
    <t>45230000-8</t>
  </si>
  <si>
    <t>D-03.00.00. ODWODNIENIE KORPUSU DROGOWEGO</t>
  </si>
  <si>
    <t>3.1</t>
  </si>
  <si>
    <t>D-03.02.01. Rowy kryte</t>
  </si>
  <si>
    <t>KNR 2-31 0803-03 + KNR 2-31 0803-04</t>
  </si>
  <si>
    <t>Mechaniczne rozebranie nawierzchni z mieszanek mineralno-bitumicznych o grubości 7 cm</t>
  </si>
  <si>
    <t>KNR 2-31 0802-07</t>
  </si>
  <si>
    <t>Mechaniczne rozebranie podbudowy z kruszywa kamiennego o grubości 15 cm</t>
  </si>
  <si>
    <t>KNR-W 2-01 0310-0201</t>
  </si>
  <si>
    <t>Wykopy liniowe o ścianach pionowych szerokości 0.8-1.5 m pod fundamenty, rurociągi, kolektory w gruntach suchych z wydobyciem urobku łopatą lub wyciągiem ręcznym kat. III-IV; głębokość do 1.5 m</t>
  </si>
  <si>
    <t>KNR 2-18 0501-02</t>
  </si>
  <si>
    <t>Kanały rurowe - podłoża z materiałów sypkich o grubości 15 cm</t>
  </si>
  <si>
    <t>KNR 2-11 0208-01</t>
  </si>
  <si>
    <t>Budowle o obj. do 1.0 m3 elementy betonowe - wylot kolektora KPED</t>
  </si>
  <si>
    <t>KNR-W 2-17 0136-03 analogia</t>
  </si>
  <si>
    <t>Klapa zwrotna kanałowa śr. 500 mm</t>
  </si>
  <si>
    <t>szt.</t>
  </si>
  <si>
    <t>KNNR 10 0408-01 01 analogia</t>
  </si>
  <si>
    <t>Wykonanie umocnienia brzegu za pomocą gabionów</t>
  </si>
  <si>
    <t>KNR-W 2-18 0408-06 02-1 analogia</t>
  </si>
  <si>
    <t>Kanały z rur PEHD o śr. wewn. 400 mm - wykopy umocnione</t>
  </si>
  <si>
    <t>KNR-W 2-18 0408-07 02-1</t>
  </si>
  <si>
    <t>Kanały z rur PEHD o śr. wewn. 500 mm - wykopy umocnione</t>
  </si>
  <si>
    <t>KNR-W 2-18 0408-02 02-1 analogia</t>
  </si>
  <si>
    <t>Kanały z rur PEHD o śr. wewn. 160 mm - wykopy umocnione</t>
  </si>
  <si>
    <t>KNR-W 2-01 0618-02</t>
  </si>
  <si>
    <t>Studzienki rewizyjne i ściekowe - śr. 500-1000 mm grunt kat. III</t>
  </si>
  <si>
    <t>KNR-W 2-01 0312-0201</t>
  </si>
  <si>
    <t>Zasypywanie wykopów liniowych o ścianach pionowych głębokości do 1.5 m i szerokości 0.8-1.5 m; kat. gr. III-IV</t>
  </si>
  <si>
    <t>KNR 4-01 0108-06 + KNR 4-01 0108-08</t>
  </si>
  <si>
    <t>Wywóz ziemi samochodami samowyładowczymi na odległość do 20 km grunt.kat. III</t>
  </si>
  <si>
    <t>Razem dział: D-03.02.01. Rowy kryte</t>
  </si>
  <si>
    <t>Razem dział: D-03.00.00. ODWODNIENIE KORPUSU DROGOWEGO</t>
  </si>
  <si>
    <t>45233000-9</t>
  </si>
  <si>
    <t>D-04.00.00. PODBUDOWY</t>
  </si>
  <si>
    <t>4.1</t>
  </si>
  <si>
    <t>D-04.01.01. Koryto wraz z profilowaniem i zagęszczaniem podłoża</t>
  </si>
  <si>
    <t>Roboty ziemne wykonywane mechanicznie w gruncie kat. III z transportem urobku samochodami samowyładowczymi (wykonanie koryta pod poszerzenia)</t>
  </si>
  <si>
    <t>KNR 2-31 0103-04</t>
  </si>
  <si>
    <t>Mechaniczne profilowanie i zagęszczenie podłoża pod warstwy konstrukcyjne nawierzchni w gruncie kat. I-IV</t>
  </si>
  <si>
    <t>Razem dział: D-04.01.01. Koryto wraz z profilowaniem i zagęszczaniem podłoża</t>
  </si>
  <si>
    <t>4.2</t>
  </si>
  <si>
    <t>D-04.04.00a. Podłoże ulepszone z mieszanki kruszywa niezwiązanego</t>
  </si>
  <si>
    <t>KNR 2-31 0115-01 + KNR 2-31 0115-02 analogia</t>
  </si>
  <si>
    <t>Ulepszone podłoże z niezwiązanej mieszanki kruszywa lub gruntu o CBR &gt;20% wg WT-4 - grubość warstwy po zagęszczeniu 22cm</t>
  </si>
  <si>
    <t>Razem dział: D-04.04.00a. Podłoże ulepszone z mieszanki kruszywa niezwiązanego</t>
  </si>
  <si>
    <t>4.3</t>
  </si>
  <si>
    <t>D-04.04.02b. Podbudowa zasadnicza z mieszanki kruszywa niezwiązanego</t>
  </si>
  <si>
    <t>KNR 2-31 0114-07 + KNR 2-31 0114-08 analogia</t>
  </si>
  <si>
    <t>Podbudowa z niezwiązanej mieszanki kruszywa C90/3 wg WT-4 o grubości po zagęszczeniu 20 cm</t>
  </si>
  <si>
    <t>Razem dział: D-04.04.02b. Podbudowa zasadnicza z mieszanki kruszywa niezwiązanego</t>
  </si>
  <si>
    <t>4.4</t>
  </si>
  <si>
    <t>D-04.05.01a. Podbudowa i ulepszone podłoże z kruszywa związanego cementem</t>
  </si>
  <si>
    <t>KNR 2-31 0115-07 + KNR 2-31 0115-08 analogia</t>
  </si>
  <si>
    <t>Warstwa mrozoochronna z mieszanki związanej spoiwem hydraulicznym C1,5/2 - grubość warstwy po zagęszczeniu 15 cm</t>
  </si>
  <si>
    <t>Razem dział: D-04.05.01a. Podbudowa i ulepszone podłoże z kruszywa związanego cementem</t>
  </si>
  <si>
    <t>Razem dział: D-04.00.00. PODBUDOWY</t>
  </si>
  <si>
    <t>D-05.00.00. NAWIERZCHNIE</t>
  </si>
  <si>
    <t>5.1</t>
  </si>
  <si>
    <t>D-05.03.05b. Nawierzchnia z betonu asfaltowego warstwa wiążąca wg PN-EN</t>
  </si>
  <si>
    <t>KNR 2-31 0108-02</t>
  </si>
  <si>
    <t>Warstwa wyrówawcza z betonu asfaltowego</t>
  </si>
  <si>
    <t>KNR 2-31 0310-01 + KNR 2-31 0310-02</t>
  </si>
  <si>
    <t>Nawierzchnia z betonu asfaltowego AC - grubość po zagęszcz. 5 cm (warstwa wiążąca)</t>
  </si>
  <si>
    <t>Razem dział: D-05.03.05b. Nawierzchnia z betonu asfaltowego warstwa wiążąca wg PN-EN</t>
  </si>
  <si>
    <t>5.2</t>
  </si>
  <si>
    <t>D-05.04.05a. Nawierzchnia z betonu asfaltowego warstaw ścieralna wg PN-EN</t>
  </si>
  <si>
    <t>KNR 2-31 0310-05 + KNR 2-31 0310-06</t>
  </si>
  <si>
    <t>Nawierzchnia z betonu asfaltowego AC - grubość po zagęszcz. 4 cm (warstwa ścieralna)</t>
  </si>
  <si>
    <t>Razem dział: D-05.04.05a. Nawierzchnia z betonu asfaltowego warstaw ścieralna wg PN-EN</t>
  </si>
  <si>
    <t>Razem dział: D-05.00.00. NAWIERZCHNIE</t>
  </si>
  <si>
    <t>D-06.00.00. ROBOTY WYKOŃCZENIOWE - Kod CPV 45233000-9</t>
  </si>
  <si>
    <t>6.1</t>
  </si>
  <si>
    <t>D-06.01.01. Umocnienie powierzchniowe skarp rowów i ścieków</t>
  </si>
  <si>
    <t>KNR-W 2-01 0510-01 + KNR-W 2-01 0510-02</t>
  </si>
  <si>
    <t>Humusowanie skarp z obsianiem przy grubości warstwy humusu 10 cm</t>
  </si>
  <si>
    <t>Razem dział: D-06.01.01. Umocnienie powierzchniowe skarp rowów i ścieków</t>
  </si>
  <si>
    <t>Razem dział: D-06.00.00. ROBOTY WYKOŃCZENIOWE - Kod CPV 45233000-9</t>
  </si>
  <si>
    <t>D-07.00.00. URZĄDZENIA BEZPIECZEŃSTWA RUCHU</t>
  </si>
  <si>
    <t>7.1</t>
  </si>
  <si>
    <t>D-07.02.01. Oznakowanie pionowe</t>
  </si>
  <si>
    <t>KNR 2-31 0703-03</t>
  </si>
  <si>
    <t>Zdejmowanie tablic znaków drogowych zakazu, nakazu, ostrzegawczych, informacyjnych</t>
  </si>
  <si>
    <t>KNR 2-31 0818-08</t>
  </si>
  <si>
    <t>Rozebranie słupków do znaków</t>
  </si>
  <si>
    <t>KNR 2-31 0702-02</t>
  </si>
  <si>
    <t>Słupki do znaków drogowych z rur stalowych o śr. 70 mm</t>
  </si>
  <si>
    <t>KNR 2-31 0703-02</t>
  </si>
  <si>
    <t>Przymocowanie tablic znaków drogowych zakazu, nakazu, ostrzegawczych, informacyjnych o powierzchni ponad 0.3 m2</t>
  </si>
  <si>
    <t>Razem dział: D-07.02.01. Oznakowanie pionowe</t>
  </si>
  <si>
    <t>Razem dział: D-07.00.00. URZĄDZENIA BEZPIECZEŃSTWA RUCHU</t>
  </si>
  <si>
    <t>D-08.00.00. ELEMENTY ULIC</t>
  </si>
  <si>
    <t>8.1</t>
  </si>
  <si>
    <t>D-08.01.01. Krawężniki betonowe</t>
  </si>
  <si>
    <t>KNR 2-31 0401-08</t>
  </si>
  <si>
    <t>Rowki pod krawężniki i ławy krawężnikowe o wymiarach 40x40 cm w gruncie kat.III-IV</t>
  </si>
  <si>
    <t>KNR 2-31 0402-04</t>
  </si>
  <si>
    <t>Ława pod krawężniki betonowa z oporem</t>
  </si>
  <si>
    <t>KNR 2-31 0403-01</t>
  </si>
  <si>
    <t>Krawężniki betonowe o wymiarach 15x30 cm na podsypce piaskowej</t>
  </si>
  <si>
    <t>KNR 2-31 0511-03</t>
  </si>
  <si>
    <t>Nawierzchnie z kostki brukowej betonowej grubość 8 cm – pod ścierk przykrawężnikowy</t>
  </si>
  <si>
    <t>Razem dział: D-08.01.01. Krawężniki betonowe</t>
  </si>
  <si>
    <t>8.2</t>
  </si>
  <si>
    <t>KNR 2-31 0103-02</t>
  </si>
  <si>
    <t>Ręczne profilowanie i zagęszczenie podłoża pod warstwy konstrukcyjne nawierzchni w gruncie kat. III-IV</t>
  </si>
  <si>
    <t>Warstwa mrozoochronna z mieszanki związanej spoiwem hydraulicznym C1,5/2 - grubość warstwy po zagęszczeniu 10 cm</t>
  </si>
  <si>
    <t>Podbudowa z niezwiązanej mieszanki kruszywa C90/3 wg WT-4 o grubości po zagęszczeniu 15 cm</t>
  </si>
  <si>
    <t>KNR 2-31 0511-02</t>
  </si>
  <si>
    <t>Nawierzchnie z kostki brukowej betonowej grubość 6 cm na podsypce cementowo-piaskowej</t>
  </si>
  <si>
    <t>KNR 2-31 1406-03</t>
  </si>
  <si>
    <t>Regulacja pionowa studzienek dla włazów kanałowych i ścieków</t>
  </si>
  <si>
    <t>KNR 5-10 0303-03</t>
  </si>
  <si>
    <t>Układanie rur ochronnych</t>
  </si>
  <si>
    <t>Razem dział: D-08.02.02. Chodniki z brukowej kostki betonowej</t>
  </si>
  <si>
    <t>8.3</t>
  </si>
  <si>
    <t>D-08.03.01. Betonowe obrzeża chodnikowe</t>
  </si>
  <si>
    <t>KNR 2-31 0407-03</t>
  </si>
  <si>
    <t>Obrzeża betonowe o wymiarach 30x8 cm na podsypce piaskowej z wypełnieniem spoin piaskiem</t>
  </si>
  <si>
    <t>Razem dział: D-08.03.01. Betonowe obrzeża chodnikowe</t>
  </si>
  <si>
    <t>8.4</t>
  </si>
  <si>
    <t>D-08.04.01. Wjazdy i wyjazdy z bram</t>
  </si>
  <si>
    <t>Roboty ziemne wykonywane mechanicznie w gruncie kat. III z transportem urobku samochodami samowyładowczymi (wykonanie koryta pod nawierzchnie zjazdów)</t>
  </si>
  <si>
    <t>Nawierzchnie z kostki brukowej betonowej grubość 8 cm na podsypce cementowo-piaskowej</t>
  </si>
  <si>
    <t>Razem dział: D-08.04.01. Wjazdy i wyjazdy z bram</t>
  </si>
  <si>
    <t>Razem dział: D-08.00.00. ELEMENTY ULIC</t>
  </si>
  <si>
    <t>Suma netto:</t>
  </si>
  <si>
    <t>Suma brutto:</t>
  </si>
  <si>
    <t>VAT:</t>
  </si>
  <si>
    <t>KOSZTORYS OFERTOWY</t>
  </si>
  <si>
    <t xml:space="preserve">Wartość netto </t>
  </si>
  <si>
    <t>Słownie:</t>
  </si>
  <si>
    <t>zł brutto</t>
  </si>
  <si>
    <t>Załącznik nr 2</t>
  </si>
  <si>
    <t>Pieczęć Wykonawcy</t>
  </si>
  <si>
    <t>Podpis osoby uprawnionej:</t>
  </si>
  <si>
    <r>
      <t xml:space="preserve">Przebudowa drogi powiatowej nr 1818R
w km 0+018 do km 1+398 
</t>
    </r>
    <r>
      <rPr>
        <sz val="12"/>
        <color theme="1"/>
        <rFont val="Calibri"/>
        <family val="2"/>
        <charset val="238"/>
        <scheme val="minor"/>
      </rPr>
      <t>(aktualizacja bez kanału techn.)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</si>
</sst>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/>
    <xf numFmtId="164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164" fontId="1" fillId="0" borderId="0" xfId="0" applyNumberFormat="1" applyFont="1"/>
    <xf numFmtId="0" fontId="6" fillId="0" borderId="0" xfId="0" applyFont="1" applyAlignment="1">
      <alignment horizontal="center" vertical="center"/>
    </xf>
    <xf numFmtId="4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3"/>
  <sheetViews>
    <sheetView tabSelected="1" workbookViewId="0">
      <selection activeCell="J7" sqref="J7"/>
    </sheetView>
  </sheetViews>
  <sheetFormatPr defaultRowHeight="15" x14ac:dyDescent="0.25"/>
  <cols>
    <col min="1" max="1" width="6.42578125" customWidth="1"/>
    <col min="3" max="3" width="30.7109375" customWidth="1"/>
    <col min="5" max="5" width="9.140625" style="21"/>
    <col min="6" max="6" width="10.140625" style="22" customWidth="1"/>
    <col min="7" max="7" width="16" style="22" customWidth="1"/>
    <col min="8" max="8" width="4.28515625" customWidth="1"/>
  </cols>
  <sheetData>
    <row r="1" spans="1:7" x14ac:dyDescent="0.25">
      <c r="A1" s="32" t="s">
        <v>196</v>
      </c>
      <c r="B1" s="32"/>
      <c r="C1" s="32"/>
      <c r="G1" s="19" t="s">
        <v>195</v>
      </c>
    </row>
    <row r="2" spans="1:7" x14ac:dyDescent="0.25">
      <c r="A2" s="32"/>
      <c r="B2" s="32"/>
      <c r="C2" s="32"/>
      <c r="G2" s="19"/>
    </row>
    <row r="3" spans="1:7" x14ac:dyDescent="0.25">
      <c r="A3" s="32"/>
      <c r="B3" s="32"/>
      <c r="C3" s="32"/>
      <c r="G3" s="19"/>
    </row>
    <row r="4" spans="1:7" x14ac:dyDescent="0.25">
      <c r="A4" s="32"/>
      <c r="B4" s="32"/>
      <c r="C4" s="32"/>
      <c r="G4" s="19"/>
    </row>
    <row r="5" spans="1:7" ht="15.75" thickBot="1" x14ac:dyDescent="0.3">
      <c r="A5" s="33"/>
      <c r="B5" s="33"/>
      <c r="C5" s="33"/>
      <c r="G5" s="19"/>
    </row>
    <row r="6" spans="1:7" s="4" customFormat="1" ht="16.5" thickBot="1" x14ac:dyDescent="0.3">
      <c r="A6" s="30" t="s">
        <v>191</v>
      </c>
      <c r="B6" s="30"/>
      <c r="C6" s="30"/>
      <c r="D6" s="30"/>
      <c r="E6" s="30"/>
      <c r="F6" s="30"/>
      <c r="G6" s="30"/>
    </row>
    <row r="7" spans="1:7" ht="57.75" customHeight="1" thickBot="1" x14ac:dyDescent="0.3">
      <c r="A7" s="31" t="s">
        <v>198</v>
      </c>
      <c r="B7" s="31"/>
      <c r="C7" s="31"/>
      <c r="D7" s="31"/>
      <c r="E7" s="31"/>
      <c r="F7" s="31"/>
      <c r="G7" s="31"/>
    </row>
    <row r="8" spans="1:7" ht="15.75" thickBot="1" x14ac:dyDescent="0.3">
      <c r="A8" s="1" t="s">
        <v>0</v>
      </c>
      <c r="B8" s="1" t="s">
        <v>1</v>
      </c>
      <c r="C8" s="1" t="s">
        <v>2</v>
      </c>
      <c r="D8" s="1" t="s">
        <v>3</v>
      </c>
      <c r="E8" s="7" t="s">
        <v>4</v>
      </c>
      <c r="F8" s="8" t="s">
        <v>5</v>
      </c>
      <c r="G8" s="8" t="s">
        <v>192</v>
      </c>
    </row>
    <row r="9" spans="1:7" ht="15.75" thickBot="1" x14ac:dyDescent="0.3">
      <c r="A9" s="9">
        <v>1</v>
      </c>
      <c r="B9" s="9" t="s">
        <v>6</v>
      </c>
      <c r="C9" s="25" t="s">
        <v>7</v>
      </c>
      <c r="D9" s="25"/>
      <c r="E9" s="25"/>
      <c r="F9" s="25"/>
      <c r="G9" s="25"/>
    </row>
    <row r="10" spans="1:7" ht="15.75" thickBot="1" x14ac:dyDescent="0.3">
      <c r="A10" s="9" t="s">
        <v>8</v>
      </c>
      <c r="B10" s="10"/>
      <c r="C10" s="25" t="s">
        <v>9</v>
      </c>
      <c r="D10" s="25"/>
      <c r="E10" s="25"/>
      <c r="F10" s="25"/>
      <c r="G10" s="25"/>
    </row>
    <row r="11" spans="1:7" ht="39.75" customHeight="1" thickBot="1" x14ac:dyDescent="0.3">
      <c r="A11" s="11">
        <v>1</v>
      </c>
      <c r="B11" s="11" t="s">
        <v>10</v>
      </c>
      <c r="C11" s="11" t="s">
        <v>11</v>
      </c>
      <c r="D11" s="12" t="s">
        <v>12</v>
      </c>
      <c r="E11" s="13">
        <v>1.38</v>
      </c>
      <c r="F11" s="14"/>
      <c r="G11" s="14">
        <f>E11*F11</f>
        <v>0</v>
      </c>
    </row>
    <row r="12" spans="1:7" ht="42" customHeight="1" thickBot="1" x14ac:dyDescent="0.3">
      <c r="A12" s="11">
        <v>2</v>
      </c>
      <c r="B12" s="11" t="s">
        <v>13</v>
      </c>
      <c r="C12" s="11" t="s">
        <v>14</v>
      </c>
      <c r="D12" s="12" t="s">
        <v>15</v>
      </c>
      <c r="E12" s="13">
        <v>1.9</v>
      </c>
      <c r="F12" s="14"/>
      <c r="G12" s="14">
        <f>E12*F12</f>
        <v>0</v>
      </c>
    </row>
    <row r="13" spans="1:7" ht="15.75" thickBot="1" x14ac:dyDescent="0.3">
      <c r="A13" s="26"/>
      <c r="B13" s="26"/>
      <c r="C13" s="27" t="s">
        <v>16</v>
      </c>
      <c r="D13" s="27"/>
      <c r="E13" s="27"/>
      <c r="F13" s="27"/>
      <c r="G13" s="15">
        <f>G11+G12</f>
        <v>0</v>
      </c>
    </row>
    <row r="14" spans="1:7" ht="15.75" thickBot="1" x14ac:dyDescent="0.3">
      <c r="A14" s="9" t="s">
        <v>17</v>
      </c>
      <c r="B14" s="10"/>
      <c r="C14" s="25" t="s">
        <v>18</v>
      </c>
      <c r="D14" s="25"/>
      <c r="E14" s="25"/>
      <c r="F14" s="25"/>
      <c r="G14" s="16"/>
    </row>
    <row r="15" spans="1:7" ht="49.5" customHeight="1" thickBot="1" x14ac:dyDescent="0.3">
      <c r="A15" s="11">
        <v>3</v>
      </c>
      <c r="B15" s="11" t="s">
        <v>19</v>
      </c>
      <c r="C15" s="11" t="s">
        <v>20</v>
      </c>
      <c r="D15" s="12" t="s">
        <v>21</v>
      </c>
      <c r="E15" s="13">
        <v>7380</v>
      </c>
      <c r="F15" s="14"/>
      <c r="G15" s="14">
        <f>E15*F15</f>
        <v>0</v>
      </c>
    </row>
    <row r="16" spans="1:7" ht="81" customHeight="1" thickBot="1" x14ac:dyDescent="0.3">
      <c r="A16" s="11">
        <v>4</v>
      </c>
      <c r="B16" s="11" t="s">
        <v>22</v>
      </c>
      <c r="C16" s="11" t="s">
        <v>23</v>
      </c>
      <c r="D16" s="12" t="s">
        <v>24</v>
      </c>
      <c r="E16" s="13">
        <v>301.2</v>
      </c>
      <c r="F16" s="14"/>
      <c r="G16" s="14">
        <f>E16*F16</f>
        <v>0</v>
      </c>
    </row>
    <row r="17" spans="1:7" ht="15.75" thickBot="1" x14ac:dyDescent="0.3">
      <c r="A17" s="26"/>
      <c r="B17" s="26"/>
      <c r="C17" s="27" t="s">
        <v>25</v>
      </c>
      <c r="D17" s="27"/>
      <c r="E17" s="27"/>
      <c r="F17" s="27"/>
      <c r="G17" s="15">
        <f>G15+G16</f>
        <v>0</v>
      </c>
    </row>
    <row r="18" spans="1:7" ht="15.75" thickBot="1" x14ac:dyDescent="0.3">
      <c r="A18" s="9" t="s">
        <v>26</v>
      </c>
      <c r="B18" s="10"/>
      <c r="C18" s="25" t="s">
        <v>27</v>
      </c>
      <c r="D18" s="25"/>
      <c r="E18" s="25"/>
      <c r="F18" s="25"/>
      <c r="G18" s="25"/>
    </row>
    <row r="19" spans="1:7" ht="62.25" customHeight="1" thickBot="1" x14ac:dyDescent="0.3">
      <c r="A19" s="11">
        <v>5</v>
      </c>
      <c r="B19" s="11" t="s">
        <v>28</v>
      </c>
      <c r="C19" s="11" t="s">
        <v>29</v>
      </c>
      <c r="D19" s="12" t="s">
        <v>21</v>
      </c>
      <c r="E19" s="13">
        <v>403.75</v>
      </c>
      <c r="F19" s="14"/>
      <c r="G19" s="14">
        <f>E19*F19</f>
        <v>0</v>
      </c>
    </row>
    <row r="20" spans="1:7" ht="46.5" customHeight="1" thickBot="1" x14ac:dyDescent="0.3">
      <c r="A20" s="11">
        <v>6</v>
      </c>
      <c r="B20" s="11" t="s">
        <v>30</v>
      </c>
      <c r="C20" s="11" t="s">
        <v>31</v>
      </c>
      <c r="D20" s="12" t="s">
        <v>32</v>
      </c>
      <c r="E20" s="13">
        <v>220.5</v>
      </c>
      <c r="F20" s="14"/>
      <c r="G20" s="14">
        <f t="shared" ref="G20:G24" si="0">E20*F20</f>
        <v>0</v>
      </c>
    </row>
    <row r="21" spans="1:7" ht="36.75" customHeight="1" thickBot="1" x14ac:dyDescent="0.3">
      <c r="A21" s="11">
        <v>7</v>
      </c>
      <c r="B21" s="11" t="s">
        <v>33</v>
      </c>
      <c r="C21" s="11" t="s">
        <v>34</v>
      </c>
      <c r="D21" s="12" t="s">
        <v>32</v>
      </c>
      <c r="E21" s="13">
        <v>243.5</v>
      </c>
      <c r="F21" s="14"/>
      <c r="G21" s="14">
        <f t="shared" si="0"/>
        <v>0</v>
      </c>
    </row>
    <row r="22" spans="1:7" ht="34.5" thickBot="1" x14ac:dyDescent="0.3">
      <c r="A22" s="11">
        <v>8</v>
      </c>
      <c r="B22" s="11" t="s">
        <v>35</v>
      </c>
      <c r="C22" s="11" t="s">
        <v>36</v>
      </c>
      <c r="D22" s="12" t="s">
        <v>21</v>
      </c>
      <c r="E22" s="13">
        <v>22</v>
      </c>
      <c r="F22" s="14"/>
      <c r="G22" s="14">
        <f t="shared" si="0"/>
        <v>0</v>
      </c>
    </row>
    <row r="23" spans="1:7" ht="23.25" thickBot="1" x14ac:dyDescent="0.3">
      <c r="A23" s="11">
        <v>9</v>
      </c>
      <c r="B23" s="11" t="s">
        <v>37</v>
      </c>
      <c r="C23" s="11" t="s">
        <v>38</v>
      </c>
      <c r="D23" s="12" t="s">
        <v>21</v>
      </c>
      <c r="E23" s="13">
        <v>26</v>
      </c>
      <c r="F23" s="14"/>
      <c r="G23" s="14">
        <f t="shared" si="0"/>
        <v>0</v>
      </c>
    </row>
    <row r="24" spans="1:7" ht="45.75" thickBot="1" x14ac:dyDescent="0.3">
      <c r="A24" s="11">
        <v>10</v>
      </c>
      <c r="B24" s="11" t="s">
        <v>39</v>
      </c>
      <c r="C24" s="11" t="s">
        <v>40</v>
      </c>
      <c r="D24" s="12" t="s">
        <v>41</v>
      </c>
      <c r="E24" s="13">
        <v>128.72</v>
      </c>
      <c r="F24" s="14"/>
      <c r="G24" s="14">
        <f t="shared" si="0"/>
        <v>0</v>
      </c>
    </row>
    <row r="25" spans="1:7" ht="15.75" thickBot="1" x14ac:dyDescent="0.3">
      <c r="A25" s="26"/>
      <c r="B25" s="26"/>
      <c r="C25" s="27" t="s">
        <v>42</v>
      </c>
      <c r="D25" s="27"/>
      <c r="E25" s="27"/>
      <c r="F25" s="27"/>
      <c r="G25" s="15">
        <f>SUM(G19:G24)</f>
        <v>0</v>
      </c>
    </row>
    <row r="26" spans="1:7" ht="15.75" thickBot="1" x14ac:dyDescent="0.3">
      <c r="A26" s="26"/>
      <c r="B26" s="26"/>
      <c r="C26" s="28" t="s">
        <v>43</v>
      </c>
      <c r="D26" s="28"/>
      <c r="E26" s="28"/>
      <c r="F26" s="28"/>
      <c r="G26" s="17">
        <f>SUM(G25+G17+G13)</f>
        <v>0</v>
      </c>
    </row>
    <row r="27" spans="1:7" ht="15.75" thickBot="1" x14ac:dyDescent="0.3">
      <c r="A27" s="9">
        <v>2</v>
      </c>
      <c r="B27" s="9" t="s">
        <v>6</v>
      </c>
      <c r="C27" s="25" t="s">
        <v>44</v>
      </c>
      <c r="D27" s="25"/>
      <c r="E27" s="25"/>
      <c r="F27" s="16"/>
      <c r="G27" s="16"/>
    </row>
    <row r="28" spans="1:7" ht="15.75" thickBot="1" x14ac:dyDescent="0.3">
      <c r="A28" s="9" t="s">
        <v>45</v>
      </c>
      <c r="B28" s="10"/>
      <c r="C28" s="25" t="s">
        <v>46</v>
      </c>
      <c r="D28" s="25"/>
      <c r="E28" s="25"/>
      <c r="F28" s="25"/>
      <c r="G28" s="25"/>
    </row>
    <row r="29" spans="1:7" ht="57" thickBot="1" x14ac:dyDescent="0.3">
      <c r="A29" s="11">
        <v>11</v>
      </c>
      <c r="B29" s="11" t="s">
        <v>47</v>
      </c>
      <c r="C29" s="11" t="s">
        <v>48</v>
      </c>
      <c r="D29" s="12" t="s">
        <v>24</v>
      </c>
      <c r="E29" s="13">
        <v>553</v>
      </c>
      <c r="F29" s="14"/>
      <c r="G29" s="14">
        <f>E29*F29</f>
        <v>0</v>
      </c>
    </row>
    <row r="30" spans="1:7" ht="23.25" thickBot="1" x14ac:dyDescent="0.3">
      <c r="A30" s="11">
        <v>12</v>
      </c>
      <c r="B30" s="11" t="s">
        <v>49</v>
      </c>
      <c r="C30" s="11" t="s">
        <v>50</v>
      </c>
      <c r="D30" s="12" t="s">
        <v>21</v>
      </c>
      <c r="E30" s="13">
        <v>2026</v>
      </c>
      <c r="F30" s="14"/>
      <c r="G30" s="14">
        <f>E30*F30</f>
        <v>0</v>
      </c>
    </row>
    <row r="31" spans="1:7" ht="15.75" thickBot="1" x14ac:dyDescent="0.3">
      <c r="A31" s="26"/>
      <c r="B31" s="26"/>
      <c r="C31" s="27" t="s">
        <v>51</v>
      </c>
      <c r="D31" s="27"/>
      <c r="E31" s="27"/>
      <c r="F31" s="27"/>
      <c r="G31" s="15">
        <f>G29+G30</f>
        <v>0</v>
      </c>
    </row>
    <row r="32" spans="1:7" ht="15.75" thickBot="1" x14ac:dyDescent="0.3">
      <c r="A32" s="9" t="s">
        <v>52</v>
      </c>
      <c r="B32" s="10"/>
      <c r="C32" s="25" t="s">
        <v>53</v>
      </c>
      <c r="D32" s="25"/>
      <c r="E32" s="25"/>
      <c r="F32" s="25"/>
      <c r="G32" s="16"/>
    </row>
    <row r="33" spans="1:7" ht="57" thickBot="1" x14ac:dyDescent="0.3">
      <c r="A33" s="11">
        <v>13</v>
      </c>
      <c r="B33" s="11" t="s">
        <v>54</v>
      </c>
      <c r="C33" s="11" t="s">
        <v>55</v>
      </c>
      <c r="D33" s="12" t="s">
        <v>24</v>
      </c>
      <c r="E33" s="13">
        <v>1364</v>
      </c>
      <c r="F33" s="14"/>
      <c r="G33" s="14">
        <f>E33*F33</f>
        <v>0</v>
      </c>
    </row>
    <row r="34" spans="1:7" ht="57" thickBot="1" x14ac:dyDescent="0.3">
      <c r="A34" s="11">
        <v>14</v>
      </c>
      <c r="B34" s="11" t="s">
        <v>56</v>
      </c>
      <c r="C34" s="11" t="s">
        <v>57</v>
      </c>
      <c r="D34" s="12" t="s">
        <v>24</v>
      </c>
      <c r="E34" s="13">
        <v>1917</v>
      </c>
      <c r="F34" s="14"/>
      <c r="G34" s="14">
        <f t="shared" ref="G34:G35" si="1">E34*F34</f>
        <v>0</v>
      </c>
    </row>
    <row r="35" spans="1:7" ht="23.25" thickBot="1" x14ac:dyDescent="0.3">
      <c r="A35" s="11">
        <v>15</v>
      </c>
      <c r="B35" s="11" t="s">
        <v>58</v>
      </c>
      <c r="C35" s="11" t="s">
        <v>59</v>
      </c>
      <c r="D35" s="12" t="s">
        <v>21</v>
      </c>
      <c r="E35" s="13">
        <v>2335</v>
      </c>
      <c r="F35" s="14"/>
      <c r="G35" s="14">
        <f t="shared" si="1"/>
        <v>0</v>
      </c>
    </row>
    <row r="36" spans="1:7" ht="15.75" thickBot="1" x14ac:dyDescent="0.3">
      <c r="A36" s="26"/>
      <c r="B36" s="26"/>
      <c r="C36" s="27" t="s">
        <v>60</v>
      </c>
      <c r="D36" s="27"/>
      <c r="E36" s="27"/>
      <c r="F36" s="27"/>
      <c r="G36" s="15">
        <f>G33+G34+G35</f>
        <v>0</v>
      </c>
    </row>
    <row r="37" spans="1:7" ht="15.75" thickBot="1" x14ac:dyDescent="0.3">
      <c r="A37" s="26"/>
      <c r="B37" s="26"/>
      <c r="C37" s="28" t="s">
        <v>61</v>
      </c>
      <c r="D37" s="28"/>
      <c r="E37" s="28"/>
      <c r="F37" s="28"/>
      <c r="G37" s="17">
        <f>SUM(G31,G36)</f>
        <v>0</v>
      </c>
    </row>
    <row r="38" spans="1:7" ht="15.75" thickBot="1" x14ac:dyDescent="0.3">
      <c r="A38" s="9">
        <v>3</v>
      </c>
      <c r="B38" s="9" t="s">
        <v>62</v>
      </c>
      <c r="C38" s="25" t="s">
        <v>63</v>
      </c>
      <c r="D38" s="25"/>
      <c r="E38" s="25"/>
      <c r="F38" s="25"/>
      <c r="G38" s="25"/>
    </row>
    <row r="39" spans="1:7" ht="15.75" thickBot="1" x14ac:dyDescent="0.3">
      <c r="A39" s="9" t="s">
        <v>64</v>
      </c>
      <c r="B39" s="10"/>
      <c r="C39" s="25" t="s">
        <v>65</v>
      </c>
      <c r="D39" s="25"/>
      <c r="E39" s="25"/>
      <c r="F39" s="16"/>
      <c r="G39" s="16"/>
    </row>
    <row r="40" spans="1:7" ht="45.75" thickBot="1" x14ac:dyDescent="0.3">
      <c r="A40" s="11">
        <v>16</v>
      </c>
      <c r="B40" s="11" t="s">
        <v>66</v>
      </c>
      <c r="C40" s="11" t="s">
        <v>67</v>
      </c>
      <c r="D40" s="12" t="s">
        <v>21</v>
      </c>
      <c r="E40" s="13">
        <v>7</v>
      </c>
      <c r="F40" s="14"/>
      <c r="G40" s="14">
        <f>E40*F40</f>
        <v>0</v>
      </c>
    </row>
    <row r="41" spans="1:7" ht="23.25" thickBot="1" x14ac:dyDescent="0.3">
      <c r="A41" s="11">
        <v>17</v>
      </c>
      <c r="B41" s="11" t="s">
        <v>68</v>
      </c>
      <c r="C41" s="11" t="s">
        <v>69</v>
      </c>
      <c r="D41" s="12" t="s">
        <v>21</v>
      </c>
      <c r="E41" s="13">
        <v>7</v>
      </c>
      <c r="F41" s="14"/>
      <c r="G41" s="14">
        <f t="shared" ref="G41:G53" si="2">E41*F41</f>
        <v>0</v>
      </c>
    </row>
    <row r="42" spans="1:7" ht="45.75" thickBot="1" x14ac:dyDescent="0.3">
      <c r="A42" s="11">
        <v>18</v>
      </c>
      <c r="B42" s="11" t="s">
        <v>39</v>
      </c>
      <c r="C42" s="11" t="s">
        <v>40</v>
      </c>
      <c r="D42" s="12" t="s">
        <v>41</v>
      </c>
      <c r="E42" s="13">
        <v>2.98</v>
      </c>
      <c r="F42" s="14"/>
      <c r="G42" s="14">
        <f t="shared" si="2"/>
        <v>0</v>
      </c>
    </row>
    <row r="43" spans="1:7" ht="57" thickBot="1" x14ac:dyDescent="0.3">
      <c r="A43" s="11">
        <v>19</v>
      </c>
      <c r="B43" s="11" t="s">
        <v>70</v>
      </c>
      <c r="C43" s="11" t="s">
        <v>71</v>
      </c>
      <c r="D43" s="12" t="s">
        <v>24</v>
      </c>
      <c r="E43" s="13">
        <v>1234.56</v>
      </c>
      <c r="F43" s="14"/>
      <c r="G43" s="14">
        <f t="shared" si="2"/>
        <v>0</v>
      </c>
    </row>
    <row r="44" spans="1:7" ht="23.25" thickBot="1" x14ac:dyDescent="0.3">
      <c r="A44" s="11">
        <v>20</v>
      </c>
      <c r="B44" s="11" t="s">
        <v>72</v>
      </c>
      <c r="C44" s="11" t="s">
        <v>73</v>
      </c>
      <c r="D44" s="12" t="s">
        <v>21</v>
      </c>
      <c r="E44" s="13">
        <v>1028.8</v>
      </c>
      <c r="F44" s="14"/>
      <c r="G44" s="14">
        <f t="shared" si="2"/>
        <v>0</v>
      </c>
    </row>
    <row r="45" spans="1:7" ht="23.25" thickBot="1" x14ac:dyDescent="0.3">
      <c r="A45" s="11">
        <v>21</v>
      </c>
      <c r="B45" s="11" t="s">
        <v>74</v>
      </c>
      <c r="C45" s="11" t="s">
        <v>75</v>
      </c>
      <c r="D45" s="12" t="s">
        <v>24</v>
      </c>
      <c r="E45" s="13">
        <v>0.73</v>
      </c>
      <c r="F45" s="14"/>
      <c r="G45" s="14">
        <f t="shared" si="2"/>
        <v>0</v>
      </c>
    </row>
    <row r="46" spans="1:7" ht="34.5" thickBot="1" x14ac:dyDescent="0.3">
      <c r="A46" s="11">
        <v>22</v>
      </c>
      <c r="B46" s="11" t="s">
        <v>76</v>
      </c>
      <c r="C46" s="11" t="s">
        <v>77</v>
      </c>
      <c r="D46" s="12" t="s">
        <v>78</v>
      </c>
      <c r="E46" s="13">
        <v>1</v>
      </c>
      <c r="F46" s="14"/>
      <c r="G46" s="14">
        <f t="shared" si="2"/>
        <v>0</v>
      </c>
    </row>
    <row r="47" spans="1:7" ht="34.5" thickBot="1" x14ac:dyDescent="0.3">
      <c r="A47" s="11">
        <v>23</v>
      </c>
      <c r="B47" s="11" t="s">
        <v>79</v>
      </c>
      <c r="C47" s="11" t="s">
        <v>80</v>
      </c>
      <c r="D47" s="12" t="s">
        <v>24</v>
      </c>
      <c r="E47" s="13">
        <v>13.25</v>
      </c>
      <c r="F47" s="14"/>
      <c r="G47" s="14">
        <f t="shared" si="2"/>
        <v>0</v>
      </c>
    </row>
    <row r="48" spans="1:7" ht="34.5" thickBot="1" x14ac:dyDescent="0.3">
      <c r="A48" s="11">
        <v>24</v>
      </c>
      <c r="B48" s="11" t="s">
        <v>81</v>
      </c>
      <c r="C48" s="11" t="s">
        <v>82</v>
      </c>
      <c r="D48" s="12" t="s">
        <v>32</v>
      </c>
      <c r="E48" s="13">
        <v>1060</v>
      </c>
      <c r="F48" s="14"/>
      <c r="G48" s="14">
        <f t="shared" si="2"/>
        <v>0</v>
      </c>
    </row>
    <row r="49" spans="1:7" ht="34.5" thickBot="1" x14ac:dyDescent="0.3">
      <c r="A49" s="11">
        <v>25</v>
      </c>
      <c r="B49" s="11" t="s">
        <v>83</v>
      </c>
      <c r="C49" s="11" t="s">
        <v>84</v>
      </c>
      <c r="D49" s="12" t="s">
        <v>32</v>
      </c>
      <c r="E49" s="13">
        <v>187</v>
      </c>
      <c r="F49" s="14"/>
      <c r="G49" s="14">
        <f t="shared" si="2"/>
        <v>0</v>
      </c>
    </row>
    <row r="50" spans="1:7" ht="34.5" thickBot="1" x14ac:dyDescent="0.3">
      <c r="A50" s="11">
        <v>26</v>
      </c>
      <c r="B50" s="11" t="s">
        <v>85</v>
      </c>
      <c r="C50" s="11" t="s">
        <v>86</v>
      </c>
      <c r="D50" s="12" t="s">
        <v>32</v>
      </c>
      <c r="E50" s="13">
        <v>39</v>
      </c>
      <c r="F50" s="14"/>
      <c r="G50" s="14">
        <f t="shared" si="2"/>
        <v>0</v>
      </c>
    </row>
    <row r="51" spans="1:7" ht="23.25" thickBot="1" x14ac:dyDescent="0.3">
      <c r="A51" s="11">
        <v>27</v>
      </c>
      <c r="B51" s="11" t="s">
        <v>87</v>
      </c>
      <c r="C51" s="11" t="s">
        <v>88</v>
      </c>
      <c r="D51" s="12" t="s">
        <v>78</v>
      </c>
      <c r="E51" s="13">
        <v>73</v>
      </c>
      <c r="F51" s="14"/>
      <c r="G51" s="14">
        <f t="shared" si="2"/>
        <v>0</v>
      </c>
    </row>
    <row r="52" spans="1:7" ht="34.5" thickBot="1" x14ac:dyDescent="0.3">
      <c r="A52" s="11">
        <v>28</v>
      </c>
      <c r="B52" s="11" t="s">
        <v>89</v>
      </c>
      <c r="C52" s="11" t="s">
        <v>90</v>
      </c>
      <c r="D52" s="12" t="s">
        <v>24</v>
      </c>
      <c r="E52" s="13">
        <v>1063.94</v>
      </c>
      <c r="F52" s="14"/>
      <c r="G52" s="14">
        <f t="shared" si="2"/>
        <v>0</v>
      </c>
    </row>
    <row r="53" spans="1:7" ht="45.75" thickBot="1" x14ac:dyDescent="0.3">
      <c r="A53" s="11">
        <v>29</v>
      </c>
      <c r="B53" s="11" t="s">
        <v>91</v>
      </c>
      <c r="C53" s="11" t="s">
        <v>92</v>
      </c>
      <c r="D53" s="12" t="s">
        <v>24</v>
      </c>
      <c r="E53" s="13">
        <v>170.62</v>
      </c>
      <c r="F53" s="14"/>
      <c r="G53" s="14">
        <f t="shared" si="2"/>
        <v>0</v>
      </c>
    </row>
    <row r="54" spans="1:7" ht="15.75" thickBot="1" x14ac:dyDescent="0.3">
      <c r="A54" s="26"/>
      <c r="B54" s="26"/>
      <c r="C54" s="27" t="s">
        <v>93</v>
      </c>
      <c r="D54" s="27"/>
      <c r="E54" s="27"/>
      <c r="F54" s="27"/>
      <c r="G54" s="15">
        <f>SUM(G40:G53)</f>
        <v>0</v>
      </c>
    </row>
    <row r="55" spans="1:7" ht="15.75" thickBot="1" x14ac:dyDescent="0.3">
      <c r="A55" s="29"/>
      <c r="B55" s="29"/>
      <c r="C55" s="28" t="s">
        <v>94</v>
      </c>
      <c r="D55" s="28"/>
      <c r="E55" s="28"/>
      <c r="F55" s="28"/>
      <c r="G55" s="17">
        <f>G54</f>
        <v>0</v>
      </c>
    </row>
    <row r="56" spans="1:7" ht="15.75" thickBot="1" x14ac:dyDescent="0.3">
      <c r="A56" s="9">
        <v>4</v>
      </c>
      <c r="B56" s="9" t="s">
        <v>95</v>
      </c>
      <c r="C56" s="25" t="s">
        <v>96</v>
      </c>
      <c r="D56" s="25"/>
      <c r="E56" s="25"/>
      <c r="F56" s="16"/>
      <c r="G56" s="16"/>
    </row>
    <row r="57" spans="1:7" ht="15.75" thickBot="1" x14ac:dyDescent="0.3">
      <c r="A57" s="9" t="s">
        <v>97</v>
      </c>
      <c r="B57" s="10"/>
      <c r="C57" s="25" t="s">
        <v>98</v>
      </c>
      <c r="D57" s="25"/>
      <c r="E57" s="25"/>
      <c r="F57" s="25"/>
      <c r="G57" s="25"/>
    </row>
    <row r="58" spans="1:7" ht="45.75" thickBot="1" x14ac:dyDescent="0.3">
      <c r="A58" s="11">
        <v>30</v>
      </c>
      <c r="B58" s="11" t="s">
        <v>47</v>
      </c>
      <c r="C58" s="11" t="s">
        <v>99</v>
      </c>
      <c r="D58" s="12" t="s">
        <v>24</v>
      </c>
      <c r="E58" s="13">
        <v>772.67</v>
      </c>
      <c r="F58" s="14"/>
      <c r="G58" s="14">
        <f>E58*F58</f>
        <v>0</v>
      </c>
    </row>
    <row r="59" spans="1:7" ht="34.5" thickBot="1" x14ac:dyDescent="0.3">
      <c r="A59" s="11">
        <v>31</v>
      </c>
      <c r="B59" s="11" t="s">
        <v>100</v>
      </c>
      <c r="C59" s="11" t="s">
        <v>101</v>
      </c>
      <c r="D59" s="12" t="s">
        <v>21</v>
      </c>
      <c r="E59" s="13">
        <v>1046.28</v>
      </c>
      <c r="F59" s="14"/>
      <c r="G59" s="14">
        <f>E59*F59</f>
        <v>0</v>
      </c>
    </row>
    <row r="60" spans="1:7" ht="15.75" thickBot="1" x14ac:dyDescent="0.3">
      <c r="A60" s="26"/>
      <c r="B60" s="26"/>
      <c r="C60" s="27" t="s">
        <v>102</v>
      </c>
      <c r="D60" s="27"/>
      <c r="E60" s="27"/>
      <c r="F60" s="27"/>
      <c r="G60" s="15">
        <f>G58+G59</f>
        <v>0</v>
      </c>
    </row>
    <row r="61" spans="1:7" ht="15.75" thickBot="1" x14ac:dyDescent="0.3">
      <c r="A61" s="9" t="s">
        <v>103</v>
      </c>
      <c r="B61" s="10"/>
      <c r="C61" s="25" t="s">
        <v>104</v>
      </c>
      <c r="D61" s="25"/>
      <c r="E61" s="25"/>
      <c r="F61" s="25"/>
      <c r="G61" s="25"/>
    </row>
    <row r="62" spans="1:7" ht="57" thickBot="1" x14ac:dyDescent="0.3">
      <c r="A62" s="11">
        <v>32</v>
      </c>
      <c r="B62" s="11" t="s">
        <v>105</v>
      </c>
      <c r="C62" s="11" t="s">
        <v>106</v>
      </c>
      <c r="D62" s="12" t="s">
        <v>21</v>
      </c>
      <c r="E62" s="13">
        <v>1046.28</v>
      </c>
      <c r="F62" s="14"/>
      <c r="G62" s="14">
        <f>E62*F62</f>
        <v>0</v>
      </c>
    </row>
    <row r="63" spans="1:7" ht="15.75" thickBot="1" x14ac:dyDescent="0.3">
      <c r="A63" s="26"/>
      <c r="B63" s="26"/>
      <c r="C63" s="27" t="s">
        <v>107</v>
      </c>
      <c r="D63" s="27"/>
      <c r="E63" s="27"/>
      <c r="F63" s="27"/>
      <c r="G63" s="15">
        <f>G62</f>
        <v>0</v>
      </c>
    </row>
    <row r="64" spans="1:7" ht="15.75" thickBot="1" x14ac:dyDescent="0.3">
      <c r="A64" s="9" t="s">
        <v>108</v>
      </c>
      <c r="B64" s="10"/>
      <c r="C64" s="25" t="s">
        <v>109</v>
      </c>
      <c r="D64" s="25"/>
      <c r="E64" s="25"/>
      <c r="F64" s="25"/>
      <c r="G64" s="25"/>
    </row>
    <row r="65" spans="1:7" ht="57" thickBot="1" x14ac:dyDescent="0.3">
      <c r="A65" s="11">
        <v>33</v>
      </c>
      <c r="B65" s="11" t="s">
        <v>110</v>
      </c>
      <c r="C65" s="11" t="s">
        <v>111</v>
      </c>
      <c r="D65" s="12" t="s">
        <v>21</v>
      </c>
      <c r="E65" s="13">
        <v>1046.28</v>
      </c>
      <c r="F65" s="14"/>
      <c r="G65" s="14">
        <f>E65*F65</f>
        <v>0</v>
      </c>
    </row>
    <row r="66" spans="1:7" ht="15.75" thickBot="1" x14ac:dyDescent="0.3">
      <c r="A66" s="26"/>
      <c r="B66" s="26"/>
      <c r="C66" s="27" t="s">
        <v>112</v>
      </c>
      <c r="D66" s="27"/>
      <c r="E66" s="27"/>
      <c r="F66" s="27"/>
      <c r="G66" s="15">
        <f>G65</f>
        <v>0</v>
      </c>
    </row>
    <row r="67" spans="1:7" ht="15.75" thickBot="1" x14ac:dyDescent="0.3">
      <c r="A67" s="9" t="s">
        <v>113</v>
      </c>
      <c r="B67" s="10"/>
      <c r="C67" s="25" t="s">
        <v>114</v>
      </c>
      <c r="D67" s="25"/>
      <c r="E67" s="25"/>
      <c r="F67" s="25"/>
      <c r="G67" s="25"/>
    </row>
    <row r="68" spans="1:7" ht="57" thickBot="1" x14ac:dyDescent="0.3">
      <c r="A68" s="11">
        <v>34</v>
      </c>
      <c r="B68" s="11" t="s">
        <v>115</v>
      </c>
      <c r="C68" s="11" t="s">
        <v>116</v>
      </c>
      <c r="D68" s="12" t="s">
        <v>21</v>
      </c>
      <c r="E68" s="13">
        <v>1046.28</v>
      </c>
      <c r="F68" s="14"/>
      <c r="G68" s="14">
        <f>E68*F68</f>
        <v>0</v>
      </c>
    </row>
    <row r="69" spans="1:7" ht="22.5" customHeight="1" thickBot="1" x14ac:dyDescent="0.3">
      <c r="A69" s="26"/>
      <c r="B69" s="26"/>
      <c r="C69" s="27" t="s">
        <v>117</v>
      </c>
      <c r="D69" s="27"/>
      <c r="E69" s="27"/>
      <c r="F69" s="27"/>
      <c r="G69" s="15">
        <f>G68</f>
        <v>0</v>
      </c>
    </row>
    <row r="70" spans="1:7" ht="15.75" thickBot="1" x14ac:dyDescent="0.3">
      <c r="A70" s="26"/>
      <c r="B70" s="26"/>
      <c r="C70" s="28" t="s">
        <v>118</v>
      </c>
      <c r="D70" s="28"/>
      <c r="E70" s="28"/>
      <c r="F70" s="28"/>
      <c r="G70" s="17">
        <f>SUM(G69,G66,G63,G60)</f>
        <v>0</v>
      </c>
    </row>
    <row r="71" spans="1:7" ht="15.75" thickBot="1" x14ac:dyDescent="0.3">
      <c r="A71" s="9">
        <v>5</v>
      </c>
      <c r="B71" s="9" t="s">
        <v>95</v>
      </c>
      <c r="C71" s="25" t="s">
        <v>119</v>
      </c>
      <c r="D71" s="25"/>
      <c r="E71" s="25"/>
      <c r="F71" s="16"/>
      <c r="G71" s="16"/>
    </row>
    <row r="72" spans="1:7" ht="15.75" thickBot="1" x14ac:dyDescent="0.3">
      <c r="A72" s="9" t="s">
        <v>120</v>
      </c>
      <c r="B72" s="10"/>
      <c r="C72" s="25" t="s">
        <v>121</v>
      </c>
      <c r="D72" s="25"/>
      <c r="E72" s="25"/>
      <c r="F72" s="25"/>
      <c r="G72" s="25"/>
    </row>
    <row r="73" spans="1:7" ht="23.25" thickBot="1" x14ac:dyDescent="0.3">
      <c r="A73" s="11">
        <v>35</v>
      </c>
      <c r="B73" s="11" t="s">
        <v>122</v>
      </c>
      <c r="C73" s="11" t="s">
        <v>123</v>
      </c>
      <c r="D73" s="12" t="s">
        <v>41</v>
      </c>
      <c r="E73" s="13">
        <v>2439.59</v>
      </c>
      <c r="F73" s="14"/>
      <c r="G73" s="14">
        <f>E73*F73</f>
        <v>0</v>
      </c>
    </row>
    <row r="74" spans="1:7" ht="45.75" thickBot="1" x14ac:dyDescent="0.3">
      <c r="A74" s="11">
        <v>36</v>
      </c>
      <c r="B74" s="11" t="s">
        <v>124</v>
      </c>
      <c r="C74" s="11" t="s">
        <v>125</v>
      </c>
      <c r="D74" s="12" t="s">
        <v>21</v>
      </c>
      <c r="E74" s="13">
        <v>122</v>
      </c>
      <c r="F74" s="14"/>
      <c r="G74" s="14">
        <f>E74*F74</f>
        <v>0</v>
      </c>
    </row>
    <row r="75" spans="1:7" ht="15.75" thickBot="1" x14ac:dyDescent="0.3">
      <c r="A75" s="26"/>
      <c r="B75" s="26"/>
      <c r="C75" s="27" t="s">
        <v>126</v>
      </c>
      <c r="D75" s="27"/>
      <c r="E75" s="27"/>
      <c r="F75" s="27"/>
      <c r="G75" s="15">
        <f>G73+G74</f>
        <v>0</v>
      </c>
    </row>
    <row r="76" spans="1:7" ht="15.75" thickBot="1" x14ac:dyDescent="0.3">
      <c r="A76" s="9" t="s">
        <v>127</v>
      </c>
      <c r="B76" s="10"/>
      <c r="C76" s="25" t="s">
        <v>128</v>
      </c>
      <c r="D76" s="25"/>
      <c r="E76" s="25"/>
      <c r="F76" s="25"/>
      <c r="G76" s="25"/>
    </row>
    <row r="77" spans="1:7" ht="45.75" thickBot="1" x14ac:dyDescent="0.3">
      <c r="A77" s="11">
        <v>37</v>
      </c>
      <c r="B77" s="11" t="s">
        <v>129</v>
      </c>
      <c r="C77" s="11" t="s">
        <v>130</v>
      </c>
      <c r="D77" s="12" t="s">
        <v>21</v>
      </c>
      <c r="E77" s="13">
        <v>8664</v>
      </c>
      <c r="F77" s="14"/>
      <c r="G77" s="14">
        <f>E77*F77</f>
        <v>0</v>
      </c>
    </row>
    <row r="78" spans="1:7" ht="15.75" thickBot="1" x14ac:dyDescent="0.3">
      <c r="A78" s="26"/>
      <c r="B78" s="26"/>
      <c r="C78" s="27" t="s">
        <v>131</v>
      </c>
      <c r="D78" s="27"/>
      <c r="E78" s="27"/>
      <c r="F78" s="27"/>
      <c r="G78" s="15">
        <f>G77</f>
        <v>0</v>
      </c>
    </row>
    <row r="79" spans="1:7" ht="15.75" thickBot="1" x14ac:dyDescent="0.3">
      <c r="A79" s="26"/>
      <c r="B79" s="26"/>
      <c r="C79" s="28" t="s">
        <v>132</v>
      </c>
      <c r="D79" s="28"/>
      <c r="E79" s="28"/>
      <c r="F79" s="28"/>
      <c r="G79" s="17">
        <f>G78+G75</f>
        <v>0</v>
      </c>
    </row>
    <row r="80" spans="1:7" ht="15.75" thickBot="1" x14ac:dyDescent="0.3">
      <c r="A80" s="9">
        <v>6</v>
      </c>
      <c r="B80" s="9" t="s">
        <v>95</v>
      </c>
      <c r="C80" s="25" t="s">
        <v>133</v>
      </c>
      <c r="D80" s="25"/>
      <c r="E80" s="25"/>
      <c r="F80" s="25"/>
      <c r="G80" s="25"/>
    </row>
    <row r="81" spans="1:7" ht="15.75" thickBot="1" x14ac:dyDescent="0.3">
      <c r="A81" s="9" t="s">
        <v>134</v>
      </c>
      <c r="B81" s="10"/>
      <c r="C81" s="25" t="s">
        <v>135</v>
      </c>
      <c r="D81" s="25"/>
      <c r="E81" s="25"/>
      <c r="F81" s="25"/>
      <c r="G81" s="25"/>
    </row>
    <row r="82" spans="1:7" ht="45.75" thickBot="1" x14ac:dyDescent="0.3">
      <c r="A82" s="11">
        <v>38</v>
      </c>
      <c r="B82" s="11" t="s">
        <v>136</v>
      </c>
      <c r="C82" s="11" t="s">
        <v>137</v>
      </c>
      <c r="D82" s="12" t="s">
        <v>21</v>
      </c>
      <c r="E82" s="13">
        <v>4368</v>
      </c>
      <c r="F82" s="14"/>
      <c r="G82" s="14">
        <f>E82*F82</f>
        <v>0</v>
      </c>
    </row>
    <row r="83" spans="1:7" ht="15.75" thickBot="1" x14ac:dyDescent="0.3">
      <c r="A83" s="26"/>
      <c r="B83" s="26"/>
      <c r="C83" s="27" t="s">
        <v>138</v>
      </c>
      <c r="D83" s="27"/>
      <c r="E83" s="27"/>
      <c r="F83" s="27"/>
      <c r="G83" s="15">
        <f>G82</f>
        <v>0</v>
      </c>
    </row>
    <row r="84" spans="1:7" ht="15.75" thickBot="1" x14ac:dyDescent="0.3">
      <c r="A84" s="26"/>
      <c r="B84" s="26"/>
      <c r="C84" s="28" t="s">
        <v>139</v>
      </c>
      <c r="D84" s="28"/>
      <c r="E84" s="28"/>
      <c r="F84" s="28"/>
      <c r="G84" s="17">
        <f>G83</f>
        <v>0</v>
      </c>
    </row>
    <row r="85" spans="1:7" ht="15.75" thickBot="1" x14ac:dyDescent="0.3">
      <c r="A85" s="9">
        <v>7</v>
      </c>
      <c r="B85" s="10"/>
      <c r="C85" s="25" t="s">
        <v>140</v>
      </c>
      <c r="D85" s="25"/>
      <c r="E85" s="25"/>
      <c r="F85" s="25"/>
      <c r="G85" s="25"/>
    </row>
    <row r="86" spans="1:7" ht="15.75" thickBot="1" x14ac:dyDescent="0.3">
      <c r="A86" s="9" t="s">
        <v>141</v>
      </c>
      <c r="B86" s="10"/>
      <c r="C86" s="25" t="s">
        <v>142</v>
      </c>
      <c r="D86" s="25"/>
      <c r="E86" s="25"/>
      <c r="F86" s="25"/>
      <c r="G86" s="16"/>
    </row>
    <row r="87" spans="1:7" ht="34.5" thickBot="1" x14ac:dyDescent="0.3">
      <c r="A87" s="11">
        <v>39</v>
      </c>
      <c r="B87" s="11" t="s">
        <v>143</v>
      </c>
      <c r="C87" s="11" t="s">
        <v>144</v>
      </c>
      <c r="D87" s="12" t="s">
        <v>78</v>
      </c>
      <c r="E87" s="13">
        <v>7</v>
      </c>
      <c r="F87" s="14"/>
      <c r="G87" s="14">
        <f>E87*F87</f>
        <v>0</v>
      </c>
    </row>
    <row r="88" spans="1:7" ht="23.25" thickBot="1" x14ac:dyDescent="0.3">
      <c r="A88" s="11">
        <v>40</v>
      </c>
      <c r="B88" s="11" t="s">
        <v>145</v>
      </c>
      <c r="C88" s="11" t="s">
        <v>146</v>
      </c>
      <c r="D88" s="12" t="s">
        <v>78</v>
      </c>
      <c r="E88" s="13">
        <v>3</v>
      </c>
      <c r="F88" s="14"/>
      <c r="G88" s="14">
        <f t="shared" ref="G88:G90" si="3">E88*F88</f>
        <v>0</v>
      </c>
    </row>
    <row r="89" spans="1:7" ht="23.25" thickBot="1" x14ac:dyDescent="0.3">
      <c r="A89" s="11">
        <v>41</v>
      </c>
      <c r="B89" s="11" t="s">
        <v>147</v>
      </c>
      <c r="C89" s="11" t="s">
        <v>148</v>
      </c>
      <c r="D89" s="12" t="s">
        <v>78</v>
      </c>
      <c r="E89" s="13">
        <v>15</v>
      </c>
      <c r="F89" s="14"/>
      <c r="G89" s="14">
        <f t="shared" si="3"/>
        <v>0</v>
      </c>
    </row>
    <row r="90" spans="1:7" ht="45.75" thickBot="1" x14ac:dyDescent="0.3">
      <c r="A90" s="11">
        <v>42</v>
      </c>
      <c r="B90" s="11" t="s">
        <v>149</v>
      </c>
      <c r="C90" s="11" t="s">
        <v>150</v>
      </c>
      <c r="D90" s="12" t="s">
        <v>78</v>
      </c>
      <c r="E90" s="13">
        <v>22</v>
      </c>
      <c r="F90" s="14"/>
      <c r="G90" s="14">
        <f t="shared" si="3"/>
        <v>0</v>
      </c>
    </row>
    <row r="91" spans="1:7" ht="15.75" thickBot="1" x14ac:dyDescent="0.3">
      <c r="A91" s="26"/>
      <c r="B91" s="26"/>
      <c r="C91" s="27" t="s">
        <v>151</v>
      </c>
      <c r="D91" s="27"/>
      <c r="E91" s="27"/>
      <c r="F91" s="27"/>
      <c r="G91" s="15">
        <f>SUM(G87:G90)</f>
        <v>0</v>
      </c>
    </row>
    <row r="92" spans="1:7" ht="15.75" thickBot="1" x14ac:dyDescent="0.3">
      <c r="A92" s="26"/>
      <c r="B92" s="26"/>
      <c r="C92" s="28" t="s">
        <v>152</v>
      </c>
      <c r="D92" s="28"/>
      <c r="E92" s="28"/>
      <c r="F92" s="28"/>
      <c r="G92" s="17">
        <f>G91</f>
        <v>0</v>
      </c>
    </row>
    <row r="93" spans="1:7" ht="15.75" thickBot="1" x14ac:dyDescent="0.3">
      <c r="A93" s="9">
        <v>8</v>
      </c>
      <c r="B93" s="10"/>
      <c r="C93" s="25" t="s">
        <v>153</v>
      </c>
      <c r="D93" s="25"/>
      <c r="E93" s="25"/>
      <c r="F93" s="16"/>
      <c r="G93" s="16"/>
    </row>
    <row r="94" spans="1:7" ht="15.75" thickBot="1" x14ac:dyDescent="0.3">
      <c r="A94" s="9" t="s">
        <v>154</v>
      </c>
      <c r="B94" s="10"/>
      <c r="C94" s="25" t="s">
        <v>155</v>
      </c>
      <c r="D94" s="25"/>
      <c r="E94" s="25"/>
      <c r="F94" s="25"/>
      <c r="G94" s="16"/>
    </row>
    <row r="95" spans="1:7" ht="23.25" thickBot="1" x14ac:dyDescent="0.3">
      <c r="A95" s="11">
        <v>43</v>
      </c>
      <c r="B95" s="11" t="s">
        <v>156</v>
      </c>
      <c r="C95" s="11" t="s">
        <v>157</v>
      </c>
      <c r="D95" s="12" t="s">
        <v>32</v>
      </c>
      <c r="E95" s="13">
        <v>980</v>
      </c>
      <c r="F95" s="14"/>
      <c r="G95" s="14">
        <f>E95*F95</f>
        <v>0</v>
      </c>
    </row>
    <row r="96" spans="1:7" ht="23.25" thickBot="1" x14ac:dyDescent="0.3">
      <c r="A96" s="11">
        <v>44</v>
      </c>
      <c r="B96" s="11" t="s">
        <v>158</v>
      </c>
      <c r="C96" s="11" t="s">
        <v>159</v>
      </c>
      <c r="D96" s="12" t="s">
        <v>24</v>
      </c>
      <c r="E96" s="13">
        <v>102.28</v>
      </c>
      <c r="F96" s="14"/>
      <c r="G96" s="14">
        <f t="shared" ref="G96:G98" si="4">E96*F96</f>
        <v>0</v>
      </c>
    </row>
    <row r="97" spans="1:7" ht="23.25" thickBot="1" x14ac:dyDescent="0.3">
      <c r="A97" s="11">
        <v>45</v>
      </c>
      <c r="B97" s="11" t="s">
        <v>160</v>
      </c>
      <c r="C97" s="11" t="s">
        <v>161</v>
      </c>
      <c r="D97" s="12" t="s">
        <v>32</v>
      </c>
      <c r="E97" s="13">
        <v>910</v>
      </c>
      <c r="F97" s="14"/>
      <c r="G97" s="14">
        <f t="shared" si="4"/>
        <v>0</v>
      </c>
    </row>
    <row r="98" spans="1:7" ht="34.5" thickBot="1" x14ac:dyDescent="0.3">
      <c r="A98" s="11">
        <v>46</v>
      </c>
      <c r="B98" s="11" t="s">
        <v>162</v>
      </c>
      <c r="C98" s="11" t="s">
        <v>163</v>
      </c>
      <c r="D98" s="12" t="s">
        <v>21</v>
      </c>
      <c r="E98" s="13">
        <v>44.75</v>
      </c>
      <c r="F98" s="14"/>
      <c r="G98" s="14">
        <f t="shared" si="4"/>
        <v>0</v>
      </c>
    </row>
    <row r="99" spans="1:7" ht="15.75" thickBot="1" x14ac:dyDescent="0.3">
      <c r="A99" s="26"/>
      <c r="B99" s="26"/>
      <c r="C99" s="27" t="s">
        <v>164</v>
      </c>
      <c r="D99" s="27"/>
      <c r="E99" s="27"/>
      <c r="F99" s="27"/>
      <c r="G99" s="15">
        <f>SUM(G95:G98)</f>
        <v>0</v>
      </c>
    </row>
    <row r="100" spans="1:7" ht="15.75" thickBot="1" x14ac:dyDescent="0.3">
      <c r="A100" s="9" t="s">
        <v>165</v>
      </c>
      <c r="B100" s="10"/>
      <c r="C100" s="25"/>
      <c r="D100" s="25"/>
      <c r="E100" s="25"/>
      <c r="F100" s="25"/>
      <c r="G100" s="25"/>
    </row>
    <row r="101" spans="1:7" ht="34.5" thickBot="1" x14ac:dyDescent="0.3">
      <c r="A101" s="11">
        <v>47</v>
      </c>
      <c r="B101" s="11" t="s">
        <v>166</v>
      </c>
      <c r="C101" s="11" t="s">
        <v>167</v>
      </c>
      <c r="D101" s="12" t="s">
        <v>21</v>
      </c>
      <c r="E101" s="13">
        <v>1960</v>
      </c>
      <c r="F101" s="14"/>
      <c r="G101" s="14">
        <f>E101*F101</f>
        <v>0</v>
      </c>
    </row>
    <row r="102" spans="1:7" ht="57" thickBot="1" x14ac:dyDescent="0.3">
      <c r="A102" s="11">
        <v>48</v>
      </c>
      <c r="B102" s="11" t="s">
        <v>115</v>
      </c>
      <c r="C102" s="11" t="s">
        <v>168</v>
      </c>
      <c r="D102" s="12" t="s">
        <v>21</v>
      </c>
      <c r="E102" s="13">
        <v>1960</v>
      </c>
      <c r="F102" s="14"/>
      <c r="G102" s="14">
        <f t="shared" ref="G102:G106" si="5">E102*F102</f>
        <v>0</v>
      </c>
    </row>
    <row r="103" spans="1:7" ht="57" thickBot="1" x14ac:dyDescent="0.3">
      <c r="A103" s="11">
        <v>49</v>
      </c>
      <c r="B103" s="11" t="s">
        <v>110</v>
      </c>
      <c r="C103" s="11" t="s">
        <v>169</v>
      </c>
      <c r="D103" s="12" t="s">
        <v>21</v>
      </c>
      <c r="E103" s="13">
        <v>200</v>
      </c>
      <c r="F103" s="14"/>
      <c r="G103" s="14">
        <f t="shared" si="5"/>
        <v>0</v>
      </c>
    </row>
    <row r="104" spans="1:7" ht="34.5" thickBot="1" x14ac:dyDescent="0.3">
      <c r="A104" s="11">
        <v>50</v>
      </c>
      <c r="B104" s="11" t="s">
        <v>170</v>
      </c>
      <c r="C104" s="11" t="s">
        <v>171</v>
      </c>
      <c r="D104" s="12" t="s">
        <v>21</v>
      </c>
      <c r="E104" s="13">
        <v>1960</v>
      </c>
      <c r="F104" s="14"/>
      <c r="G104" s="14">
        <f t="shared" si="5"/>
        <v>0</v>
      </c>
    </row>
    <row r="105" spans="1:7" ht="23.25" thickBot="1" x14ac:dyDescent="0.3">
      <c r="A105" s="11">
        <v>51</v>
      </c>
      <c r="B105" s="11" t="s">
        <v>172</v>
      </c>
      <c r="C105" s="11" t="s">
        <v>173</v>
      </c>
      <c r="D105" s="12" t="s">
        <v>78</v>
      </c>
      <c r="E105" s="13">
        <v>12</v>
      </c>
      <c r="F105" s="14"/>
      <c r="G105" s="14">
        <f t="shared" si="5"/>
        <v>0</v>
      </c>
    </row>
    <row r="106" spans="1:7" ht="23.25" thickBot="1" x14ac:dyDescent="0.3">
      <c r="A106" s="11">
        <v>52</v>
      </c>
      <c r="B106" s="11" t="s">
        <v>174</v>
      </c>
      <c r="C106" s="11" t="s">
        <v>175</v>
      </c>
      <c r="D106" s="12" t="s">
        <v>32</v>
      </c>
      <c r="E106" s="13">
        <v>76</v>
      </c>
      <c r="F106" s="14"/>
      <c r="G106" s="14">
        <f t="shared" si="5"/>
        <v>0</v>
      </c>
    </row>
    <row r="107" spans="1:7" ht="15.75" thickBot="1" x14ac:dyDescent="0.3">
      <c r="A107" s="26"/>
      <c r="B107" s="26"/>
      <c r="C107" s="27" t="s">
        <v>176</v>
      </c>
      <c r="D107" s="27"/>
      <c r="E107" s="27"/>
      <c r="F107" s="27"/>
      <c r="G107" s="15">
        <f>SUM(G101:G106)</f>
        <v>0</v>
      </c>
    </row>
    <row r="108" spans="1:7" ht="15.75" thickBot="1" x14ac:dyDescent="0.3">
      <c r="A108" s="9" t="s">
        <v>177</v>
      </c>
      <c r="B108" s="10"/>
      <c r="C108" s="25" t="s">
        <v>178</v>
      </c>
      <c r="D108" s="25"/>
      <c r="E108" s="25"/>
      <c r="F108" s="25"/>
      <c r="G108" s="16"/>
    </row>
    <row r="109" spans="1:7" ht="23.25" thickBot="1" x14ac:dyDescent="0.3">
      <c r="A109" s="11">
        <v>53</v>
      </c>
      <c r="B109" s="11" t="s">
        <v>158</v>
      </c>
      <c r="C109" s="11" t="s">
        <v>159</v>
      </c>
      <c r="D109" s="12" t="s">
        <v>24</v>
      </c>
      <c r="E109" s="13">
        <v>54.6</v>
      </c>
      <c r="F109" s="14"/>
      <c r="G109" s="14">
        <f>E109*F109</f>
        <v>0</v>
      </c>
    </row>
    <row r="110" spans="1:7" ht="34.5" thickBot="1" x14ac:dyDescent="0.3">
      <c r="A110" s="11">
        <v>54</v>
      </c>
      <c r="B110" s="11" t="s">
        <v>179</v>
      </c>
      <c r="C110" s="11" t="s">
        <v>180</v>
      </c>
      <c r="D110" s="12" t="s">
        <v>32</v>
      </c>
      <c r="E110" s="13">
        <v>910</v>
      </c>
      <c r="F110" s="14"/>
      <c r="G110" s="14">
        <f>E110*F110</f>
        <v>0</v>
      </c>
    </row>
    <row r="111" spans="1:7" ht="15.75" thickBot="1" x14ac:dyDescent="0.3">
      <c r="A111" s="26"/>
      <c r="B111" s="26"/>
      <c r="C111" s="27" t="s">
        <v>181</v>
      </c>
      <c r="D111" s="27"/>
      <c r="E111" s="27"/>
      <c r="F111" s="27"/>
      <c r="G111" s="15">
        <f>SUM(G109:G110)</f>
        <v>0</v>
      </c>
    </row>
    <row r="112" spans="1:7" ht="15.75" thickBot="1" x14ac:dyDescent="0.3">
      <c r="A112" s="9" t="s">
        <v>182</v>
      </c>
      <c r="B112" s="10"/>
      <c r="C112" s="25" t="s">
        <v>183</v>
      </c>
      <c r="D112" s="25"/>
      <c r="E112" s="25"/>
      <c r="F112" s="25"/>
      <c r="G112" s="16"/>
    </row>
    <row r="113" spans="1:7" ht="57" thickBot="1" x14ac:dyDescent="0.3">
      <c r="A113" s="11">
        <v>55</v>
      </c>
      <c r="B113" s="11" t="s">
        <v>47</v>
      </c>
      <c r="C113" s="11" t="s">
        <v>184</v>
      </c>
      <c r="D113" s="12" t="s">
        <v>24</v>
      </c>
      <c r="E113" s="13">
        <v>478.43</v>
      </c>
      <c r="F113" s="14"/>
      <c r="G113" s="14">
        <f>E113*F113</f>
        <v>0</v>
      </c>
    </row>
    <row r="114" spans="1:7" ht="34.5" thickBot="1" x14ac:dyDescent="0.3">
      <c r="A114" s="11">
        <v>56</v>
      </c>
      <c r="B114" s="11" t="s">
        <v>100</v>
      </c>
      <c r="C114" s="11" t="s">
        <v>101</v>
      </c>
      <c r="D114" s="12" t="s">
        <v>21</v>
      </c>
      <c r="E114" s="13">
        <v>881.5</v>
      </c>
      <c r="F114" s="14"/>
      <c r="G114" s="14">
        <f t="shared" ref="G114:G125" si="6">E114*F114</f>
        <v>0</v>
      </c>
    </row>
    <row r="115" spans="1:7" ht="23.25" thickBot="1" x14ac:dyDescent="0.3">
      <c r="A115" s="11">
        <v>57</v>
      </c>
      <c r="B115" s="11" t="s">
        <v>158</v>
      </c>
      <c r="C115" s="11" t="s">
        <v>159</v>
      </c>
      <c r="D115" s="12" t="s">
        <v>24</v>
      </c>
      <c r="E115" s="13">
        <v>9.99</v>
      </c>
      <c r="F115" s="14"/>
      <c r="G115" s="14">
        <f t="shared" si="6"/>
        <v>0</v>
      </c>
    </row>
    <row r="116" spans="1:7" ht="23.25" thickBot="1" x14ac:dyDescent="0.3">
      <c r="A116" s="11">
        <v>58</v>
      </c>
      <c r="B116" s="11" t="s">
        <v>160</v>
      </c>
      <c r="C116" s="11" t="s">
        <v>161</v>
      </c>
      <c r="D116" s="12" t="s">
        <v>32</v>
      </c>
      <c r="E116" s="13">
        <v>111</v>
      </c>
      <c r="F116" s="14"/>
      <c r="G116" s="14">
        <f t="shared" si="6"/>
        <v>0</v>
      </c>
    </row>
    <row r="117" spans="1:7" ht="45.75" thickBot="1" x14ac:dyDescent="0.3">
      <c r="A117" s="11">
        <v>59</v>
      </c>
      <c r="B117" s="11" t="s">
        <v>91</v>
      </c>
      <c r="C117" s="11" t="s">
        <v>92</v>
      </c>
      <c r="D117" s="12" t="s">
        <v>24</v>
      </c>
      <c r="E117" s="13">
        <v>478.43</v>
      </c>
      <c r="F117" s="14"/>
      <c r="G117" s="14">
        <f t="shared" si="6"/>
        <v>0</v>
      </c>
    </row>
    <row r="118" spans="1:7" ht="57" thickBot="1" x14ac:dyDescent="0.3">
      <c r="A118" s="11">
        <v>60</v>
      </c>
      <c r="B118" s="11" t="s">
        <v>105</v>
      </c>
      <c r="C118" s="11" t="s">
        <v>106</v>
      </c>
      <c r="D118" s="12" t="s">
        <v>21</v>
      </c>
      <c r="E118" s="13">
        <v>284</v>
      </c>
      <c r="F118" s="14"/>
      <c r="G118" s="14">
        <f t="shared" si="6"/>
        <v>0</v>
      </c>
    </row>
    <row r="119" spans="1:7" ht="57" thickBot="1" x14ac:dyDescent="0.3">
      <c r="A119" s="11">
        <v>61</v>
      </c>
      <c r="B119" s="11" t="s">
        <v>110</v>
      </c>
      <c r="C119" s="11" t="s">
        <v>111</v>
      </c>
      <c r="D119" s="12" t="s">
        <v>21</v>
      </c>
      <c r="E119" s="13">
        <v>284</v>
      </c>
      <c r="F119" s="14"/>
      <c r="G119" s="14">
        <f t="shared" si="6"/>
        <v>0</v>
      </c>
    </row>
    <row r="120" spans="1:7" ht="45.75" thickBot="1" x14ac:dyDescent="0.3">
      <c r="A120" s="11">
        <v>62</v>
      </c>
      <c r="B120" s="11" t="s">
        <v>124</v>
      </c>
      <c r="C120" s="11" t="s">
        <v>125</v>
      </c>
      <c r="D120" s="12" t="s">
        <v>21</v>
      </c>
      <c r="E120" s="13">
        <v>284</v>
      </c>
      <c r="F120" s="14"/>
      <c r="G120" s="14">
        <f t="shared" si="6"/>
        <v>0</v>
      </c>
    </row>
    <row r="121" spans="1:7" ht="45.75" thickBot="1" x14ac:dyDescent="0.3">
      <c r="A121" s="11">
        <v>63</v>
      </c>
      <c r="B121" s="11" t="s">
        <v>129</v>
      </c>
      <c r="C121" s="11" t="s">
        <v>130</v>
      </c>
      <c r="D121" s="12" t="s">
        <v>21</v>
      </c>
      <c r="E121" s="13">
        <v>284</v>
      </c>
      <c r="F121" s="14"/>
      <c r="G121" s="14">
        <f t="shared" si="6"/>
        <v>0</v>
      </c>
    </row>
    <row r="122" spans="1:7" ht="57" thickBot="1" x14ac:dyDescent="0.3">
      <c r="A122" s="11">
        <v>64</v>
      </c>
      <c r="B122" s="11" t="s">
        <v>115</v>
      </c>
      <c r="C122" s="11" t="s">
        <v>116</v>
      </c>
      <c r="D122" s="12" t="s">
        <v>21</v>
      </c>
      <c r="E122" s="13">
        <v>597.5</v>
      </c>
      <c r="F122" s="14"/>
      <c r="G122" s="14">
        <f t="shared" si="6"/>
        <v>0</v>
      </c>
    </row>
    <row r="123" spans="1:7" ht="57" thickBot="1" x14ac:dyDescent="0.3">
      <c r="A123" s="11">
        <v>65</v>
      </c>
      <c r="B123" s="11" t="s">
        <v>110</v>
      </c>
      <c r="C123" s="11" t="s">
        <v>111</v>
      </c>
      <c r="D123" s="12" t="s">
        <v>21</v>
      </c>
      <c r="E123" s="13">
        <v>597.5</v>
      </c>
      <c r="F123" s="14"/>
      <c r="G123" s="14">
        <f t="shared" si="6"/>
        <v>0</v>
      </c>
    </row>
    <row r="124" spans="1:7" ht="34.5" thickBot="1" x14ac:dyDescent="0.3">
      <c r="A124" s="11">
        <v>66</v>
      </c>
      <c r="B124" s="11" t="s">
        <v>162</v>
      </c>
      <c r="C124" s="11" t="s">
        <v>185</v>
      </c>
      <c r="D124" s="12" t="s">
        <v>21</v>
      </c>
      <c r="E124" s="13">
        <v>597.5</v>
      </c>
      <c r="F124" s="14"/>
      <c r="G124" s="14">
        <f t="shared" si="6"/>
        <v>0</v>
      </c>
    </row>
    <row r="125" spans="1:7" ht="34.5" thickBot="1" x14ac:dyDescent="0.3">
      <c r="A125" s="11">
        <v>67</v>
      </c>
      <c r="B125" s="11" t="s">
        <v>179</v>
      </c>
      <c r="C125" s="11" t="s">
        <v>180</v>
      </c>
      <c r="D125" s="12" t="s">
        <v>32</v>
      </c>
      <c r="E125" s="13">
        <v>349</v>
      </c>
      <c r="F125" s="14"/>
      <c r="G125" s="14">
        <f t="shared" si="6"/>
        <v>0</v>
      </c>
    </row>
    <row r="126" spans="1:7" ht="15.75" thickBot="1" x14ac:dyDescent="0.3">
      <c r="A126" s="26"/>
      <c r="B126" s="26"/>
      <c r="C126" s="27" t="s">
        <v>186</v>
      </c>
      <c r="D126" s="27"/>
      <c r="E126" s="27"/>
      <c r="F126" s="27"/>
      <c r="G126" s="15">
        <f>SUM(G113:G125)</f>
        <v>0</v>
      </c>
    </row>
    <row r="127" spans="1:7" ht="15.75" thickBot="1" x14ac:dyDescent="0.3">
      <c r="A127" s="26"/>
      <c r="B127" s="26"/>
      <c r="C127" s="28" t="s">
        <v>187</v>
      </c>
      <c r="D127" s="28"/>
      <c r="E127" s="28"/>
      <c r="F127" s="28"/>
      <c r="G127" s="17">
        <f>SUM(G126,G111,G107,G99)</f>
        <v>0</v>
      </c>
    </row>
    <row r="128" spans="1:7" x14ac:dyDescent="0.25">
      <c r="A128" s="2"/>
      <c r="B128" s="2"/>
      <c r="C128" s="3"/>
      <c r="D128" s="3"/>
      <c r="E128" s="6"/>
      <c r="F128" s="5"/>
      <c r="G128" s="5"/>
    </row>
    <row r="129" spans="1:7" x14ac:dyDescent="0.25">
      <c r="E129"/>
      <c r="F129"/>
      <c r="G129"/>
    </row>
    <row r="130" spans="1:7" x14ac:dyDescent="0.25">
      <c r="E130"/>
      <c r="F130"/>
      <c r="G130"/>
    </row>
    <row r="131" spans="1:7" x14ac:dyDescent="0.25">
      <c r="E131"/>
      <c r="F131"/>
      <c r="G131"/>
    </row>
    <row r="132" spans="1:7" x14ac:dyDescent="0.25">
      <c r="E132"/>
      <c r="F132"/>
      <c r="G132"/>
    </row>
    <row r="133" spans="1:7" x14ac:dyDescent="0.25">
      <c r="E133"/>
      <c r="F133"/>
      <c r="G133"/>
    </row>
    <row r="134" spans="1:7" x14ac:dyDescent="0.25">
      <c r="E134"/>
      <c r="F134"/>
      <c r="G134"/>
    </row>
    <row r="135" spans="1:7" x14ac:dyDescent="0.25">
      <c r="E135"/>
      <c r="F135"/>
      <c r="G135"/>
    </row>
    <row r="136" spans="1:7" x14ac:dyDescent="0.25">
      <c r="E136"/>
      <c r="F136"/>
      <c r="G136"/>
    </row>
    <row r="137" spans="1:7" x14ac:dyDescent="0.25">
      <c r="E137"/>
      <c r="F137"/>
      <c r="G137"/>
    </row>
    <row r="138" spans="1:7" x14ac:dyDescent="0.25">
      <c r="E138"/>
      <c r="F138"/>
      <c r="G138"/>
    </row>
    <row r="139" spans="1:7" x14ac:dyDescent="0.25">
      <c r="E139"/>
      <c r="F139"/>
      <c r="G139"/>
    </row>
    <row r="140" spans="1:7" x14ac:dyDescent="0.25">
      <c r="E140"/>
      <c r="F140"/>
      <c r="G140"/>
    </row>
    <row r="141" spans="1:7" x14ac:dyDescent="0.25">
      <c r="E141"/>
      <c r="F141"/>
      <c r="G141"/>
    </row>
    <row r="142" spans="1:7" x14ac:dyDescent="0.25">
      <c r="E142"/>
      <c r="F142"/>
      <c r="G142"/>
    </row>
    <row r="143" spans="1:7" x14ac:dyDescent="0.25">
      <c r="A143" s="2"/>
      <c r="B143" s="2"/>
      <c r="C143" s="3"/>
      <c r="D143" s="3"/>
      <c r="E143" s="6"/>
      <c r="F143" s="5"/>
      <c r="G143" s="5"/>
    </row>
    <row r="145" spans="1:7" x14ac:dyDescent="0.25">
      <c r="E145" s="18" t="s">
        <v>188</v>
      </c>
      <c r="F145" s="19"/>
      <c r="G145" s="19">
        <f>SUM(G127,G92,G84,G79,G70,G55,G37,G26+G142)</f>
        <v>0</v>
      </c>
    </row>
    <row r="146" spans="1:7" x14ac:dyDescent="0.25">
      <c r="E146" s="18" t="s">
        <v>190</v>
      </c>
      <c r="F146" s="19"/>
      <c r="G146" s="19">
        <f>G147-G145</f>
        <v>0</v>
      </c>
    </row>
    <row r="147" spans="1:7" x14ac:dyDescent="0.25">
      <c r="E147" s="18" t="s">
        <v>189</v>
      </c>
      <c r="F147" s="19"/>
      <c r="G147" s="19">
        <f>G145*1.23</f>
        <v>0</v>
      </c>
    </row>
    <row r="148" spans="1:7" ht="15.75" x14ac:dyDescent="0.25">
      <c r="A148" s="20"/>
    </row>
    <row r="149" spans="1:7" x14ac:dyDescent="0.25">
      <c r="B149" s="23" t="s">
        <v>193</v>
      </c>
      <c r="C149" s="24" t="s">
        <v>194</v>
      </c>
    </row>
    <row r="153" spans="1:7" x14ac:dyDescent="0.25">
      <c r="D153" s="34" t="s">
        <v>197</v>
      </c>
      <c r="E153" s="34"/>
      <c r="F153" s="34"/>
    </row>
  </sheetData>
  <mergeCells count="82">
    <mergeCell ref="A1:C5"/>
    <mergeCell ref="D153:F153"/>
    <mergeCell ref="A126:B126"/>
    <mergeCell ref="C126:F126"/>
    <mergeCell ref="A127:B127"/>
    <mergeCell ref="C127:F127"/>
    <mergeCell ref="A92:B92"/>
    <mergeCell ref="C92:F92"/>
    <mergeCell ref="C93:E93"/>
    <mergeCell ref="C94:F94"/>
    <mergeCell ref="A99:B99"/>
    <mergeCell ref="C99:F99"/>
    <mergeCell ref="A6:G6"/>
    <mergeCell ref="A7:G7"/>
    <mergeCell ref="C112:F112"/>
    <mergeCell ref="C100:G100"/>
    <mergeCell ref="A107:B107"/>
    <mergeCell ref="C107:F107"/>
    <mergeCell ref="C108:F108"/>
    <mergeCell ref="A111:B111"/>
    <mergeCell ref="C111:F111"/>
    <mergeCell ref="A84:B84"/>
    <mergeCell ref="C84:F84"/>
    <mergeCell ref="C85:G85"/>
    <mergeCell ref="C86:F86"/>
    <mergeCell ref="A91:B91"/>
    <mergeCell ref="C91:F91"/>
    <mergeCell ref="A79:B79"/>
    <mergeCell ref="C79:F79"/>
    <mergeCell ref="C80:G80"/>
    <mergeCell ref="C81:G81"/>
    <mergeCell ref="A83:B83"/>
    <mergeCell ref="C83:F83"/>
    <mergeCell ref="C72:G72"/>
    <mergeCell ref="A75:B75"/>
    <mergeCell ref="C75:F75"/>
    <mergeCell ref="C76:G76"/>
    <mergeCell ref="A78:B78"/>
    <mergeCell ref="C78:F78"/>
    <mergeCell ref="C71:E71"/>
    <mergeCell ref="C61:G61"/>
    <mergeCell ref="A63:B63"/>
    <mergeCell ref="C63:F63"/>
    <mergeCell ref="C64:G64"/>
    <mergeCell ref="A66:B66"/>
    <mergeCell ref="C66:F66"/>
    <mergeCell ref="C67:G67"/>
    <mergeCell ref="A69:B69"/>
    <mergeCell ref="C69:F69"/>
    <mergeCell ref="A70:B70"/>
    <mergeCell ref="C70:F70"/>
    <mergeCell ref="A55:B55"/>
    <mergeCell ref="C55:F55"/>
    <mergeCell ref="C56:E56"/>
    <mergeCell ref="C57:G57"/>
    <mergeCell ref="A60:B60"/>
    <mergeCell ref="C60:F60"/>
    <mergeCell ref="A37:B37"/>
    <mergeCell ref="C37:F37"/>
    <mergeCell ref="C38:G38"/>
    <mergeCell ref="C39:E39"/>
    <mergeCell ref="A54:B54"/>
    <mergeCell ref="C54:F54"/>
    <mergeCell ref="C28:G28"/>
    <mergeCell ref="A31:B31"/>
    <mergeCell ref="C31:F31"/>
    <mergeCell ref="C32:F32"/>
    <mergeCell ref="A36:B36"/>
    <mergeCell ref="C36:F36"/>
    <mergeCell ref="C27:E27"/>
    <mergeCell ref="C9:G9"/>
    <mergeCell ref="C10:G10"/>
    <mergeCell ref="A13:B13"/>
    <mergeCell ref="C13:F13"/>
    <mergeCell ref="C14:F14"/>
    <mergeCell ref="A17:B17"/>
    <mergeCell ref="C17:F17"/>
    <mergeCell ref="C18:G18"/>
    <mergeCell ref="A25:B25"/>
    <mergeCell ref="C25:F25"/>
    <mergeCell ref="A26:B26"/>
    <mergeCell ref="C26:F2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ofertowy Sanowa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MarcinC</cp:lastModifiedBy>
  <cp:lastPrinted>2023-04-04T10:02:37Z</cp:lastPrinted>
  <dcterms:created xsi:type="dcterms:W3CDTF">2022-08-10T07:17:03Z</dcterms:created>
  <dcterms:modified xsi:type="dcterms:W3CDTF">2023-04-14T06:01:31Z</dcterms:modified>
</cp:coreProperties>
</file>