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 Kasza\Desktop\17-Zimowe utrzymanie dróg i ulic w sezonie 2024-2025\5. SWZ z załącznikami\"/>
    </mc:Choice>
  </mc:AlternateContent>
  <xr:revisionPtr revIDLastSave="0" documentId="13_ncr:1_{1DD65997-BF0F-4226-AE76-36661B7508BC}" xr6:coauthVersionLast="47" xr6:coauthVersionMax="47" xr10:uidLastSave="{00000000-0000-0000-0000-000000000000}"/>
  <bookViews>
    <workbookView xWindow="-120" yWindow="-120" windowWidth="29040" windowHeight="15840" xr2:uid="{361DF844-B3B9-4F8F-AB8C-DE317E6A742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20" i="1"/>
  <c r="I20" i="1" s="1"/>
  <c r="I10" i="1" l="1"/>
  <c r="G21" i="1"/>
  <c r="I21" i="1" s="1"/>
  <c r="G31" i="1" l="1"/>
  <c r="I31" i="1" s="1"/>
  <c r="G30" i="1"/>
  <c r="I30" i="1" s="1"/>
  <c r="G29" i="1"/>
  <c r="I29" i="1" s="1"/>
  <c r="G28" i="1"/>
  <c r="G24" i="1"/>
  <c r="I24" i="1" s="1"/>
  <c r="G19" i="1"/>
  <c r="I19" i="1" s="1"/>
  <c r="G15" i="1"/>
  <c r="I15" i="1" s="1"/>
  <c r="G13" i="1"/>
  <c r="I13" i="1" s="1"/>
  <c r="G12" i="1"/>
  <c r="I12" i="1" s="1"/>
  <c r="G11" i="1"/>
  <c r="H33" i="1" l="1"/>
  <c r="I28" i="1"/>
  <c r="I11" i="1"/>
  <c r="I32" i="1" s="1"/>
  <c r="H34" i="1"/>
  <c r="G32" i="1"/>
</calcChain>
</file>

<file path=xl/sharedStrings.xml><?xml version="1.0" encoding="utf-8"?>
<sst xmlns="http://schemas.openxmlformats.org/spreadsheetml/2006/main" count="79" uniqueCount="63">
  <si>
    <t>Lp.</t>
  </si>
  <si>
    <t xml:space="preserve">Praca sprzętu z niezbędną obsługą </t>
  </si>
  <si>
    <t>Jednostka</t>
  </si>
  <si>
    <t>lość      jednostek</t>
  </si>
  <si>
    <r>
      <t>1</t>
    </r>
    <r>
      <rPr>
        <b/>
        <sz val="9"/>
        <color rgb="FF000000"/>
        <rFont val="Arial"/>
        <family val="2"/>
        <charset val="238"/>
      </rPr>
      <t>lość sprzętu z obsługą</t>
    </r>
  </si>
  <si>
    <t>Stawka zł za jednostkę</t>
  </si>
  <si>
    <t>1.</t>
  </si>
  <si>
    <t>1 kpl.</t>
  </si>
  <si>
    <t>m-g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</si>
  <si>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</si>
  <si>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</si>
  <si>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</si>
  <si>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</si>
  <si>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</si>
  <si>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</si>
  <si>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</si>
  <si>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</si>
  <si>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</si>
  <si>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>Praca ładowarki o poj. łyżki …..…. m</t>
    </r>
    <r>
      <rPr>
        <vertAlign val="superscript"/>
        <sz val="9"/>
        <color rgb="FF000000"/>
        <rFont val="Arial"/>
        <family val="2"/>
        <charset val="238"/>
      </rPr>
      <t>3</t>
    </r>
    <r>
      <rPr>
        <sz val="9"/>
        <color rgb="FF000000"/>
        <rFont val="Arial"/>
        <family val="2"/>
        <charset val="238"/>
      </rPr>
      <t xml:space="preserve"> (od 0,8 m</t>
    </r>
    <r>
      <rPr>
        <vertAlign val="superscript"/>
        <sz val="9"/>
        <color rgb="FF000000"/>
        <rFont val="Arial"/>
        <family val="2"/>
        <charset val="238"/>
      </rPr>
      <t xml:space="preserve">3 </t>
    </r>
    <r>
      <rPr>
        <sz val="9"/>
        <color rgb="FF000000"/>
        <rFont val="Arial"/>
        <family val="2"/>
        <charset val="238"/>
      </rPr>
      <t>do 1,5 m</t>
    </r>
    <r>
      <rPr>
        <vertAlign val="superscript"/>
        <sz val="9"/>
        <color rgb="FF000000"/>
        <rFont val="Arial"/>
        <family val="2"/>
        <charset val="238"/>
      </rPr>
      <t>3</t>
    </r>
    <r>
      <rPr>
        <sz val="9"/>
        <color rgb="FF000000"/>
        <rFont val="Arial"/>
        <family val="2"/>
        <charset val="238"/>
      </rPr>
      <t>)</t>
    </r>
  </si>
  <si>
    <t>2 szt.</t>
  </si>
  <si>
    <t>Wywóz śniegu z ulic miasta  - 2 zestawy</t>
  </si>
  <si>
    <t>Kompleksowe skuwanie i wywożenie naboju lodowego</t>
  </si>
  <si>
    <t xml:space="preserve"> ze skrzyżowań na odległość do 10 km [1 zestaw: samochód samowyładowczy ….. t  (od 4,5 t do 6 t) + kierowca + 2 robotników]</t>
  </si>
  <si>
    <t>1 zestaw</t>
  </si>
  <si>
    <t>godz.</t>
  </si>
  <si>
    <t>II.</t>
  </si>
  <si>
    <t>CZUWANIE, PEŁNA GOTOWOŚĆ SPRZĘTU I PRACOWNIKÓW DO AKCJI</t>
  </si>
  <si>
    <t>Ryczałt za miesiąc</t>
  </si>
  <si>
    <t>-</t>
  </si>
  <si>
    <t>m-ce</t>
  </si>
  <si>
    <t xml:space="preserve">MATERIAŁ USZORSTNIAJĄCY </t>
  </si>
  <si>
    <t xml:space="preserve">(W tym koszt zakupu piasku i soli, zmagazynowania </t>
  </si>
  <si>
    <t>Piasek</t>
  </si>
  <si>
    <t>t</t>
  </si>
  <si>
    <t>Sól</t>
  </si>
  <si>
    <t>IV.</t>
  </si>
  <si>
    <t>kpl.</t>
  </si>
  <si>
    <t>Podatek VAT 8%:</t>
  </si>
  <si>
    <t>UWAGA:</t>
  </si>
  <si>
    <t>W miejscach wykropkowanych w kol. 2 w/w kosztorysu ofertowego Wykonawca zobowiązany jest wpisać dane techniczne sprzętu przy pomocy którego będzie wykonywał przedmiot niniejszego zamówienia tj. poj. łyżki ładowarek, oraz ładowność samochodów samowyładowczych</t>
  </si>
  <si>
    <t>11.</t>
  </si>
  <si>
    <t>Praca piaskarki</t>
  </si>
  <si>
    <t>do załadunku materiału uszorstniającego</t>
  </si>
  <si>
    <r>
      <t>Praca 2 ładowarek do odśnieżania o poj. łyżki …..…. m</t>
    </r>
    <r>
      <rPr>
        <b/>
        <vertAlign val="superscript"/>
        <sz val="9"/>
        <color rgb="FF000000"/>
        <rFont val="Arial"/>
        <family val="2"/>
        <charset val="238"/>
      </rPr>
      <t>3</t>
    </r>
    <r>
      <rPr>
        <b/>
        <sz val="9"/>
        <color rgb="FF000000"/>
        <rFont val="Arial"/>
        <family val="2"/>
        <charset val="238"/>
      </rPr>
      <t xml:space="preserve"> i …..…. m</t>
    </r>
    <r>
      <rPr>
        <b/>
        <vertAlign val="superscript"/>
        <sz val="9"/>
        <color rgb="FF000000"/>
        <rFont val="Arial"/>
        <family val="2"/>
        <charset val="238"/>
      </rPr>
      <t>3</t>
    </r>
    <r>
      <rPr>
        <b/>
        <sz val="9"/>
        <color rgb="FF000000"/>
        <rFont val="Arial"/>
        <family val="2"/>
        <charset val="238"/>
      </rPr>
      <t xml:space="preserve"> (od 0,8 m</t>
    </r>
    <r>
      <rPr>
        <b/>
        <vertAlign val="superscript"/>
        <sz val="9"/>
        <color rgb="FF000000"/>
        <rFont val="Arial"/>
        <family val="2"/>
        <charset val="238"/>
      </rPr>
      <t xml:space="preserve">3 </t>
    </r>
    <r>
      <rPr>
        <b/>
        <sz val="9"/>
        <color rgb="FF000000"/>
        <rFont val="Arial"/>
        <family val="2"/>
        <charset val="238"/>
      </rPr>
      <t>do 1,5 m</t>
    </r>
    <r>
      <rPr>
        <b/>
        <vertAlign val="superscript"/>
        <sz val="9"/>
        <color rgb="FF000000"/>
        <rFont val="Arial"/>
        <family val="2"/>
        <charset val="238"/>
      </rPr>
      <t>3</t>
    </r>
    <r>
      <rPr>
        <b/>
        <sz val="9"/>
        <color rgb="FF000000"/>
        <rFont val="Arial"/>
        <family val="2"/>
        <charset val="238"/>
      </rPr>
      <t>)</t>
    </r>
  </si>
  <si>
    <r>
      <t>Praca 2 ładowarek o poj. łyżki ……. m</t>
    </r>
    <r>
      <rPr>
        <vertAlign val="superscript"/>
        <sz val="9"/>
        <color rgb="FF000000"/>
        <rFont val="Arial"/>
        <family val="2"/>
        <charset val="238"/>
      </rPr>
      <t xml:space="preserve">3 </t>
    </r>
    <r>
      <rPr>
        <sz val="9"/>
        <color rgb="FF000000"/>
        <rFont val="Arial"/>
        <family val="2"/>
        <charset val="238"/>
      </rPr>
      <t>(od 0,8 m</t>
    </r>
    <r>
      <rPr>
        <vertAlign val="superscript"/>
        <sz val="9"/>
        <color rgb="FF000000"/>
        <rFont val="Arial"/>
        <family val="2"/>
        <charset val="238"/>
      </rPr>
      <t>3</t>
    </r>
    <r>
      <rPr>
        <sz val="9"/>
        <color rgb="FF000000"/>
        <rFont val="Arial"/>
        <family val="2"/>
        <charset val="238"/>
      </rPr>
      <t xml:space="preserve"> do 1,5 m</t>
    </r>
    <r>
      <rPr>
        <vertAlign val="superscript"/>
        <sz val="9"/>
        <color rgb="FF000000"/>
        <rFont val="Arial"/>
        <family val="2"/>
        <charset val="238"/>
      </rPr>
      <t>3</t>
    </r>
    <r>
      <rPr>
        <sz val="9"/>
        <color rgb="FF000000"/>
        <rFont val="Arial"/>
        <family val="2"/>
        <charset val="238"/>
      </rPr>
      <t xml:space="preserve">) </t>
    </r>
  </si>
  <si>
    <t xml:space="preserve">Praca samochodu z pługiem </t>
  </si>
  <si>
    <t xml:space="preserve">Praca pługa i piaskarki </t>
  </si>
  <si>
    <t>6a.</t>
  </si>
  <si>
    <t>6b.</t>
  </si>
  <si>
    <r>
      <t>(2 ładowarki o poj. łyżki od 0,8 m</t>
    </r>
    <r>
      <rPr>
        <b/>
        <vertAlign val="superscript"/>
        <sz val="9"/>
        <color rgb="FF000000"/>
        <rFont val="Arial"/>
        <family val="2"/>
        <charset val="238"/>
      </rPr>
      <t>3</t>
    </r>
    <r>
      <rPr>
        <b/>
        <sz val="9"/>
        <color rgb="FF000000"/>
        <rFont val="Arial"/>
        <family val="2"/>
        <charset val="238"/>
      </rPr>
      <t xml:space="preserve"> do 1,5 m</t>
    </r>
    <r>
      <rPr>
        <b/>
        <vertAlign val="superscript"/>
        <sz val="9"/>
        <color rgb="FF000000"/>
        <rFont val="Arial"/>
        <family val="2"/>
        <charset val="238"/>
      </rPr>
      <t>3</t>
    </r>
    <r>
      <rPr>
        <b/>
        <sz val="9"/>
        <color rgb="FF000000"/>
        <rFont val="Arial"/>
        <family val="2"/>
        <charset val="238"/>
      </rPr>
      <t xml:space="preserve"> + 2 samochody samowyładowcze od 6 t do 12 t + 2 robotników):</t>
    </r>
  </si>
  <si>
    <t xml:space="preserve">Praca 2 samochodów samowyładowczych …….t i …….. t (od 6 t do 12 t) </t>
  </si>
  <si>
    <t>Podatek VAT 23%</t>
  </si>
  <si>
    <t>Wartość brutto       7x8</t>
  </si>
  <si>
    <t>Razem wartość kosztorysowa prac:</t>
  </si>
  <si>
    <t>Wartość netto    3x5x6</t>
  </si>
  <si>
    <t>KOSZTORYS OFERTOWY</t>
  </si>
  <si>
    <t>Zimowe utrzymanie dróg i ulic na terenie Gminy Świebodzin w sezonie 2024/2025</t>
  </si>
  <si>
    <r>
      <t>(6 miesięcy od dni</t>
    </r>
    <r>
      <rPr>
        <sz val="11"/>
        <color rgb="FF000000"/>
        <rFont val="Arial"/>
        <family val="2"/>
        <charset val="238"/>
      </rPr>
      <t>a 01 listopada 2024 r.)</t>
    </r>
  </si>
  <si>
    <t>Załadunek i transport mieszanki piasko-soli w ilości ok. 100 t z magazynu przy ul. Sobieskiego 16 do miejsca składowania</t>
  </si>
  <si>
    <t xml:space="preserve">Pozimowe oczyszczenie stref przykrawężnikowych w Świebodzinie  ul Wałowa, Głogowska oraz w m. Gościkowo, Jordanowo, Rosin, na obwodnicy Świebodzina, na wiaduktach nad linią kolejową E20 i nad ul. Poznańską wraz z kosztami wywozu i utylizacji  
</t>
  </si>
  <si>
    <t>Załącznik nr 1-1 do SWZ</t>
  </si>
  <si>
    <t>Stawka VAT %</t>
  </si>
  <si>
    <t>i wymieszania oraz załadunku i transportu z miejsca pozyskania do miejsca składowania oraz koszt zabezpieczenia i przechowywania nadmiaru niewykorzystanego materiału do kolejnego sezonu zimowego 2025/2026):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</si>
</sst>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b/>
      <vertAlign val="superscript"/>
      <sz val="9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/>
    <xf numFmtId="3" fontId="0" fillId="0" borderId="0" xfId="0" applyNumberFormat="1" applyAlignment="1">
      <alignment vertical="center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0" fillId="0" borderId="1" xfId="0" applyNumberFormat="1" applyFont="1" applyBorder="1"/>
    <xf numFmtId="0" fontId="4" fillId="5" borderId="0" xfId="0" applyFont="1" applyFill="1" applyAlignment="1">
      <alignment vertical="center" wrapText="1"/>
    </xf>
    <xf numFmtId="4" fontId="0" fillId="0" borderId="0" xfId="0" applyNumberFormat="1"/>
    <xf numFmtId="4" fontId="4" fillId="6" borderId="5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16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/>
    <xf numFmtId="0" fontId="0" fillId="0" borderId="1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CAC42-DB84-4B2B-98DD-30EDD07C9882}">
  <dimension ref="A1:R44"/>
  <sheetViews>
    <sheetView tabSelected="1" topLeftCell="A22" zoomScaleNormal="100" workbookViewId="0">
      <selection activeCell="H43" sqref="H43"/>
    </sheetView>
  </sheetViews>
  <sheetFormatPr defaultRowHeight="15" x14ac:dyDescent="0.25"/>
  <cols>
    <col min="1" max="1" width="5.140625" customWidth="1"/>
    <col min="2" max="2" width="57.140625" customWidth="1"/>
    <col min="3" max="3" width="10" customWidth="1"/>
    <col min="4" max="4" width="9.28515625" customWidth="1"/>
    <col min="5" max="5" width="9.42578125" customWidth="1"/>
    <col min="6" max="6" width="11.5703125" customWidth="1"/>
    <col min="7" max="7" width="11" customWidth="1"/>
    <col min="8" max="8" width="12.7109375" customWidth="1"/>
    <col min="9" max="9" width="14.28515625" customWidth="1"/>
    <col min="11" max="11" width="18" bestFit="1" customWidth="1"/>
    <col min="12" max="12" width="17.28515625" customWidth="1"/>
    <col min="13" max="13" width="12.140625" customWidth="1"/>
    <col min="16" max="16" width="9.7109375" customWidth="1"/>
    <col min="18" max="18" width="10" customWidth="1"/>
  </cols>
  <sheetData>
    <row r="1" spans="1:18" ht="24" customHeight="1" x14ac:dyDescent="0.25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1"/>
      <c r="K1" s="1"/>
      <c r="L1" s="1"/>
      <c r="M1" s="1"/>
      <c r="N1" s="1"/>
      <c r="O1" s="1"/>
      <c r="P1" s="1"/>
      <c r="Q1" s="1"/>
    </row>
    <row r="2" spans="1:18" ht="15.75" x14ac:dyDescent="0.2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2"/>
      <c r="K2" s="2"/>
      <c r="L2" s="2"/>
      <c r="M2" s="2"/>
      <c r="N2" s="2"/>
      <c r="O2" s="2"/>
      <c r="P2" s="2"/>
      <c r="Q2" s="2"/>
    </row>
    <row r="3" spans="1:18" ht="15.75" x14ac:dyDescent="0.25">
      <c r="A3" s="99" t="s">
        <v>56</v>
      </c>
      <c r="B3" s="99"/>
      <c r="C3" s="99"/>
      <c r="D3" s="99"/>
      <c r="E3" s="99"/>
      <c r="F3" s="99"/>
      <c r="G3" s="99"/>
      <c r="H3" s="99"/>
      <c r="I3" s="99"/>
      <c r="J3" s="2"/>
      <c r="K3" s="2"/>
      <c r="L3" s="2"/>
      <c r="M3" s="2"/>
      <c r="N3" s="2"/>
      <c r="O3" s="2"/>
      <c r="P3" s="2"/>
      <c r="Q3" s="2"/>
    </row>
    <row r="4" spans="1:18" x14ac:dyDescent="0.25">
      <c r="A4" s="82" t="s">
        <v>57</v>
      </c>
      <c r="B4" s="82"/>
      <c r="C4" s="82"/>
      <c r="D4" s="82"/>
      <c r="E4" s="82"/>
      <c r="F4" s="82"/>
      <c r="G4" s="82"/>
      <c r="H4" s="82"/>
      <c r="I4" s="82"/>
      <c r="J4" s="2"/>
      <c r="K4" s="2"/>
      <c r="L4" s="2"/>
      <c r="M4" s="2"/>
      <c r="N4" s="2"/>
      <c r="O4" s="2"/>
      <c r="P4" s="2"/>
      <c r="Q4" s="2"/>
    </row>
    <row r="5" spans="1:18" ht="9.75" customHeight="1" x14ac:dyDescent="0.25">
      <c r="A5" s="83"/>
      <c r="B5" s="83"/>
      <c r="C5" s="83"/>
      <c r="D5" s="83"/>
      <c r="E5" s="83"/>
      <c r="F5" s="83"/>
      <c r="G5" s="83"/>
      <c r="H5" s="83"/>
      <c r="I5" s="83"/>
    </row>
    <row r="6" spans="1:18" ht="15" customHeight="1" x14ac:dyDescent="0.25">
      <c r="A6" s="70" t="s">
        <v>0</v>
      </c>
      <c r="B6" s="70" t="s">
        <v>1</v>
      </c>
      <c r="C6" s="87" t="s">
        <v>4</v>
      </c>
      <c r="D6" s="70" t="s">
        <v>2</v>
      </c>
      <c r="E6" s="70" t="s">
        <v>3</v>
      </c>
      <c r="F6" s="70" t="s">
        <v>5</v>
      </c>
      <c r="G6" s="70" t="s">
        <v>54</v>
      </c>
      <c r="H6" s="84" t="s">
        <v>61</v>
      </c>
      <c r="I6" s="84" t="s">
        <v>52</v>
      </c>
      <c r="J6" s="37"/>
    </row>
    <row r="7" spans="1:18" x14ac:dyDescent="0.25">
      <c r="A7" s="80"/>
      <c r="B7" s="80"/>
      <c r="C7" s="88"/>
      <c r="D7" s="80"/>
      <c r="E7" s="80"/>
      <c r="F7" s="80"/>
      <c r="G7" s="80"/>
      <c r="H7" s="85"/>
      <c r="I7" s="85"/>
      <c r="J7" s="37"/>
    </row>
    <row r="8" spans="1:18" ht="30.75" customHeight="1" x14ac:dyDescent="0.25">
      <c r="A8" s="71"/>
      <c r="B8" s="71"/>
      <c r="C8" s="89"/>
      <c r="D8" s="71"/>
      <c r="E8" s="71"/>
      <c r="F8" s="71"/>
      <c r="G8" s="71"/>
      <c r="H8" s="86"/>
      <c r="I8" s="86"/>
      <c r="J8" s="37"/>
      <c r="K8" s="1"/>
    </row>
    <row r="9" spans="1:18" x14ac:dyDescent="0.25">
      <c r="A9" s="51">
        <v>1</v>
      </c>
      <c r="B9" s="52">
        <v>2</v>
      </c>
      <c r="C9" s="52">
        <v>3</v>
      </c>
      <c r="D9" s="53">
        <v>4</v>
      </c>
      <c r="E9" s="52">
        <v>5</v>
      </c>
      <c r="F9" s="52">
        <v>6</v>
      </c>
      <c r="G9" s="54">
        <v>7</v>
      </c>
      <c r="H9" s="52">
        <v>8</v>
      </c>
      <c r="I9" s="52">
        <v>9</v>
      </c>
    </row>
    <row r="10" spans="1:18" ht="21.75" customHeight="1" x14ac:dyDescent="0.25">
      <c r="A10" s="10" t="s">
        <v>6</v>
      </c>
      <c r="B10" s="16" t="s">
        <v>41</v>
      </c>
      <c r="C10" s="17" t="s">
        <v>7</v>
      </c>
      <c r="D10" s="16" t="s">
        <v>8</v>
      </c>
      <c r="E10" s="25">
        <v>250</v>
      </c>
      <c r="F10" s="17"/>
      <c r="G10" s="4">
        <f>ROUND(E10*F10,2)</f>
        <v>0</v>
      </c>
      <c r="H10" s="41">
        <v>8</v>
      </c>
      <c r="I10" s="44">
        <f>ROUND(G10*1.08,2)</f>
        <v>0</v>
      </c>
      <c r="L10" s="31"/>
      <c r="M10" s="34"/>
      <c r="O10" s="24"/>
      <c r="P10" s="24"/>
      <c r="Q10" s="24"/>
      <c r="R10" s="24"/>
    </row>
    <row r="11" spans="1:18" ht="23.25" customHeight="1" x14ac:dyDescent="0.25">
      <c r="A11" s="10" t="s">
        <v>9</v>
      </c>
      <c r="B11" s="12" t="s">
        <v>45</v>
      </c>
      <c r="C11" s="10" t="s">
        <v>7</v>
      </c>
      <c r="D11" s="9" t="s">
        <v>8</v>
      </c>
      <c r="E11" s="26">
        <v>200</v>
      </c>
      <c r="F11" s="10"/>
      <c r="G11" s="4">
        <f>ROUND(E11*F11,2)</f>
        <v>0</v>
      </c>
      <c r="H11" s="41">
        <v>8</v>
      </c>
      <c r="I11" s="44">
        <f>G11*1.08</f>
        <v>0</v>
      </c>
      <c r="L11" s="32"/>
      <c r="M11" s="34"/>
      <c r="O11" s="24"/>
      <c r="P11" s="24"/>
      <c r="Q11" s="24"/>
      <c r="R11" s="24"/>
    </row>
    <row r="12" spans="1:18" ht="22.5" customHeight="1" x14ac:dyDescent="0.25">
      <c r="A12" s="17" t="s">
        <v>10</v>
      </c>
      <c r="B12" s="10" t="s">
        <v>46</v>
      </c>
      <c r="C12" s="10" t="s">
        <v>7</v>
      </c>
      <c r="D12" s="10" t="s">
        <v>8</v>
      </c>
      <c r="E12" s="26">
        <v>100</v>
      </c>
      <c r="F12" s="10"/>
      <c r="G12" s="4">
        <f>ROUND(E12*F12,2)</f>
        <v>0</v>
      </c>
      <c r="H12" s="41">
        <v>8</v>
      </c>
      <c r="I12" s="44">
        <f>G12*1.08</f>
        <v>0</v>
      </c>
      <c r="L12" s="32"/>
      <c r="M12" s="34"/>
      <c r="O12" s="24"/>
      <c r="P12" s="24"/>
      <c r="Q12" s="24"/>
      <c r="R12" s="24"/>
    </row>
    <row r="13" spans="1:18" x14ac:dyDescent="0.25">
      <c r="A13" s="78" t="s">
        <v>11</v>
      </c>
      <c r="B13" s="16" t="s">
        <v>18</v>
      </c>
      <c r="C13" s="78" t="s">
        <v>7</v>
      </c>
      <c r="D13" s="91" t="s">
        <v>8</v>
      </c>
      <c r="E13" s="93">
        <v>10</v>
      </c>
      <c r="F13" s="78"/>
      <c r="G13" s="67">
        <f>ROUND(E13*F13,2)</f>
        <v>0</v>
      </c>
      <c r="H13" s="57">
        <v>8</v>
      </c>
      <c r="I13" s="58">
        <f t="shared" ref="I13:I15" si="0">G13*1.08</f>
        <v>0</v>
      </c>
      <c r="K13" s="98"/>
      <c r="L13" s="101"/>
      <c r="M13" s="102"/>
      <c r="O13" s="90"/>
      <c r="P13" s="100"/>
      <c r="Q13" s="90"/>
      <c r="R13" s="100"/>
    </row>
    <row r="14" spans="1:18" x14ac:dyDescent="0.25">
      <c r="A14" s="79"/>
      <c r="B14" s="30" t="s">
        <v>42</v>
      </c>
      <c r="C14" s="79"/>
      <c r="D14" s="92"/>
      <c r="E14" s="94"/>
      <c r="F14" s="79"/>
      <c r="G14" s="67"/>
      <c r="H14" s="57"/>
      <c r="I14" s="59"/>
      <c r="K14" s="98"/>
      <c r="L14" s="101"/>
      <c r="M14" s="102"/>
      <c r="O14" s="90"/>
      <c r="P14" s="100"/>
      <c r="Q14" s="90"/>
      <c r="R14" s="100"/>
    </row>
    <row r="15" spans="1:18" ht="27" customHeight="1" x14ac:dyDescent="0.25">
      <c r="A15" s="78" t="s">
        <v>12</v>
      </c>
      <c r="B15" s="64" t="s">
        <v>43</v>
      </c>
      <c r="C15" s="95" t="s">
        <v>19</v>
      </c>
      <c r="D15" s="91" t="s">
        <v>8</v>
      </c>
      <c r="E15" s="96">
        <v>20</v>
      </c>
      <c r="F15" s="97"/>
      <c r="G15" s="68">
        <f>ROUND(2*E15*F15,2)</f>
        <v>0</v>
      </c>
      <c r="H15" s="57">
        <v>8</v>
      </c>
      <c r="I15" s="58">
        <f t="shared" si="0"/>
        <v>0</v>
      </c>
      <c r="K15" s="98"/>
      <c r="L15" s="103"/>
      <c r="M15" s="102"/>
      <c r="O15" s="24"/>
      <c r="P15" s="24"/>
      <c r="Q15" s="24"/>
      <c r="R15" s="24"/>
    </row>
    <row r="16" spans="1:18" x14ac:dyDescent="0.25">
      <c r="A16" s="79"/>
      <c r="B16" s="65"/>
      <c r="C16" s="95"/>
      <c r="D16" s="91"/>
      <c r="E16" s="96"/>
      <c r="F16" s="97"/>
      <c r="G16" s="69"/>
      <c r="H16" s="57"/>
      <c r="I16" s="59"/>
      <c r="K16" s="98"/>
      <c r="L16" s="103"/>
      <c r="M16" s="102"/>
      <c r="O16" s="24"/>
      <c r="P16" s="24"/>
      <c r="Q16" s="24"/>
      <c r="R16" s="24"/>
    </row>
    <row r="17" spans="1:18" ht="22.5" customHeight="1" x14ac:dyDescent="0.25">
      <c r="A17" s="70" t="s">
        <v>13</v>
      </c>
      <c r="B17" s="13" t="s">
        <v>20</v>
      </c>
      <c r="C17" s="60"/>
      <c r="D17" s="60"/>
      <c r="E17" s="60"/>
      <c r="F17" s="60"/>
      <c r="G17" s="60"/>
      <c r="H17" s="60"/>
      <c r="I17" s="60"/>
      <c r="L17" s="23"/>
      <c r="O17" s="24"/>
      <c r="P17" s="24"/>
      <c r="Q17" s="24"/>
      <c r="R17" s="24"/>
    </row>
    <row r="18" spans="1:18" ht="36" customHeight="1" x14ac:dyDescent="0.25">
      <c r="A18" s="71"/>
      <c r="B18" s="13" t="s">
        <v>49</v>
      </c>
      <c r="C18" s="60"/>
      <c r="D18" s="60"/>
      <c r="E18" s="60"/>
      <c r="F18" s="60"/>
      <c r="G18" s="60"/>
      <c r="H18" s="60"/>
      <c r="I18" s="60"/>
      <c r="L18" s="23"/>
      <c r="O18" s="24"/>
      <c r="P18" s="24"/>
      <c r="Q18" s="24"/>
      <c r="R18" s="24"/>
    </row>
    <row r="19" spans="1:18" ht="20.25" customHeight="1" x14ac:dyDescent="0.25">
      <c r="A19" s="10" t="s">
        <v>47</v>
      </c>
      <c r="B19" s="3" t="s">
        <v>44</v>
      </c>
      <c r="C19" s="11" t="s">
        <v>19</v>
      </c>
      <c r="D19" s="11" t="s">
        <v>8</v>
      </c>
      <c r="E19" s="11">
        <v>10</v>
      </c>
      <c r="F19" s="11"/>
      <c r="G19" s="6">
        <f>ROUND(2*E19*F19,2)</f>
        <v>0</v>
      </c>
      <c r="H19" s="42">
        <v>8</v>
      </c>
      <c r="I19" s="43">
        <f>G19*1.08</f>
        <v>0</v>
      </c>
      <c r="K19" s="33"/>
      <c r="L19" s="23"/>
      <c r="M19" s="34"/>
      <c r="O19" s="24"/>
      <c r="P19" s="24"/>
      <c r="Q19" s="24"/>
      <c r="R19" s="24"/>
    </row>
    <row r="20" spans="1:18" ht="24" x14ac:dyDescent="0.25">
      <c r="A20" s="10" t="s">
        <v>48</v>
      </c>
      <c r="B20" s="11" t="s">
        <v>50</v>
      </c>
      <c r="C20" s="16" t="s">
        <v>19</v>
      </c>
      <c r="D20" s="10" t="s">
        <v>8</v>
      </c>
      <c r="E20" s="10">
        <v>10</v>
      </c>
      <c r="F20" s="12"/>
      <c r="G20" s="19">
        <f>ROUND(2*E20*F20,2)</f>
        <v>0</v>
      </c>
      <c r="H20" s="41">
        <v>8</v>
      </c>
      <c r="I20" s="43">
        <f>G20*1.08</f>
        <v>0</v>
      </c>
      <c r="L20" s="23"/>
      <c r="M20" s="34"/>
      <c r="O20" s="24"/>
      <c r="P20" s="24"/>
      <c r="Q20" s="24"/>
      <c r="R20" s="24"/>
    </row>
    <row r="21" spans="1:18" x14ac:dyDescent="0.25">
      <c r="A21" s="72" t="s">
        <v>14</v>
      </c>
      <c r="B21" s="15" t="s">
        <v>21</v>
      </c>
      <c r="C21" s="74" t="s">
        <v>23</v>
      </c>
      <c r="D21" s="74" t="s">
        <v>24</v>
      </c>
      <c r="E21" s="76">
        <v>10</v>
      </c>
      <c r="F21" s="76"/>
      <c r="G21" s="68">
        <f>ROUND(E21*F21,2)</f>
        <v>0</v>
      </c>
      <c r="H21" s="57">
        <v>8</v>
      </c>
      <c r="I21" s="58">
        <f>G21*1.08</f>
        <v>0</v>
      </c>
      <c r="K21" s="98"/>
      <c r="L21" s="103"/>
      <c r="M21" s="102"/>
      <c r="O21" s="90"/>
      <c r="P21" s="100"/>
      <c r="Q21" s="90"/>
      <c r="R21" s="90"/>
    </row>
    <row r="22" spans="1:18" ht="24" x14ac:dyDescent="0.25">
      <c r="A22" s="73"/>
      <c r="B22" s="18" t="s">
        <v>22</v>
      </c>
      <c r="C22" s="75"/>
      <c r="D22" s="75"/>
      <c r="E22" s="77"/>
      <c r="F22" s="77"/>
      <c r="G22" s="69"/>
      <c r="H22" s="57"/>
      <c r="I22" s="59"/>
      <c r="K22" s="98"/>
      <c r="L22" s="103"/>
      <c r="M22" s="102"/>
      <c r="O22" s="90"/>
      <c r="P22" s="100"/>
      <c r="Q22" s="90"/>
      <c r="R22" s="90"/>
    </row>
    <row r="23" spans="1:18" ht="34.5" customHeight="1" x14ac:dyDescent="0.25">
      <c r="A23" s="27" t="s">
        <v>25</v>
      </c>
      <c r="B23" s="14" t="s">
        <v>26</v>
      </c>
      <c r="C23" s="60"/>
      <c r="D23" s="60"/>
      <c r="E23" s="60"/>
      <c r="F23" s="60"/>
      <c r="G23" s="60"/>
      <c r="H23" s="60"/>
      <c r="I23" s="60"/>
      <c r="L23" s="23"/>
      <c r="O23" s="24"/>
      <c r="P23" s="24"/>
      <c r="Q23" s="24"/>
      <c r="R23" s="24"/>
    </row>
    <row r="24" spans="1:18" ht="18" customHeight="1" x14ac:dyDescent="0.25">
      <c r="A24" s="12" t="s">
        <v>15</v>
      </c>
      <c r="B24" s="12" t="s">
        <v>27</v>
      </c>
      <c r="C24" s="36" t="s">
        <v>28</v>
      </c>
      <c r="D24" s="39" t="s">
        <v>29</v>
      </c>
      <c r="E24" s="36">
        <v>5</v>
      </c>
      <c r="F24" s="40"/>
      <c r="G24" s="35">
        <f>ROUND(E24*F24,2)</f>
        <v>0</v>
      </c>
      <c r="H24" s="38">
        <v>8</v>
      </c>
      <c r="I24" s="44">
        <f>G24*1.08</f>
        <v>0</v>
      </c>
      <c r="L24" s="23"/>
      <c r="M24" s="34"/>
      <c r="O24" s="24"/>
      <c r="P24" s="24"/>
      <c r="Q24" s="24"/>
      <c r="R24" s="24"/>
    </row>
    <row r="25" spans="1:18" ht="17.25" customHeight="1" x14ac:dyDescent="0.25">
      <c r="A25" s="80"/>
      <c r="B25" s="13" t="s">
        <v>30</v>
      </c>
      <c r="C25" s="60"/>
      <c r="D25" s="60"/>
      <c r="E25" s="60"/>
      <c r="F25" s="60"/>
      <c r="G25" s="60"/>
      <c r="H25" s="60"/>
      <c r="I25" s="60"/>
      <c r="L25" s="23"/>
      <c r="O25" s="24"/>
      <c r="P25" s="24"/>
      <c r="Q25" s="24"/>
      <c r="R25" s="24"/>
    </row>
    <row r="26" spans="1:18" x14ac:dyDescent="0.25">
      <c r="A26" s="80"/>
      <c r="B26" s="13" t="s">
        <v>31</v>
      </c>
      <c r="C26" s="60"/>
      <c r="D26" s="60"/>
      <c r="E26" s="60"/>
      <c r="F26" s="60"/>
      <c r="G26" s="60"/>
      <c r="H26" s="60"/>
      <c r="I26" s="60"/>
      <c r="L26" s="23"/>
      <c r="O26" s="24"/>
      <c r="P26" s="24"/>
      <c r="Q26" s="24"/>
      <c r="R26" s="24"/>
    </row>
    <row r="27" spans="1:18" ht="48" x14ac:dyDescent="0.25">
      <c r="A27" s="71"/>
      <c r="B27" s="13" t="s">
        <v>62</v>
      </c>
      <c r="C27" s="60"/>
      <c r="D27" s="60"/>
      <c r="E27" s="60"/>
      <c r="F27" s="60"/>
      <c r="G27" s="60"/>
      <c r="H27" s="60"/>
      <c r="I27" s="60"/>
      <c r="L27" s="23"/>
      <c r="O27" s="24"/>
      <c r="P27" s="24"/>
      <c r="Q27" s="24"/>
      <c r="R27" s="24"/>
    </row>
    <row r="28" spans="1:18" ht="22.5" customHeight="1" x14ac:dyDescent="0.25">
      <c r="A28" s="12" t="s">
        <v>16</v>
      </c>
      <c r="B28" s="10" t="s">
        <v>32</v>
      </c>
      <c r="C28" s="10" t="s">
        <v>28</v>
      </c>
      <c r="D28" s="10" t="s">
        <v>33</v>
      </c>
      <c r="E28" s="10">
        <v>100</v>
      </c>
      <c r="F28" s="3"/>
      <c r="G28" s="19">
        <f>ROUND(E28*F28,2)</f>
        <v>0</v>
      </c>
      <c r="H28" s="41">
        <v>23</v>
      </c>
      <c r="I28" s="44">
        <f>G28*1.23</f>
        <v>0</v>
      </c>
      <c r="L28" s="23"/>
      <c r="M28" s="34"/>
      <c r="O28" s="24"/>
      <c r="P28" s="24"/>
      <c r="Q28" s="24"/>
      <c r="R28" s="24"/>
    </row>
    <row r="29" spans="1:18" ht="18" customHeight="1" x14ac:dyDescent="0.25">
      <c r="A29" s="10" t="s">
        <v>17</v>
      </c>
      <c r="B29" s="3" t="s">
        <v>34</v>
      </c>
      <c r="C29" s="10" t="s">
        <v>28</v>
      </c>
      <c r="D29" s="10" t="s">
        <v>33</v>
      </c>
      <c r="E29" s="10">
        <v>100</v>
      </c>
      <c r="F29" s="3"/>
      <c r="G29" s="4">
        <f>ROUND(E29*F29,2)</f>
        <v>0</v>
      </c>
      <c r="H29" s="41">
        <v>23</v>
      </c>
      <c r="I29" s="44">
        <f>G29*1.23</f>
        <v>0</v>
      </c>
      <c r="L29" s="23"/>
      <c r="M29" s="34"/>
      <c r="O29" s="24"/>
      <c r="P29" s="24"/>
      <c r="Q29" s="24"/>
      <c r="R29" s="24"/>
    </row>
    <row r="30" spans="1:18" ht="24" x14ac:dyDescent="0.25">
      <c r="A30" s="12" t="s">
        <v>40</v>
      </c>
      <c r="B30" s="10" t="s">
        <v>58</v>
      </c>
      <c r="C30" s="3"/>
      <c r="D30" s="10" t="s">
        <v>33</v>
      </c>
      <c r="E30" s="10">
        <v>100</v>
      </c>
      <c r="F30" s="3"/>
      <c r="G30" s="4">
        <f>ROUND(E30*F30,2)</f>
        <v>0</v>
      </c>
      <c r="H30" s="41">
        <v>8</v>
      </c>
      <c r="I30" s="44">
        <f>G30*1.08</f>
        <v>0</v>
      </c>
      <c r="L30" s="23"/>
      <c r="M30" s="34"/>
      <c r="O30" s="24"/>
      <c r="P30" s="24"/>
      <c r="Q30" s="24"/>
      <c r="R30" s="24"/>
    </row>
    <row r="31" spans="1:18" ht="60" x14ac:dyDescent="0.25">
      <c r="A31" s="5" t="s">
        <v>35</v>
      </c>
      <c r="B31" s="8" t="s">
        <v>59</v>
      </c>
      <c r="C31" s="10" t="s">
        <v>28</v>
      </c>
      <c r="D31" s="11" t="s">
        <v>36</v>
      </c>
      <c r="E31" s="11">
        <v>1</v>
      </c>
      <c r="F31" s="6"/>
      <c r="G31" s="4">
        <f>ROUND(E31*F31,2)</f>
        <v>0</v>
      </c>
      <c r="H31" s="41">
        <v>8</v>
      </c>
      <c r="I31" s="44">
        <f>G31*1.08</f>
        <v>0</v>
      </c>
      <c r="L31" s="23"/>
      <c r="M31" s="34"/>
      <c r="O31" s="24"/>
      <c r="P31" s="24"/>
      <c r="Q31" s="24"/>
      <c r="R31" s="24"/>
    </row>
    <row r="32" spans="1:18" ht="25.5" customHeight="1" x14ac:dyDescent="0.25">
      <c r="A32" s="61" t="s">
        <v>53</v>
      </c>
      <c r="B32" s="62"/>
      <c r="C32" s="62"/>
      <c r="D32" s="62"/>
      <c r="E32" s="62"/>
      <c r="F32" s="63"/>
      <c r="G32" s="7">
        <f>G10+G11+G12+G13+G15+G19+G20+G21+G24+G28+G29+G30+G31</f>
        <v>0</v>
      </c>
      <c r="H32" s="50"/>
      <c r="I32" s="45">
        <f>SUM(I10+I11+I12+I13+I15+I19+I20+I21+I24+I28+I29+I30+I31)</f>
        <v>0</v>
      </c>
      <c r="L32" s="23"/>
      <c r="M32" s="28"/>
      <c r="O32" s="24"/>
      <c r="P32" s="24"/>
      <c r="Q32" s="24"/>
      <c r="R32" s="24"/>
    </row>
    <row r="33" spans="1:18" ht="25.5" customHeight="1" x14ac:dyDescent="0.25">
      <c r="A33" s="61" t="s">
        <v>51</v>
      </c>
      <c r="B33" s="62"/>
      <c r="C33" s="62"/>
      <c r="D33" s="62"/>
      <c r="E33" s="62"/>
      <c r="F33" s="63"/>
      <c r="G33" s="48"/>
      <c r="H33" s="20">
        <f>(G28+G29)*23%</f>
        <v>0</v>
      </c>
      <c r="I33" s="50"/>
      <c r="L33" s="23"/>
      <c r="M33" s="28"/>
      <c r="O33" s="24"/>
      <c r="P33" s="24"/>
      <c r="Q33" s="24"/>
      <c r="R33" s="24"/>
    </row>
    <row r="34" spans="1:18" ht="25.5" customHeight="1" x14ac:dyDescent="0.25">
      <c r="A34" s="60" t="s">
        <v>37</v>
      </c>
      <c r="B34" s="60"/>
      <c r="C34" s="60"/>
      <c r="D34" s="60"/>
      <c r="E34" s="60"/>
      <c r="F34" s="60"/>
      <c r="G34" s="49"/>
      <c r="H34" s="20">
        <f>(G10+G11+G12+G13+G15+G19+G20+G21+G24+G30+G31)*8%</f>
        <v>0</v>
      </c>
      <c r="I34" s="50"/>
      <c r="L34" s="23"/>
      <c r="M34" s="29"/>
      <c r="O34" s="24"/>
      <c r="P34" s="29"/>
      <c r="Q34" s="24"/>
      <c r="R34" s="29"/>
    </row>
    <row r="35" spans="1:18" ht="18" customHeight="1" x14ac:dyDescent="0.25">
      <c r="A35" s="46"/>
      <c r="B35" s="46"/>
      <c r="C35" s="46"/>
      <c r="D35" s="46"/>
      <c r="E35" s="46"/>
      <c r="F35" s="46"/>
      <c r="G35" s="46"/>
      <c r="I35" s="47"/>
      <c r="L35" s="23"/>
      <c r="M35" s="29"/>
      <c r="O35" s="24"/>
      <c r="P35" s="29"/>
      <c r="Q35" s="24"/>
      <c r="R35" s="29"/>
    </row>
    <row r="36" spans="1:18" x14ac:dyDescent="0.25">
      <c r="L36" s="23"/>
      <c r="O36" s="24"/>
      <c r="P36" s="24"/>
      <c r="Q36" s="24"/>
      <c r="R36" s="24"/>
    </row>
    <row r="37" spans="1:18" x14ac:dyDescent="0.25">
      <c r="B37" s="2"/>
      <c r="L37" s="23"/>
      <c r="O37" s="24"/>
      <c r="P37" s="24"/>
      <c r="Q37" s="24"/>
      <c r="R37" s="24"/>
    </row>
    <row r="38" spans="1:18" ht="15.75" x14ac:dyDescent="0.25">
      <c r="B38" s="21"/>
      <c r="E38" s="22"/>
      <c r="O38" s="24"/>
      <c r="P38" s="24"/>
      <c r="Q38" s="24"/>
      <c r="R38" s="24"/>
    </row>
    <row r="39" spans="1:18" x14ac:dyDescent="0.25">
      <c r="O39" s="24"/>
      <c r="P39" s="24"/>
      <c r="Q39" s="24"/>
      <c r="R39" s="24"/>
    </row>
    <row r="40" spans="1:18" x14ac:dyDescent="0.25">
      <c r="O40" s="24"/>
      <c r="P40" s="24"/>
      <c r="Q40" s="24"/>
      <c r="R40" s="24"/>
    </row>
    <row r="41" spans="1:18" x14ac:dyDescent="0.25">
      <c r="B41" s="55" t="s">
        <v>38</v>
      </c>
      <c r="C41" s="56"/>
      <c r="D41" s="56"/>
      <c r="E41" s="56"/>
      <c r="F41" s="56"/>
      <c r="G41" s="56"/>
      <c r="O41" s="24"/>
      <c r="P41" s="24"/>
      <c r="Q41" s="24"/>
      <c r="R41" s="24"/>
    </row>
    <row r="42" spans="1:18" ht="15" customHeight="1" x14ac:dyDescent="0.25">
      <c r="B42" s="66" t="s">
        <v>39</v>
      </c>
      <c r="C42" s="66"/>
      <c r="D42" s="66"/>
      <c r="E42" s="66"/>
      <c r="F42" s="66"/>
      <c r="G42" s="66"/>
      <c r="O42" s="24"/>
      <c r="P42" s="24"/>
      <c r="Q42" s="24"/>
      <c r="R42" s="24"/>
    </row>
    <row r="43" spans="1:18" x14ac:dyDescent="0.25">
      <c r="B43" s="66"/>
      <c r="C43" s="66"/>
      <c r="D43" s="66"/>
      <c r="E43" s="66"/>
      <c r="F43" s="66"/>
      <c r="G43" s="66"/>
    </row>
    <row r="44" spans="1:18" x14ac:dyDescent="0.25">
      <c r="B44" s="66"/>
      <c r="C44" s="66"/>
      <c r="D44" s="66"/>
      <c r="E44" s="66"/>
      <c r="F44" s="66"/>
      <c r="G44" s="66"/>
    </row>
  </sheetData>
  <mergeCells count="65">
    <mergeCell ref="A33:F33"/>
    <mergeCell ref="K21:K22"/>
    <mergeCell ref="R13:R14"/>
    <mergeCell ref="R21:R22"/>
    <mergeCell ref="L13:L14"/>
    <mergeCell ref="M13:M14"/>
    <mergeCell ref="L15:L16"/>
    <mergeCell ref="L21:L22"/>
    <mergeCell ref="M15:M16"/>
    <mergeCell ref="M21:M22"/>
    <mergeCell ref="O13:O14"/>
    <mergeCell ref="O21:O22"/>
    <mergeCell ref="P13:P14"/>
    <mergeCell ref="P21:P22"/>
    <mergeCell ref="A25:A27"/>
    <mergeCell ref="Q13:Q14"/>
    <mergeCell ref="Q21:Q22"/>
    <mergeCell ref="A13:A14"/>
    <mergeCell ref="C13:C14"/>
    <mergeCell ref="D13:D14"/>
    <mergeCell ref="E13:E14"/>
    <mergeCell ref="F13:F14"/>
    <mergeCell ref="C15:C16"/>
    <mergeCell ref="D15:D16"/>
    <mergeCell ref="E15:E16"/>
    <mergeCell ref="F15:F16"/>
    <mergeCell ref="K13:K14"/>
    <mergeCell ref="K15:K16"/>
    <mergeCell ref="H13:H14"/>
    <mergeCell ref="H15:H16"/>
    <mergeCell ref="F6:F8"/>
    <mergeCell ref="G6:G8"/>
    <mergeCell ref="A1:I1"/>
    <mergeCell ref="A4:I4"/>
    <mergeCell ref="A5:I5"/>
    <mergeCell ref="H6:H8"/>
    <mergeCell ref="I6:I8"/>
    <mergeCell ref="A6:A8"/>
    <mergeCell ref="B6:B8"/>
    <mergeCell ref="D6:D8"/>
    <mergeCell ref="E6:E8"/>
    <mergeCell ref="C6:C8"/>
    <mergeCell ref="A2:I2"/>
    <mergeCell ref="A3:I3"/>
    <mergeCell ref="A34:F34"/>
    <mergeCell ref="A32:F32"/>
    <mergeCell ref="B15:B16"/>
    <mergeCell ref="B42:G44"/>
    <mergeCell ref="G13:G14"/>
    <mergeCell ref="G15:G16"/>
    <mergeCell ref="A17:A18"/>
    <mergeCell ref="A21:A22"/>
    <mergeCell ref="C21:C22"/>
    <mergeCell ref="D21:D22"/>
    <mergeCell ref="E21:E22"/>
    <mergeCell ref="F21:F22"/>
    <mergeCell ref="G21:G22"/>
    <mergeCell ref="A15:A16"/>
    <mergeCell ref="C23:I23"/>
    <mergeCell ref="C25:I27"/>
    <mergeCell ref="H21:H22"/>
    <mergeCell ref="I13:I14"/>
    <mergeCell ref="I15:I16"/>
    <mergeCell ref="C17:I18"/>
    <mergeCell ref="I21:I22"/>
  </mergeCells>
  <phoneticPr fontId="1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Gdula</dc:creator>
  <cp:lastModifiedBy>Aleksandra Popławska</cp:lastModifiedBy>
  <cp:lastPrinted>2024-06-17T09:21:35Z</cp:lastPrinted>
  <dcterms:created xsi:type="dcterms:W3CDTF">2020-03-23T10:24:09Z</dcterms:created>
  <dcterms:modified xsi:type="dcterms:W3CDTF">2024-06-18T06:16:52Z</dcterms:modified>
</cp:coreProperties>
</file>