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tabRatio="833" activeTab="3"/>
  </bookViews>
  <sheets>
    <sheet name="Zadanie 1" sheetId="14" r:id="rId1"/>
    <sheet name="Zadanie 2" sheetId="36" r:id="rId2"/>
    <sheet name="Zadanie 3" sheetId="39" r:id="rId3"/>
    <sheet name="Zadanie 4" sheetId="42" r:id="rId4"/>
    <sheet name="Wartość" sheetId="45" r:id="rId5"/>
  </sheets>
  <calcPr calcId="125725"/>
</workbook>
</file>

<file path=xl/calcChain.xml><?xml version="1.0" encoding="utf-8"?>
<calcChain xmlns="http://schemas.openxmlformats.org/spreadsheetml/2006/main">
  <c r="H8" i="42"/>
  <c r="H9"/>
  <c r="I8"/>
  <c r="I9"/>
  <c r="I10"/>
  <c r="K9"/>
  <c r="K8"/>
  <c r="I9" i="39"/>
  <c r="J9" s="1"/>
  <c r="I10"/>
  <c r="J10" s="1"/>
  <c r="I11"/>
  <c r="J11" s="1"/>
  <c r="H9"/>
  <c r="K9" s="1"/>
  <c r="H10"/>
  <c r="K10" s="1"/>
  <c r="H11"/>
  <c r="K11" s="1"/>
  <c r="H10" i="42"/>
  <c r="K10" s="1"/>
  <c r="J10" s="1"/>
  <c r="J9" l="1"/>
  <c r="J8"/>
  <c r="I14" i="14"/>
  <c r="I15"/>
  <c r="I16"/>
  <c r="H14"/>
  <c r="K14" s="1"/>
  <c r="J14" s="1"/>
  <c r="H15"/>
  <c r="K15" s="1"/>
  <c r="H16"/>
  <c r="K16" s="1"/>
  <c r="J16" l="1"/>
  <c r="J15"/>
  <c r="I7" i="42" l="1"/>
  <c r="I11" s="1"/>
  <c r="B6" i="45" s="1"/>
  <c r="H7" i="42"/>
  <c r="K7" s="1"/>
  <c r="J7" l="1"/>
  <c r="J11" s="1"/>
  <c r="K11"/>
  <c r="C6" i="45" s="1"/>
  <c r="I8" i="36"/>
  <c r="I7"/>
  <c r="H8"/>
  <c r="K8" s="1"/>
  <c r="J8" s="1"/>
  <c r="H7"/>
  <c r="K7" s="1"/>
  <c r="I8" i="14"/>
  <c r="I9"/>
  <c r="I10"/>
  <c r="I11"/>
  <c r="I12"/>
  <c r="I13"/>
  <c r="I7"/>
  <c r="I17" s="1"/>
  <c r="H8"/>
  <c r="K8" s="1"/>
  <c r="J8" s="1"/>
  <c r="H9"/>
  <c r="K9" s="1"/>
  <c r="J9" s="1"/>
  <c r="H10"/>
  <c r="K10" s="1"/>
  <c r="J10" s="1"/>
  <c r="H11"/>
  <c r="K11" s="1"/>
  <c r="J11" s="1"/>
  <c r="H12"/>
  <c r="K12" s="1"/>
  <c r="J12" s="1"/>
  <c r="H13"/>
  <c r="K13" s="1"/>
  <c r="J13" s="1"/>
  <c r="H7"/>
  <c r="K7" s="1"/>
  <c r="K17" l="1"/>
  <c r="J7"/>
  <c r="J17" s="1"/>
  <c r="J7" i="36"/>
  <c r="I8" i="39" l="1"/>
  <c r="J8" s="1"/>
  <c r="H8"/>
  <c r="K8" s="1"/>
  <c r="I7"/>
  <c r="H7"/>
  <c r="K7" s="1"/>
  <c r="K12" s="1"/>
  <c r="C5" i="45" s="1"/>
  <c r="K9" i="36"/>
  <c r="C4" i="45" s="1"/>
  <c r="J9" i="36"/>
  <c r="I9"/>
  <c r="B4" i="45" s="1"/>
  <c r="C3"/>
  <c r="B3"/>
  <c r="J7" i="39" l="1"/>
  <c r="J12" s="1"/>
  <c r="I12"/>
  <c r="B5" i="45" s="1"/>
  <c r="C7" l="1"/>
  <c r="B7"/>
</calcChain>
</file>

<file path=xl/sharedStrings.xml><?xml version="1.0" encoding="utf-8"?>
<sst xmlns="http://schemas.openxmlformats.org/spreadsheetml/2006/main" count="122" uniqueCount="52">
  <si>
    <t>Nazwa i adres Wykonawcy…………………………….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</si>
  <si>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</si>
  <si>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</si>
  <si>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</si>
  <si>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</si>
  <si>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</si>
  <si>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miesiące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</si>
  <si>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</si>
  <si>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</si>
  <si>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</si>
  <si>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</si>
  <si>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</si>
  <si>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</si>
  <si>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</t>
  </si>
  <si>
    <t>op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</si>
  <si>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</si>
  <si>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</si>
  <si>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</si>
  <si>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szt.</t>
  </si>
  <si>
    <t>Zadanie nr 4</t>
  </si>
  <si>
    <t xml:space="preserve"> Szacunkowa wielkość zamówienia na 24 miąsiące</t>
  </si>
  <si>
    <t xml:space="preserve"> szt</t>
  </si>
  <si>
    <t>Ustniki do alkomatu AlcoSensor IV; pakowane po min. 250 szt.</t>
  </si>
  <si>
    <t>Ustniki do alkomatu ALKOHIT X100; pakowane po 100szt</t>
  </si>
  <si>
    <t>Żel cewnikowy do znieczulania błon śluzowych, 10 ml</t>
  </si>
  <si>
    <t>Cewnik do odsysania  mully CH rozm 12, 14, 16 i 18</t>
  </si>
  <si>
    <t>Zatyczki do cewników urologicznych o budowie schodkowej, sterylne</t>
  </si>
  <si>
    <t>Cewnik urologiczny lateksowy powlekany silikonem Foley 16 Fr balon 5-10 ml z plastikową zastawką pakowany podwójnie- opakowanie wewnętrzne foliowe, zewnętrzne folia-papier</t>
  </si>
  <si>
    <t>Cewnik urologiczny lateksowy powlekany silikonem Foley 18 Fr balon 5-10 ml z plastikową zastawką pakowany podwójnie- opakowanie wewnętrzne foliowe, zewnętrzne folia-papier</t>
  </si>
  <si>
    <t>Cewnik urologiczny lateksowy powlekany silikonem Foley 20 Fr balon 5-10 ml z plastikową zastawką pakowany podwójnie- opakowanie wewnętrzne foliowe, zewnętrzne folia-papier</t>
  </si>
  <si>
    <t>Cewnik urologiczny lateksowy powlekany silikonem Foley 22 Fr balon 5-10 ml z plastikową zastawką pakowany podwójnie- opakowanie wewnętrzne foliowe, zewnętrzne folia-papier</t>
  </si>
  <si>
    <t>Zadanie</t>
  </si>
  <si>
    <t>wartość netto</t>
  </si>
  <si>
    <t>wartośc brutto</t>
  </si>
  <si>
    <t>RAZEM</t>
  </si>
  <si>
    <t>Załącznik nr 2 do SWZ</t>
  </si>
  <si>
    <t>Dren z łącznikiem pasujący do ssaka New Askir 20, pakwany pojedyńczo, sterylny</t>
  </si>
  <si>
    <t>Wkład jednorazowy do ssaka New Askir 20 - pojemność 1L; jednorazowy miękki wkład wykonany z polietylenu, zgrzany hermetycznie do sztywnej pokrywy, wewnątrz której umieszczony jest filtr hydrofobowo - antybakteryjny, który działa również jako system antyprzelewowy.</t>
  </si>
  <si>
    <t>Filtr antybakteryjny do ssaka New Askir 20; antybakteryjny filtr do ssaków zapewnia filtrację bakteryjno - wirusową.</t>
  </si>
  <si>
    <t>Rurka ustno-gardłowa typu guedel  utrzymująca drożność ustnej części gardła, charakterystyczne anatomiczne wygięcie rurki, rozmiary kodowane kolorami, jednorazowa, sterylna o rozmiarach : 3,4,5</t>
  </si>
  <si>
    <t>Sonda - zgłębnik żołądkowy wykonana z miękkiego PCV, odporny na załamania i skręcania, atraumatyczna, lekko zaokrąglona zamknięta końcówka, cztery otwory boczne o łagodnych krawedziach, kolorystyczny kod rozmiarowy, rozmiar CH 16, 18, 20, 22, 24; dł. 80 cm</t>
  </si>
  <si>
    <t>Łączniki do zgłębników - umożliwiający połączenie z przyrzadem do żywienia dojelitowego. Kompatybilny z pozycją 3 i 5</t>
  </si>
  <si>
    <t>Strzykawka do obsługi żywienia drogą przewodu pokarmowego; pojemność: 60ml; wyrób medyczny; sterylna; pakowana pojedyńczo; kompatybilna z pozycją 3 i 4;</t>
  </si>
  <si>
    <t>Zgłębnik z prowadnicą oraz łącznikiem - do żywienia dożołądkowego lub dojelitowego; wykonany z miękkiego poliuretanu, elementy zgłębnika nie zawierają DEHP i lateksu, przewód posiada centymetrową podziałkę, co ułatwia mierzenie głębokości wprowadzania zgłębnika oraz linie kontrastujące w promieniach RTG; produkt sterylny; prowadnica umożliwiająca wprowadzenie zgłębnika do przewodu pokarmowego; końcówka zgłebnika z dwoma bocznymi otworami oraz otworem kończącym przewód zgłębnika; oznaczony znakiem CE; sterylizowany tlenkiem etylenu; Port żywieniowy z łącznikiem umożliwiający połączenie z zestawem do żywienia lub/i strzykawką; Rozmiary: Ch8 - długość 110cm; Ch10 - długość 110 cm; Ch12 - długość 110 cm; Ch14 - długość 110cm; kompatybilny z pozycją 4 i 5</t>
  </si>
  <si>
    <t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ml; kompatybilny z pozycją 2 i 3</t>
  </si>
  <si>
    <t xml:space="preserve">Jednorazowe pojemniki do reduktorów tlenowych z wodą sterylną o pojemności min. 350 ml maks. 500 ml z łącznikiem na reduktor/dozownik </t>
  </si>
  <si>
    <t>Filtr antybakteryjny - przeciwwirusowy do worka samorozprężalnego tzw. ambu; Zalecana ocjętośc oddechowa: 15-1200 ml z łącznikiem na reduktor/ dozownik; kompatybilny z pozycją 1 i 2</t>
  </si>
  <si>
    <t>Maski anestetyczne dla dorosłych; rozmiary: 3, 4, 5; Wyrób przeznaczony do przesyłania mieszaniny gazów w połączeniu z urządzeniami do sztucznej wentylacji; Właściwości produktu: ukształtowane zgodnie z budową anatomiczną twarzy, pompowany mankiet, zapewniający doskonałą szczelność maski przy minimalnym nacisku, przeźroczyste sklepienie, kolorystyczne pierścienie mocujące - ozaczające poszczególne rozmiary masek; pozbawione lateksów oraz ftalanów; jednorazowe, sterylne, pakowane pojedyńczo; Kompatybilne z pozycją 1 i 3</t>
  </si>
  <si>
    <t>Zadanie nr 2</t>
  </si>
  <si>
    <t>Nr sprawy: 23/SMED/DCZP/2023/P</t>
  </si>
  <si>
    <t>Zadanie nr 3</t>
  </si>
  <si>
    <t>Zadanie nr 1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</si>
</sst>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10" fillId="0" borderId="1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5" borderId="0" xfId="0" applyFill="1"/>
    <xf numFmtId="2" fontId="4" fillId="0" borderId="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15" fillId="0" borderId="8" xfId="1" applyFont="1" applyBorder="1" applyAlignment="1">
      <alignment horizontal="center"/>
    </xf>
    <xf numFmtId="43" fontId="15" fillId="0" borderId="12" xfId="1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Normal="100" zoomScaleSheetLayoutView="80" workbookViewId="0">
      <selection activeCell="M5" sqref="M5"/>
    </sheetView>
  </sheetViews>
  <sheetFormatPr defaultRowHeight="14.25"/>
  <cols>
    <col min="2" max="2" width="30.125" customWidth="1"/>
    <col min="3" max="3" width="21.875" customWidth="1"/>
    <col min="4" max="4" width="14.125" customWidth="1"/>
    <col min="5" max="5" width="22" customWidth="1"/>
  </cols>
  <sheetData>
    <row r="1" spans="1:11" ht="55.5" customHeight="1">
      <c r="A1" s="118" t="s">
        <v>0</v>
      </c>
      <c r="B1" s="118"/>
      <c r="C1" s="118"/>
      <c r="D1" s="118"/>
      <c r="E1" s="118"/>
      <c r="F1" s="118"/>
      <c r="G1" s="118"/>
      <c r="H1" s="119"/>
      <c r="I1" s="116" t="s">
        <v>35</v>
      </c>
      <c r="J1" s="116"/>
      <c r="K1" s="116"/>
    </row>
    <row r="2" spans="1:11" ht="15">
      <c r="A2" s="120" t="s">
        <v>49</v>
      </c>
      <c r="B2" s="120"/>
      <c r="C2" s="120"/>
      <c r="D2" s="120"/>
      <c r="E2" s="120"/>
      <c r="F2" s="120"/>
      <c r="G2" s="120"/>
      <c r="H2" s="121"/>
      <c r="I2" s="117"/>
      <c r="J2" s="117"/>
      <c r="K2" s="117"/>
    </row>
    <row r="3" spans="1:11" ht="15" customHeight="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75">
      <c r="A5" s="3" t="s">
        <v>2</v>
      </c>
      <c r="B5" s="3" t="s">
        <v>3</v>
      </c>
      <c r="C5" s="4" t="s">
        <v>4</v>
      </c>
      <c r="D5" s="4" t="s">
        <v>5</v>
      </c>
      <c r="E5" s="3" t="s">
        <v>20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15">
        <v>1</v>
      </c>
      <c r="B7" s="43" t="s">
        <v>27</v>
      </c>
      <c r="C7" s="6"/>
      <c r="D7" s="5" t="s">
        <v>13</v>
      </c>
      <c r="E7" s="5">
        <v>45</v>
      </c>
      <c r="F7" s="7"/>
      <c r="G7" s="31"/>
      <c r="H7" s="7">
        <f>F7+F7*G7</f>
        <v>0</v>
      </c>
      <c r="I7" s="7">
        <f>E7*F7</f>
        <v>0</v>
      </c>
      <c r="J7" s="7">
        <f>K7-I7</f>
        <v>0</v>
      </c>
      <c r="K7" s="7">
        <f>H7*E7</f>
        <v>0</v>
      </c>
    </row>
    <row r="8" spans="1:11" ht="90">
      <c r="A8" s="11">
        <v>2</v>
      </c>
      <c r="B8" s="43" t="s">
        <v>28</v>
      </c>
      <c r="C8" s="6"/>
      <c r="D8" s="5" t="s">
        <v>13</v>
      </c>
      <c r="E8" s="5">
        <v>15</v>
      </c>
      <c r="F8" s="7"/>
      <c r="G8" s="31"/>
      <c r="H8" s="7">
        <f t="shared" ref="H8:H16" si="0">F8+F8*G8</f>
        <v>0</v>
      </c>
      <c r="I8" s="7">
        <f t="shared" ref="I8:I16" si="1">E8*F8</f>
        <v>0</v>
      </c>
      <c r="J8" s="7">
        <f t="shared" ref="J8:J16" si="2">K8-I8</f>
        <v>0</v>
      </c>
      <c r="K8" s="7">
        <f t="shared" ref="K8:K16" si="3">H8*E8</f>
        <v>0</v>
      </c>
    </row>
    <row r="9" spans="1:11" ht="90">
      <c r="A9" s="15">
        <v>3</v>
      </c>
      <c r="B9" s="43" t="s">
        <v>29</v>
      </c>
      <c r="C9" s="6"/>
      <c r="D9" s="5" t="s">
        <v>13</v>
      </c>
      <c r="E9" s="5">
        <v>35</v>
      </c>
      <c r="F9" s="7"/>
      <c r="G9" s="31"/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0</v>
      </c>
    </row>
    <row r="10" spans="1:11" ht="90">
      <c r="A10" s="15">
        <v>4</v>
      </c>
      <c r="B10" s="34" t="s">
        <v>30</v>
      </c>
      <c r="C10" s="6"/>
      <c r="D10" s="5" t="s">
        <v>13</v>
      </c>
      <c r="E10" s="5">
        <v>15</v>
      </c>
      <c r="F10" s="7"/>
      <c r="G10" s="31"/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0</v>
      </c>
    </row>
    <row r="11" spans="1:11" ht="42" customHeight="1">
      <c r="A11" s="11">
        <v>5</v>
      </c>
      <c r="B11" s="32" t="s">
        <v>26</v>
      </c>
      <c r="C11" s="33"/>
      <c r="D11" s="5" t="s">
        <v>21</v>
      </c>
      <c r="E11" s="30">
        <v>60</v>
      </c>
      <c r="F11" s="17"/>
      <c r="G11" s="12"/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0</v>
      </c>
    </row>
    <row r="12" spans="1:11" ht="51" customHeight="1">
      <c r="A12" s="15">
        <v>6</v>
      </c>
      <c r="B12" s="29" t="s">
        <v>24</v>
      </c>
      <c r="C12" s="33"/>
      <c r="D12" s="5" t="s">
        <v>13</v>
      </c>
      <c r="E12" s="30">
        <v>35</v>
      </c>
      <c r="F12" s="17"/>
      <c r="G12" s="12"/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</row>
    <row r="13" spans="1:11" s="41" customFormat="1" ht="30">
      <c r="A13" s="83">
        <v>7</v>
      </c>
      <c r="B13" s="84" t="s">
        <v>25</v>
      </c>
      <c r="C13" s="85"/>
      <c r="D13" s="86" t="s">
        <v>18</v>
      </c>
      <c r="E13" s="87">
        <v>100</v>
      </c>
      <c r="F13" s="88"/>
      <c r="G13" s="89"/>
      <c r="H13" s="90">
        <f t="shared" si="0"/>
        <v>0</v>
      </c>
      <c r="I13" s="90">
        <f t="shared" si="1"/>
        <v>0</v>
      </c>
      <c r="J13" s="7">
        <f t="shared" si="2"/>
        <v>0</v>
      </c>
      <c r="K13" s="90">
        <f t="shared" si="3"/>
        <v>0</v>
      </c>
    </row>
    <row r="14" spans="1:11" s="63" customFormat="1" ht="45.75" customHeight="1">
      <c r="A14" s="75">
        <v>8</v>
      </c>
      <c r="B14" s="76" t="s">
        <v>36</v>
      </c>
      <c r="C14" s="77"/>
      <c r="D14" s="86" t="s">
        <v>18</v>
      </c>
      <c r="E14" s="79">
        <v>70</v>
      </c>
      <c r="F14" s="80"/>
      <c r="G14" s="89"/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0</v>
      </c>
    </row>
    <row r="15" spans="1:11" s="63" customFormat="1" ht="135">
      <c r="A15" s="92">
        <v>9</v>
      </c>
      <c r="B15" s="84" t="s">
        <v>37</v>
      </c>
      <c r="C15" s="85"/>
      <c r="D15" s="86" t="s">
        <v>18</v>
      </c>
      <c r="E15" s="87">
        <v>70</v>
      </c>
      <c r="F15" s="88"/>
      <c r="G15" s="89"/>
      <c r="H15" s="54">
        <f t="shared" si="0"/>
        <v>0</v>
      </c>
      <c r="I15" s="54">
        <f t="shared" si="1"/>
        <v>0</v>
      </c>
      <c r="J15" s="54">
        <f t="shared" si="2"/>
        <v>0</v>
      </c>
      <c r="K15" s="54">
        <f t="shared" si="3"/>
        <v>0</v>
      </c>
    </row>
    <row r="16" spans="1:11" s="63" customFormat="1" ht="60">
      <c r="A16" s="75">
        <v>10</v>
      </c>
      <c r="B16" s="76" t="s">
        <v>38</v>
      </c>
      <c r="C16" s="77"/>
      <c r="D16" s="78" t="s">
        <v>18</v>
      </c>
      <c r="E16" s="79">
        <v>10</v>
      </c>
      <c r="F16" s="80"/>
      <c r="G16" s="81"/>
      <c r="H16" s="82">
        <f t="shared" si="0"/>
        <v>0</v>
      </c>
      <c r="I16" s="82">
        <f t="shared" si="1"/>
        <v>0</v>
      </c>
      <c r="J16" s="55">
        <f t="shared" si="2"/>
        <v>0</v>
      </c>
      <c r="K16" s="82">
        <f t="shared" si="3"/>
        <v>0</v>
      </c>
    </row>
    <row r="17" spans="1:11">
      <c r="H17" s="93" t="s">
        <v>15</v>
      </c>
      <c r="I17" s="93">
        <f>SUM(I7:I16)</f>
        <v>0</v>
      </c>
      <c r="J17" s="93">
        <f t="shared" ref="J17:K17" si="4">SUM(J7:J16)</f>
        <v>0</v>
      </c>
      <c r="K17" s="93">
        <f t="shared" si="4"/>
        <v>0</v>
      </c>
    </row>
    <row r="19" spans="1:11" ht="32.25" customHeight="1">
      <c r="A19" s="115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40.5" customHeight="1">
      <c r="A20" s="114" t="s">
        <v>17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</sheetData>
  <mergeCells count="7">
    <mergeCell ref="A20:K20"/>
    <mergeCell ref="A19:K19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0" zoomScaleNormal="100" zoomScaleSheetLayoutView="80" workbookViewId="0">
      <selection activeCell="D25" sqref="D25"/>
    </sheetView>
  </sheetViews>
  <sheetFormatPr defaultRowHeight="14.25"/>
  <cols>
    <col min="2" max="2" width="21.375" customWidth="1"/>
    <col min="3" max="3" width="15.125" customWidth="1"/>
    <col min="4" max="4" width="13.625" customWidth="1"/>
    <col min="5" max="5" width="17" customWidth="1"/>
    <col min="9" max="9" width="12" bestFit="1" customWidth="1"/>
    <col min="10" max="10" width="11.375" customWidth="1"/>
    <col min="11" max="11" width="14" customWidth="1"/>
  </cols>
  <sheetData>
    <row r="1" spans="1:11" ht="53.25" customHeight="1">
      <c r="A1" s="118" t="s">
        <v>0</v>
      </c>
      <c r="B1" s="118"/>
      <c r="C1" s="118"/>
      <c r="D1" s="118"/>
      <c r="E1" s="118"/>
      <c r="F1" s="118"/>
      <c r="G1" s="118"/>
      <c r="H1" s="119"/>
      <c r="I1" s="116" t="s">
        <v>35</v>
      </c>
      <c r="J1" s="116"/>
      <c r="K1" s="116"/>
    </row>
    <row r="2" spans="1:11" ht="15">
      <c r="A2" s="120" t="s">
        <v>49</v>
      </c>
      <c r="B2" s="120"/>
      <c r="C2" s="120"/>
      <c r="D2" s="120"/>
      <c r="E2" s="120"/>
      <c r="F2" s="120"/>
      <c r="G2" s="120"/>
      <c r="H2" s="121"/>
      <c r="I2" s="117"/>
      <c r="J2" s="117"/>
      <c r="K2" s="117"/>
    </row>
    <row r="3" spans="1:11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123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19.25" customHeight="1">
      <c r="A5" s="19" t="s">
        <v>2</v>
      </c>
      <c r="B5" s="19" t="s">
        <v>3</v>
      </c>
      <c r="C5" s="20" t="s">
        <v>4</v>
      </c>
      <c r="D5" s="20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</row>
    <row r="6" spans="1:11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</row>
    <row r="7" spans="1:11" ht="76.5" customHeight="1">
      <c r="A7" s="21">
        <v>1</v>
      </c>
      <c r="B7" s="36" t="s">
        <v>22</v>
      </c>
      <c r="C7" s="21"/>
      <c r="D7" s="21" t="s">
        <v>14</v>
      </c>
      <c r="E7" s="37">
        <v>50</v>
      </c>
      <c r="F7" s="35"/>
      <c r="G7" s="22"/>
      <c r="H7" s="23">
        <f>F7+F7*G7</f>
        <v>0</v>
      </c>
      <c r="I7" s="24">
        <f>E7*F7</f>
        <v>0</v>
      </c>
      <c r="J7" s="24">
        <f>K7-I7</f>
        <v>0</v>
      </c>
      <c r="K7" s="24">
        <f>H7*E7</f>
        <v>0</v>
      </c>
    </row>
    <row r="8" spans="1:11" ht="83.25" customHeight="1">
      <c r="A8" s="19">
        <v>2</v>
      </c>
      <c r="B8" s="36" t="s">
        <v>23</v>
      </c>
      <c r="C8" s="19"/>
      <c r="D8" s="21" t="s">
        <v>14</v>
      </c>
      <c r="E8" s="21">
        <v>3</v>
      </c>
      <c r="F8" s="23"/>
      <c r="G8" s="39"/>
      <c r="H8" s="23">
        <f t="shared" ref="H8" si="0">F8+F8*G8</f>
        <v>0</v>
      </c>
      <c r="I8" s="24">
        <f t="shared" ref="I8" si="1">E8*F8</f>
        <v>0</v>
      </c>
      <c r="J8" s="24">
        <f t="shared" ref="J8" si="2">K8-I8</f>
        <v>0</v>
      </c>
      <c r="K8" s="24">
        <f t="shared" ref="K8" si="3">H8*E8</f>
        <v>0</v>
      </c>
    </row>
    <row r="9" spans="1:11">
      <c r="A9" s="25"/>
      <c r="B9" s="25"/>
      <c r="C9" s="25"/>
      <c r="D9" s="25"/>
      <c r="E9" s="25"/>
      <c r="F9" s="25"/>
      <c r="G9" s="25"/>
      <c r="H9" s="26" t="s">
        <v>15</v>
      </c>
      <c r="I9" s="44">
        <f>SUM(I7:I8)</f>
        <v>0</v>
      </c>
      <c r="J9" s="44">
        <f>SUM(J7:J8)</f>
        <v>0</v>
      </c>
      <c r="K9" s="44">
        <f>SUM(K7:K8)</f>
        <v>0</v>
      </c>
    </row>
    <row r="10" spans="1:11" ht="15">
      <c r="A10" s="18"/>
      <c r="B10" s="18"/>
      <c r="C10" s="18"/>
      <c r="D10" s="27"/>
      <c r="E10" s="27"/>
      <c r="F10" s="27"/>
      <c r="G10" s="27"/>
      <c r="H10" s="28"/>
      <c r="I10" s="28"/>
      <c r="J10" s="28"/>
      <c r="K10" s="28"/>
    </row>
    <row r="11" spans="1:11" ht="42.75" customHeight="1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46.5" customHeight="1">
      <c r="A12" s="124" t="s">
        <v>17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</sheetData>
  <mergeCells count="7">
    <mergeCell ref="A11:K11"/>
    <mergeCell ref="A12:K12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80" zoomScaleNormal="80" zoomScaleSheetLayoutView="80" workbookViewId="0">
      <selection activeCell="T8" sqref="T8"/>
    </sheetView>
  </sheetViews>
  <sheetFormatPr defaultRowHeight="14.25"/>
  <cols>
    <col min="2" max="2" width="37.75" customWidth="1"/>
  </cols>
  <sheetData>
    <row r="1" spans="1:11" ht="39.75" customHeight="1">
      <c r="A1" s="118" t="s">
        <v>0</v>
      </c>
      <c r="B1" s="118"/>
      <c r="C1" s="118"/>
      <c r="D1" s="1"/>
      <c r="E1" s="1"/>
      <c r="F1" s="1"/>
      <c r="G1" s="1"/>
      <c r="H1" s="2"/>
      <c r="I1" s="116" t="s">
        <v>35</v>
      </c>
      <c r="J1" s="116"/>
      <c r="K1" s="116"/>
    </row>
    <row r="2" spans="1:11" ht="15" customHeight="1">
      <c r="A2" s="120" t="s">
        <v>49</v>
      </c>
      <c r="B2" s="120"/>
      <c r="C2" s="120"/>
      <c r="D2" s="120"/>
      <c r="E2" s="120"/>
      <c r="F2" s="120"/>
      <c r="G2" s="120"/>
      <c r="H2" s="121"/>
      <c r="I2" s="117"/>
      <c r="J2" s="117"/>
      <c r="K2" s="117"/>
    </row>
    <row r="3" spans="1:11" ht="15" customHeight="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123" t="s">
        <v>50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80">
      <c r="A5" s="4" t="s">
        <v>2</v>
      </c>
      <c r="B5" s="65" t="s">
        <v>3</v>
      </c>
      <c r="C5" s="66" t="s">
        <v>4</v>
      </c>
      <c r="D5" s="66" t="s">
        <v>5</v>
      </c>
      <c r="E5" s="40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75">
      <c r="A7" s="42">
        <v>1</v>
      </c>
      <c r="B7" s="38" t="s">
        <v>39</v>
      </c>
      <c r="C7" s="6"/>
      <c r="D7" s="5" t="s">
        <v>13</v>
      </c>
      <c r="E7" s="5">
        <v>50</v>
      </c>
      <c r="F7" s="7"/>
      <c r="G7" s="12"/>
      <c r="H7" s="8">
        <f t="shared" ref="H7:H11" si="0">F7*1.08</f>
        <v>0</v>
      </c>
      <c r="I7" s="14">
        <f t="shared" ref="I7:I11" si="1">E7*F7</f>
        <v>0</v>
      </c>
      <c r="J7" s="14">
        <f t="shared" ref="J7:J11" si="2">I7*G7</f>
        <v>0</v>
      </c>
      <c r="K7" s="14">
        <f t="shared" ref="K7:K11" si="3">H7*E7</f>
        <v>0</v>
      </c>
    </row>
    <row r="8" spans="1:11" ht="105">
      <c r="A8" s="94">
        <v>2</v>
      </c>
      <c r="B8" s="74" t="s">
        <v>40</v>
      </c>
      <c r="C8" s="46"/>
      <c r="D8" s="13" t="s">
        <v>13</v>
      </c>
      <c r="E8" s="95">
        <v>60</v>
      </c>
      <c r="F8" s="96"/>
      <c r="G8" s="97"/>
      <c r="H8" s="45">
        <f t="shared" si="0"/>
        <v>0</v>
      </c>
      <c r="I8" s="98">
        <f t="shared" si="1"/>
        <v>0</v>
      </c>
      <c r="J8" s="98">
        <f t="shared" si="2"/>
        <v>0</v>
      </c>
      <c r="K8" s="98">
        <f t="shared" si="3"/>
        <v>0</v>
      </c>
    </row>
    <row r="9" spans="1:11" ht="310.5" customHeight="1">
      <c r="A9" s="50">
        <v>3</v>
      </c>
      <c r="B9" s="99" t="s">
        <v>43</v>
      </c>
      <c r="C9" s="47"/>
      <c r="D9" s="71" t="s">
        <v>18</v>
      </c>
      <c r="E9" s="100">
        <v>20</v>
      </c>
      <c r="F9" s="7"/>
      <c r="G9" s="12"/>
      <c r="H9" s="8">
        <f t="shared" si="0"/>
        <v>0</v>
      </c>
      <c r="I9" s="14">
        <f t="shared" si="1"/>
        <v>0</v>
      </c>
      <c r="J9" s="14">
        <f t="shared" si="2"/>
        <v>0</v>
      </c>
      <c r="K9" s="14">
        <f t="shared" si="3"/>
        <v>0</v>
      </c>
    </row>
    <row r="10" spans="1:11" ht="52.5" customHeight="1">
      <c r="A10" s="50">
        <v>4</v>
      </c>
      <c r="B10" s="99" t="s">
        <v>41</v>
      </c>
      <c r="C10" s="47"/>
      <c r="D10" s="71" t="s">
        <v>18</v>
      </c>
      <c r="E10" s="100">
        <v>20</v>
      </c>
      <c r="F10" s="96"/>
      <c r="G10" s="97"/>
      <c r="H10" s="45">
        <f t="shared" si="0"/>
        <v>0</v>
      </c>
      <c r="I10" s="98">
        <f t="shared" si="1"/>
        <v>0</v>
      </c>
      <c r="J10" s="98">
        <f t="shared" si="2"/>
        <v>0</v>
      </c>
      <c r="K10" s="98">
        <f t="shared" si="3"/>
        <v>0</v>
      </c>
    </row>
    <row r="11" spans="1:11" ht="60">
      <c r="A11" s="50">
        <v>5</v>
      </c>
      <c r="B11" s="99" t="s">
        <v>42</v>
      </c>
      <c r="C11" s="47"/>
      <c r="D11" s="71" t="s">
        <v>18</v>
      </c>
      <c r="E11" s="100">
        <v>50</v>
      </c>
      <c r="F11" s="7"/>
      <c r="G11" s="12"/>
      <c r="H11" s="8">
        <f t="shared" si="0"/>
        <v>0</v>
      </c>
      <c r="I11" s="14">
        <f t="shared" si="1"/>
        <v>0</v>
      </c>
      <c r="J11" s="14">
        <f t="shared" si="2"/>
        <v>0</v>
      </c>
      <c r="K11" s="14">
        <f t="shared" si="3"/>
        <v>0</v>
      </c>
    </row>
    <row r="12" spans="1:11" ht="15">
      <c r="A12" s="2"/>
      <c r="B12" s="2"/>
      <c r="C12" s="2"/>
      <c r="D12" s="1"/>
      <c r="E12" s="1"/>
      <c r="F12" s="1"/>
      <c r="G12" s="1"/>
      <c r="H12" s="9" t="s">
        <v>15</v>
      </c>
      <c r="I12" s="10">
        <f>SUM(I7:I11)</f>
        <v>0</v>
      </c>
      <c r="J12" s="10">
        <f t="shared" ref="J12:K12" si="4">SUM(J7:J11)</f>
        <v>0</v>
      </c>
      <c r="K12" s="10">
        <f t="shared" si="4"/>
        <v>0</v>
      </c>
    </row>
    <row r="13" spans="1:11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42" customHeight="1">
      <c r="A14" s="115" t="s">
        <v>16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39.75" customHeight="1">
      <c r="A15" s="114" t="s">
        <v>17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</sheetData>
  <mergeCells count="8">
    <mergeCell ref="A15:K15"/>
    <mergeCell ref="A1:C1"/>
    <mergeCell ref="A13:K13"/>
    <mergeCell ref="A14:K14"/>
    <mergeCell ref="I1:K2"/>
    <mergeCell ref="A3:K3"/>
    <mergeCell ref="A4:K4"/>
    <mergeCell ref="A2:H2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Normal="100" zoomScaleSheetLayoutView="100" workbookViewId="0">
      <selection activeCell="A4" sqref="A4:K4"/>
    </sheetView>
  </sheetViews>
  <sheetFormatPr defaultRowHeight="14.25"/>
  <cols>
    <col min="2" max="2" width="29.5" customWidth="1"/>
    <col min="3" max="3" width="27.625" customWidth="1"/>
    <col min="4" max="4" width="13.125" customWidth="1"/>
    <col min="5" max="5" width="15.625" customWidth="1"/>
  </cols>
  <sheetData>
    <row r="1" spans="1:12" ht="33" customHeight="1">
      <c r="A1" s="118" t="s">
        <v>0</v>
      </c>
      <c r="B1" s="118"/>
      <c r="C1" s="118"/>
      <c r="D1" s="118"/>
      <c r="E1" s="118"/>
      <c r="F1" s="118"/>
      <c r="G1" s="118"/>
      <c r="H1" s="119"/>
      <c r="I1" s="116" t="s">
        <v>35</v>
      </c>
      <c r="J1" s="116"/>
      <c r="K1" s="116"/>
    </row>
    <row r="2" spans="1:12" ht="15" customHeight="1">
      <c r="A2" s="126" t="s">
        <v>49</v>
      </c>
      <c r="B2" s="126"/>
      <c r="C2" s="126"/>
      <c r="D2" s="126"/>
      <c r="E2" s="126"/>
      <c r="F2" s="126"/>
      <c r="G2" s="126"/>
      <c r="H2" s="127"/>
      <c r="I2" s="117"/>
      <c r="J2" s="117"/>
      <c r="K2" s="117"/>
    </row>
    <row r="3" spans="1:12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2" ht="15" customHeight="1">
      <c r="A4" s="123" t="s">
        <v>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60">
      <c r="A5" s="4" t="s">
        <v>2</v>
      </c>
      <c r="B5" s="65" t="s">
        <v>3</v>
      </c>
      <c r="C5" s="66" t="s">
        <v>4</v>
      </c>
      <c r="D5" s="66" t="s">
        <v>5</v>
      </c>
      <c r="E5" s="40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2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2" ht="199.5" customHeight="1">
      <c r="A7" s="101">
        <v>1</v>
      </c>
      <c r="B7" s="102" t="s">
        <v>44</v>
      </c>
      <c r="C7" s="103"/>
      <c r="D7" s="62" t="s">
        <v>18</v>
      </c>
      <c r="E7" s="104">
        <v>20</v>
      </c>
      <c r="F7" s="45"/>
      <c r="G7" s="105"/>
      <c r="H7" s="45">
        <f>F7+F7*G7</f>
        <v>0</v>
      </c>
      <c r="I7" s="98">
        <f>E7*F7</f>
        <v>0</v>
      </c>
      <c r="J7" s="98">
        <f>K7-I7</f>
        <v>0</v>
      </c>
      <c r="K7" s="98">
        <f>E7*H7</f>
        <v>0</v>
      </c>
      <c r="L7" s="2"/>
    </row>
    <row r="8" spans="1:12" ht="255">
      <c r="A8" s="50">
        <v>2</v>
      </c>
      <c r="B8" s="48" t="s">
        <v>47</v>
      </c>
      <c r="C8" s="51"/>
      <c r="D8" s="62" t="s">
        <v>18</v>
      </c>
      <c r="E8" s="52">
        <v>100</v>
      </c>
      <c r="F8" s="53"/>
      <c r="G8" s="105"/>
      <c r="H8" s="45">
        <f t="shared" ref="H8:H9" si="0">F8+F8*G8</f>
        <v>0</v>
      </c>
      <c r="I8" s="98">
        <f t="shared" ref="I8:I10" si="1">E8*F8</f>
        <v>0</v>
      </c>
      <c r="J8" s="98">
        <f t="shared" ref="J8:J10" si="2">K8-I8</f>
        <v>0</v>
      </c>
      <c r="K8" s="98">
        <f>E8*H8</f>
        <v>0</v>
      </c>
      <c r="L8" s="2"/>
    </row>
    <row r="9" spans="1:12" ht="105">
      <c r="A9" s="107">
        <v>3</v>
      </c>
      <c r="B9" s="102" t="s">
        <v>46</v>
      </c>
      <c r="C9" s="108"/>
      <c r="D9" s="62" t="s">
        <v>18</v>
      </c>
      <c r="E9" s="109">
        <v>100</v>
      </c>
      <c r="F9" s="64"/>
      <c r="G9" s="105"/>
      <c r="H9" s="45">
        <f t="shared" si="0"/>
        <v>0</v>
      </c>
      <c r="I9" s="98">
        <f t="shared" si="1"/>
        <v>0</v>
      </c>
      <c r="J9" s="98">
        <f t="shared" si="2"/>
        <v>0</v>
      </c>
      <c r="K9" s="98">
        <f>E9*H9</f>
        <v>0</v>
      </c>
      <c r="L9" s="2"/>
    </row>
    <row r="10" spans="1:12" ht="75">
      <c r="A10" s="50">
        <v>4</v>
      </c>
      <c r="B10" s="110" t="s">
        <v>45</v>
      </c>
      <c r="C10" s="111"/>
      <c r="D10" s="16" t="s">
        <v>18</v>
      </c>
      <c r="E10" s="71">
        <v>70</v>
      </c>
      <c r="F10" s="55"/>
      <c r="G10" s="106"/>
      <c r="H10" s="112">
        <f>F10+F10*G10</f>
        <v>0</v>
      </c>
      <c r="I10" s="98">
        <f t="shared" si="1"/>
        <v>0</v>
      </c>
      <c r="J10" s="98">
        <f t="shared" si="2"/>
        <v>0</v>
      </c>
      <c r="K10" s="98">
        <f>E10*H10</f>
        <v>0</v>
      </c>
      <c r="L10" s="49"/>
    </row>
    <row r="11" spans="1:12" ht="15">
      <c r="A11" s="2"/>
      <c r="B11" s="2"/>
      <c r="C11" s="2"/>
      <c r="D11" s="1"/>
      <c r="E11" s="1"/>
      <c r="F11" s="1"/>
      <c r="G11" s="1"/>
      <c r="H11" s="113" t="s">
        <v>15</v>
      </c>
      <c r="I11" s="91">
        <f>SUM(I7:I10)</f>
        <v>0</v>
      </c>
      <c r="J11" s="91">
        <f t="shared" ref="J11:K11" si="3">SUM(J7:J10)</f>
        <v>0</v>
      </c>
      <c r="K11" s="91">
        <f t="shared" si="3"/>
        <v>0</v>
      </c>
    </row>
    <row r="12" spans="1:12" ht="32.25" customHeight="1">
      <c r="A12" s="115" t="s">
        <v>16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2" ht="34.5" customHeight="1">
      <c r="A13" s="114" t="s">
        <v>17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</sheetData>
  <mergeCells count="7">
    <mergeCell ref="A12:K12"/>
    <mergeCell ref="A13:K13"/>
    <mergeCell ref="I1:K2"/>
    <mergeCell ref="A3:K3"/>
    <mergeCell ref="A4:K4"/>
    <mergeCell ref="A2:H2"/>
    <mergeCell ref="A1:H1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Normal="100" workbookViewId="0">
      <selection activeCell="B35" sqref="B35"/>
    </sheetView>
  </sheetViews>
  <sheetFormatPr defaultRowHeight="14.25"/>
  <cols>
    <col min="1" max="1" width="18" customWidth="1"/>
    <col min="2" max="2" width="24.5" customWidth="1"/>
    <col min="3" max="3" width="31.125" customWidth="1"/>
  </cols>
  <sheetData>
    <row r="1" spans="1:9" ht="27.75" thickBot="1">
      <c r="A1" s="57"/>
      <c r="B1" s="57"/>
      <c r="C1" s="57"/>
    </row>
    <row r="2" spans="1:9" ht="27.75" thickBot="1">
      <c r="A2" s="68" t="s">
        <v>31</v>
      </c>
      <c r="B2" s="69" t="s">
        <v>32</v>
      </c>
      <c r="C2" s="70" t="s">
        <v>33</v>
      </c>
    </row>
    <row r="3" spans="1:9" ht="27">
      <c r="A3" s="58">
        <v>1</v>
      </c>
      <c r="B3" s="72">
        <f>'Zadanie 1'!I17</f>
        <v>0</v>
      </c>
      <c r="C3" s="73">
        <f>'Zadanie 1'!K17</f>
        <v>0</v>
      </c>
    </row>
    <row r="4" spans="1:9" ht="27">
      <c r="A4" s="67">
        <v>2</v>
      </c>
      <c r="B4" s="72">
        <f>'Zadanie 2'!I9</f>
        <v>0</v>
      </c>
      <c r="C4" s="73">
        <f>'Zadanie 2'!K9</f>
        <v>0</v>
      </c>
    </row>
    <row r="5" spans="1:9" ht="27">
      <c r="A5" s="58">
        <v>3</v>
      </c>
      <c r="B5" s="72">
        <f>'Zadanie 3'!I12</f>
        <v>0</v>
      </c>
      <c r="C5" s="73">
        <f>'Zadanie 3'!K12</f>
        <v>0</v>
      </c>
    </row>
    <row r="6" spans="1:9" ht="27.75" thickBot="1">
      <c r="A6" s="67">
        <v>4</v>
      </c>
      <c r="B6" s="72">
        <f>'Zadanie 4'!I11</f>
        <v>0</v>
      </c>
      <c r="C6" s="73">
        <f>'Zadanie 4'!K11</f>
        <v>0</v>
      </c>
    </row>
    <row r="7" spans="1:9" ht="28.5" thickBot="1">
      <c r="A7" s="59" t="s">
        <v>34</v>
      </c>
      <c r="B7" s="60">
        <f>SUM(B3:B6)</f>
        <v>0</v>
      </c>
      <c r="C7" s="61">
        <f>SUM(C3:C6)</f>
        <v>0</v>
      </c>
    </row>
    <row r="10" spans="1:9" ht="15">
      <c r="I10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Wartość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idabrows</cp:lastModifiedBy>
  <cp:lastPrinted>2023-03-20T10:50:41Z</cp:lastPrinted>
  <dcterms:created xsi:type="dcterms:W3CDTF">2021-02-16T10:43:52Z</dcterms:created>
  <dcterms:modified xsi:type="dcterms:W3CDTF">2023-05-22T09:41:51Z</dcterms:modified>
</cp:coreProperties>
</file>