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definedNames/>
  <calcPr fullCalcOnLoad="1"/>
</workbook>
</file>

<file path=xl/sharedStrings.xml><?xml version="1.0" encoding="utf-8"?>
<sst xmlns="http://schemas.openxmlformats.org/spreadsheetml/2006/main" count="399" uniqueCount="167">
  <si>
    <t>Asortyment</t>
  </si>
  <si>
    <t>j.m.</t>
  </si>
  <si>
    <t>Ilość</t>
  </si>
  <si>
    <t>Producent</t>
  </si>
  <si>
    <t>Nr katalogowy</t>
  </si>
  <si>
    <t>Wielkość opakowania</t>
  </si>
  <si>
    <t>Ilośc opakowań konieczna do wykonania zamówienia</t>
  </si>
  <si>
    <t xml:space="preserve"> Cena jedn. netto za opakowanie [zł]</t>
  </si>
  <si>
    <t>VAT [%]</t>
  </si>
  <si>
    <t>Wartość netto [zł]</t>
  </si>
  <si>
    <t>Wartość brutto [zł]</t>
  </si>
  <si>
    <t>Rozmiar 400x400 mm. Kolor biały.  Opakowanie maksymalnie 500 arkuszy.</t>
  </si>
  <si>
    <t>ark.</t>
  </si>
  <si>
    <t>Rozmiar 750x750 mm. Kolor biały.  Opakowanie maksymalnie 250 arkuszy.</t>
  </si>
  <si>
    <t>Rozmiar 400x400 mm. Kolor zielony. Opakowanie maksymalnie 500 arkuszy.</t>
  </si>
  <si>
    <t>Rozmiar 600x600 mm. Kolor zielony. Opakowanie maksymalnie 500 arkuszy.</t>
  </si>
  <si>
    <t>Rozmiar 750x750 mm. Kolor zielony. Opakowanie maksymalnie 250 arkuszy.</t>
  </si>
  <si>
    <t>Rozmiar 900x900 mm. Kolor zielony. Opakowanie maksymalnie 250 arkuszy.</t>
  </si>
  <si>
    <t>Rozmiar 1000x1000 mm. Kolor zielony. Opakowanie maksymalnie 250 arkuszy.</t>
  </si>
  <si>
    <t>Rozmiar 1200x1200 mm. Kolor zielony. Opakowanie maksymalnie 100 arkuszy.</t>
  </si>
  <si>
    <t>Rozmiar 400x400 mm. Kolor niebieski. Opakowanie maksymalnie 500 arkuszy.</t>
  </si>
  <si>
    <t>Rozmiar 600x600 mm. Kolor niebieski. Opakowanie maksymalnie 500 arkuszy.</t>
  </si>
  <si>
    <t>Rozmiar 900x900 mm. Kolor niebieski. Opakowanie maksymalnie 250 arkuszy.</t>
  </si>
  <si>
    <t>Rozmiar 1000x1000 mm. Kolor niebieski. Opakowanie maksymalnie 250 arkuszy.</t>
  </si>
  <si>
    <t>Opis papieru załączyć do oferty</t>
  </si>
  <si>
    <t>W kolumnie 6 Wykonawca wpisuje nr katalogowy oferowanego produktu, jeżeli produkt nie posiada nr. katalogowego Wykonawca wpisuje "nie posiada".</t>
  </si>
  <si>
    <t>W kolumnie 7 Wykonawca podaje wielkość oferowanego opakowania. Opakowanie nie może być większe niż wskazane w kolumnie 2.</t>
  </si>
  <si>
    <t>W kolumnie 8 Wykonawca podaje ilość oferowanych opakowań koniecznych do wykonania zamówienia. Wielkość tą należy zaokrąglić do drugiego miejsca po przecinku. W kolumnie tej znajduje się formuła, która automatycznie obliczy żądaną wartość pod warunkiem, że treść wpisana w kolumnie 7 jest liczbą.</t>
  </si>
  <si>
    <t>W kolumnie 9 Wykonawca podaje cenę jednostkową netto oferowanego opakowania (wymienionego w kolumnie 7).</t>
  </si>
  <si>
    <t>Wartość netto (kolumna 11) = kolumna nr 8 x kolumna nr 9</t>
  </si>
  <si>
    <t>Wartość brutto (kolumna 12) = kolumna nr 11 + ... % VAT</t>
  </si>
  <si>
    <t>Wartość razem = suma wszystkich pozycji (odrębnie dla kolumny netto i brutto)</t>
  </si>
  <si>
    <t>Formularz cenowy - Część nr 2 - Włóknina sterylizacyjna</t>
  </si>
  <si>
    <t>l.p.</t>
  </si>
  <si>
    <r>
      <t xml:space="preserve">Włóknina sterylizacyjna 
– wykonana zgodnie z normami zharmonizowanymi z dyrektywą o wyrobach medycznych, tzn. EN ISO 11607-1 i ISO 11607-2;
– o następującej charakterystyce wytrzymałościowej:
a) zawartość chlorków nie więcej niż 0,015%,
b) zawartość siarczanów nie więcej niż 0,010%,
c) wytrzymałość na rozciąganie linowe na sucho w kierunku walcowania nie mniej niż 2,0 kN/m, w kierunku poprzecznym nie mniej niż 0,9 kN/m,
d) wytrzymałość na rozciąganie linowe na mokro w kierunku walcowania nie mniej niż 1,6 kN/m w kierunku poprzecznym nie mniej niż 0,7 kN/m,
e) wytrzymałość na przepuklenie nie mniej niż 220 kPa na sucho i 170 kPa na mokro,
f) wytrzymałość na rozdarcie nie mniej niż 1100 mN w kierunku walcowania oraz niemniej niż 1600 mN w kierunku poprzecznym,
g) niezwilżalność roztworem soli fizjologicznej nie mniej niż 100 min,
h) wydłużenie do zerwania minimum 10% w obu kierunkach,
i) gramatura nominalna </t>
    </r>
    <r>
      <rPr>
        <sz val="9"/>
        <color indexed="8"/>
        <rFont val="Arial"/>
        <family val="2"/>
      </rPr>
      <t>60-66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(tolerancja wg. PN EN 868-2),
j) materiał zapewniający wysoką barierę bakteriologiczną i możliwość długiego składowania materiałów w stanie sterylnym, wymagane oświadczenie producenta (np. w formie ulotki) o okresie przechowywania wyrobów w stanie sterylnym w okresie nie krótszym niż 60 dni.   Wszystkie pozycje od jednego producenta. Wymagana charakterystyka wytrzymałościowa lub inny dokument wydany przez producenta, potwierdzająca parametry wytrzymałościowe i zgodność z normą PN-EN 868- </t>
    </r>
    <r>
      <rPr>
        <u val="single"/>
        <sz val="7"/>
        <color indexed="8"/>
        <rFont val="Arial"/>
        <family val="2"/>
      </rPr>
      <t>proszę załączyć do oferty</t>
    </r>
    <r>
      <rPr>
        <sz val="9"/>
        <color indexed="8"/>
        <rFont val="Arial"/>
        <family val="2"/>
      </rPr>
      <t xml:space="preserve">. </t>
    </r>
  </si>
  <si>
    <t>Rozmiar 750x750 mm. Kolor niebieski. Opakowanie maksymalnie 250 arkuszy.</t>
  </si>
  <si>
    <t>Rozmiar 1200x1200 mm. Kolor zielony. Opakowanie maksymalnie 125 arkuszy.</t>
  </si>
  <si>
    <t>Syntetyczna włóknina typu SMX w kolorze zielonym : 5 warstw polipropylenu typu SSMMS.  Antystatyczna, zapewniająca dużą wytrzymałość ( ciężkie zestawy ortopedyczne) i barierę mikrobiologiczną o gramaturze 47-75 g/m2. Możliwość stosowania w sterylizacji  nadtlenkiem wodoru (plazma) oraz parą. Wytrzymałość na rozciąganie w kierunku walcowania:  2,4 kN/ w kierunku poprzecznym 1,35 kN/m, rozciąganie w kierunku walcowania: 70%/ w kierunku poprzecznym: 65%. Wykonana zgodnie z normami zharmonizowanymi z dyrektywą o wyrobach medycznych, tzn. EN ISO 11607-1 i ISO 11607-2;</t>
  </si>
  <si>
    <t>Rozmiar 750x750 mm. Kolor zielony.  Opakowanie maksymalnie 250 arkuszy.</t>
  </si>
  <si>
    <t>Razem wartość</t>
  </si>
  <si>
    <t>Opisy i próbki włóknin załączyć do oferty.</t>
  </si>
  <si>
    <t>Formularz cenowy - Część nr 3 – Rękawy i torebki papierowo-foliowe, Tyvek, arkusze zgrzewu</t>
  </si>
  <si>
    <r>
      <t>Rękawy papierowo foliowe z nadrukowanym wskaźnikiem do sterylizacji parowej. Wyprodukowane z 9-warstwowej elastycznej, trwałej                        i wytrzymałej mechanicznie również po sterylizacji folii( potwierdzenie liczby warstw folii wydane przez niezależną organizacje notyfikowaną)            oraz papieru o gramaturze 70g/m</t>
    </r>
    <r>
      <rPr>
        <vertAlign val="superscript"/>
        <sz val="9"/>
        <color indexed="8"/>
        <rFont val="Arial"/>
        <family val="2"/>
      </rPr>
      <t xml:space="preserve">2.
</t>
    </r>
    <r>
      <rPr>
        <sz val="9"/>
        <color indexed="8"/>
        <rFont val="Arial"/>
        <family val="2"/>
      </rPr>
      <t xml:space="preserve">Wszystkie napisy i wskaźniki umieszczone poza przestrzenią pakowania. Kierunek otwarcia opakowania oznaczony w sposób czytelny                         i jednoznaczny.  Zgrzew fabryczny musi być wielokrotny a w miejscu zgrzewanym zgrzewarką folia po zgrzaniu zmiana kolor w widoczny sposób tak, aby pracownik mógł dokonać wizualnej kontroli zgrzewu. Rękaw nawinięty na rolkę folią na zewnątrz. Rękawy papierowo-foliowe wykonane zgodnie z normami zharmonizowanymi z dyrektywą o wyrobach medycznych EN ISO 11607-1, 2 i EN 868-5                                                                  Wszystkie pozycje od jednego producenta.                                                                                                                          </t>
    </r>
  </si>
  <si>
    <t>Z zakładką - rozmiar 100mm x 50mm x 100 mb</t>
  </si>
  <si>
    <t>rolka</t>
  </si>
  <si>
    <t>Z zakładką - rozmiar 150mm x 40-50mm x 100 mb</t>
  </si>
  <si>
    <t xml:space="preserve">Z zakładką - rozmiar 200mm x 40-55mm </t>
  </si>
  <si>
    <t>Z zakładką - rozmiar 250mm x 50-65mm x 100mb</t>
  </si>
  <si>
    <t>Bez zakładki - rozmiar 75mm x 200mb</t>
  </si>
  <si>
    <t>Bez zakładki - rozmiar 100mm x 200mb</t>
  </si>
  <si>
    <t>Bez zakładki - rozmiar 120-125mm x 200mb</t>
  </si>
  <si>
    <t>Bez zakładki - rozmiar 150 mm x 200mb</t>
  </si>
  <si>
    <t>Bez zakładki - rozmiar 200-210mm x 200mb</t>
  </si>
  <si>
    <t>Bez zakładki - rozmiar 250mm x 200mb</t>
  </si>
  <si>
    <t>Bez zakładki - rozmiar 300mm x 200mb</t>
  </si>
  <si>
    <t>Bez zakładki - rozmiar 350-380mm x 200mb</t>
  </si>
  <si>
    <t>Rękawy wykonane z niepowlekanej włókniny HDPE TYVEK (klasa 1073 B) oraz wielowarstwowej folii BOPET/PE laminat z tworzywa sztucznego (12/50 mikronów) Parametry zgrzewania od 120-130°C. Zgrzew minimum 6mm. Wytrzymałość zgrzewu 1,5N/15mm.</t>
  </si>
  <si>
    <t xml:space="preserve">Bez zakładki tyvek 150mmx100m </t>
  </si>
  <si>
    <t xml:space="preserve">Bez zakładki tyvek 100mmx100m </t>
  </si>
  <si>
    <r>
      <t>Torebki zgrzewalne papierowo foliowe z nadrukowanym wskaźnikiem do sterylizacji parowej. Wyprodukowane z 9-warstwowej elastycznej, trwałej   i wytrzymałej mechanicznie również po sterylizacji folii( potwierdzenie liczby warstw folii wydane przez niezależną organizacje notyfikowaną) oraz papieru o gramaturze 70g/m</t>
    </r>
    <r>
      <rPr>
        <vertAlign val="superscript"/>
        <sz val="9"/>
        <color indexed="8"/>
        <rFont val="Arial"/>
        <family val="2"/>
      </rPr>
      <t xml:space="preserve">2.
</t>
    </r>
    <r>
      <rPr>
        <sz val="9"/>
        <color indexed="8"/>
        <rFont val="Arial"/>
        <family val="2"/>
      </rPr>
      <t xml:space="preserve">Wszystkie napisy i wskaźniki umieszczone poza przestrzenią pakowania. Kierunek otwarcia opakowania oznaczony w sposób czytelny                          i jednoznaczny. Zgrzew fabryczny musi być wielokrotny a w miejscu zgrzewanym zgrzewarką folia po zgrzaniu zmiana kolor w widoczny sposób tak, aby pracownik mógł dokonać wizualnej kontroli zgrzewu.  Torebki papierowo-foliowe wykonane zgodnie z normami zharmonizowanymi                         z  dyrektywą o wyrobach medycznych EN ISO 11607-1, 2 i EN 868-5  Wszystkie pozycje od jednego producenta.                                                                                                                             </t>
    </r>
  </si>
  <si>
    <t xml:space="preserve">Torebka papierowo-foliowa zgrzewalna, 100mm x 200mm +/- 5% </t>
  </si>
  <si>
    <t>szt.</t>
  </si>
  <si>
    <t xml:space="preserve">Torebka papierowo-foliowa zgrzewalna, 150mm x 300mm +/- 5% </t>
  </si>
  <si>
    <t>Torebka papierowo-foliowa zgrzewalna, 150mm x 400mm +/- 5%</t>
  </si>
  <si>
    <t xml:space="preserve">Torebka papierowo-foliowa zgrzewalna, 205mm x 400mm +/- 5% </t>
  </si>
  <si>
    <t xml:space="preserve">Torebka papierowo-foliowa zgrzewalna, 50mm x 250mm +/- 5% </t>
  </si>
  <si>
    <t xml:space="preserve">Torebka włókninowo-foliowa zgrzewalna, 320mm x 500mm +/- 5% </t>
  </si>
  <si>
    <t>Arkusz kontroli zgrzewu do kontroli prawidłowej pracy zgrzewarki w postaci arkusza z folią. Test zgodny z wymogami normy PN EN ISO 11607-2:2006. Gotowy do użycia bez konieczności umieszczania w dodatkowym opakowaniu. Z polami do protokołu, [tzn. daty, numeru, parametrów zgrzewu, wyniku. Test wykonany z identycznych surowców jak opakowania papierowo-foliowe. Opakowanie maksymalne 250 szt.</t>
  </si>
  <si>
    <t>Arkusz kontroli zgrzewu do kontroli prawidłowej pracy zgrzewarki w postaci arkusza z folią typu Tyvek. Test zgodny z wymogami normy PN EN ISO 11607-2:2006. Gotowy do użycia bez konieczności umieszczania w dodatkowym opakowaniu. Z polami do protokołu, [tzn. daty, numeru,parametrów zgrzewu, wyniku.</t>
  </si>
  <si>
    <t>Opisy produktów łączyć do oferty</t>
  </si>
  <si>
    <t>Formularz cenowy - Część nr 4 – Mycie i ochrona</t>
  </si>
  <si>
    <t>Czyścik dwustronny bawełna/nylon, ø 3 mm x 150 mm.</t>
  </si>
  <si>
    <t>Czyścik miękki ø 12 mm x 300 mm, poliester.</t>
  </si>
  <si>
    <t>Czyścik miękki ø 9 mm x 300 mm, poliester.</t>
  </si>
  <si>
    <t>Wskaźnik wykrywania pozostałości, białka na powierzchni, gotowy do natychmiastowego użycia, możliwość uzyskania wyniku w ciągu 10 sekund, brak konieczności stosowania innych dodatkowych urządzeń w tym inkubatora, możliwość sprawdzania  trudno dostępnych powierzchni - takich jak ząbkowane krawędzie czy złącza instrumentów o skomplikowanej budowie, Opakowanie minimum 25 sztuk Dołączone etykiety do wklejenia w dokumentację wyniku testu</t>
  </si>
  <si>
    <t>Wskaźnik kontroli procesu mycia, wskaźnik przeznaczony do stosowania wraz z przyrządem do mocowania wskaźnika, substancja testowa wskaźnika w postaci syntetycznego zabrudzenia testowego naniesiona syntetycznej stabilnej temperaturowo powierzchni, pozwalającej na łatwą archiwizację, możliwość zastosowania uchwytu do umieszczania wskaźnika do monitorowania skuteczności mycia w myjni ultradźwiękowej. Załączyć oświadczenie producenta o braku we wskaźniku związków krwi i jej pochodnych. Opakowanie 200  sztuk. Uchwyt dołączony do testów.</t>
  </si>
  <si>
    <t>Koperty do dokumentowania procesów mycia i dezynfekcji. Dwustronne.</t>
  </si>
  <si>
    <t>Przyłbica jednorazowego użytku, z pianką w części czołowej, na gumce wokół głowy. Ochraniająca całą twarz i zapewniająca dobrą widoczność. Opakowanie maksymalne 50 szt.-różowe</t>
  </si>
  <si>
    <t>Rękawica ochronna silikonowa 35 cm, pięciopalczasta, odporne na temp. od  -40 st.C do +240 st.C, można myć w myjni dezynfektorze, uniwersalny rozmiar, niebieska, nie zawiera lateksu</t>
  </si>
  <si>
    <t>Fartuch z włókniny 36 g/m2  jednorazowy, żółty,  dł. ok. 136 cm, przód i rękawy odporne na wodę. Opakowanie 100szt</t>
  </si>
  <si>
    <t>Kontener polipropylenowy 40x30x33,5 cm, z rączką, pokrywa na zawiasach</t>
  </si>
  <si>
    <t>Kontener polipropylenowy 40x30x28,5 cm, z rączką, pokrywa na zawiasach</t>
  </si>
  <si>
    <t>Kontener polipropylenowy 60x40x23,5 cm, z rączką, pokrywa na zawiasach</t>
  </si>
  <si>
    <t>Kontener polipropylenowy 60x40x28,5 cm, z rączką, pokrywa na zawiasach</t>
  </si>
  <si>
    <t>Osłonki jednorazowego użytku papierowe złożone i sklejone max. szerokość ostrza 20mm dł. 105mm</t>
  </si>
  <si>
    <t>Osłonka winylowa podwójna z otworami 2x9x25mm</t>
  </si>
  <si>
    <t>Popisy produktów załączyć do oferty</t>
  </si>
  <si>
    <t>W kolumnie 6 Wykonawca wpisuje nr katalogowy oferowanego produktu, jeżeli produkt nie posiada numeru katalogowego Wykonawca wpisuje "nie posiada".</t>
  </si>
  <si>
    <t>Wartość razem = suma wszystkich pozycji (podaje się odrębnie dla kwot netto i brutto)</t>
  </si>
  <si>
    <t>Asortyment*</t>
  </si>
  <si>
    <t>I</t>
  </si>
  <si>
    <t>Osłonki na narzędzia plastikowe, bezbarwne, zabezpieczające przed rozcięciem opakowania sterylnego oraz skaleczeniem użytkownika. Wykonane z materiału odpornego na warunki sterylizacji parowej, wielokrotnego użytku. W rozmiarach:</t>
  </si>
  <si>
    <t>2x16x25mm (z wewnętrznymi wypustkami)</t>
  </si>
  <si>
    <t>ø 2,8 mm x 19 mm</t>
  </si>
  <si>
    <t>6,4 mm x 19 mm</t>
  </si>
  <si>
    <t>ø 1,6 mm x 19 mm</t>
  </si>
  <si>
    <t>prostokątna 2 mm x 9 mm x 25 mm</t>
  </si>
  <si>
    <t>II</t>
  </si>
  <si>
    <t>Pasek silikonowy do spinania kabli koagulacyjnych długość 110 mm (+/- 10 mm). Odporny na temperaturę 134°C.</t>
  </si>
  <si>
    <t>III</t>
  </si>
  <si>
    <t>Pasek silikonowy do spinania kabli koagulacyjnych długość 210 mm (+/- 10 mm). Odporny na temperaturę 134°C.</t>
  </si>
  <si>
    <t>IV</t>
  </si>
  <si>
    <t>Szczotka do mycia, dwustronna. Twarde syntetyczne włosie do utrwalonych zabrudzeń, niebieska. Odporna na temperaturę 134 st.C.</t>
  </si>
  <si>
    <t>V</t>
  </si>
  <si>
    <t>Szczotka do mycia, twarde syntetyczne włosie do utrwalonych zabrudzeń.      Dł szczotki 30 i 45 mm. Odporna na temperaturę 134 st.C.</t>
  </si>
  <si>
    <t>VI</t>
  </si>
  <si>
    <t>Szczotka z mocnym syntetycznym włosiem do czyszczenia uporczywych zanieczyszczeń. Długość szczotki 235 mm, długość włosia 15 mm (+/-10%). Nadająca się do mycia w myjni dezynfektorze. Zagięta rączka. Wytrzymuje temperaturę 134°C.</t>
  </si>
  <si>
    <t>VII</t>
  </si>
  <si>
    <t xml:space="preserve">Szczotka do czyszczenia narzędzi z włsiem ze stali nierdzewnej. Długośc całkowta 178 mm </t>
  </si>
  <si>
    <t>VIII</t>
  </si>
  <si>
    <t>Osłonki na ostrza nożyczek, zabezpieczające przed rozcięciem opakowania sterylnego oraz skaleczeniem użytkownika, utrzymujące nożyczki w pozycji otwartej. Wykonane z materiału odpornego na warunki sterylizacji parowej, wielokrotnego użytku. W rozmiarach:</t>
  </si>
  <si>
    <t>3,2 x 25 mm</t>
  </si>
  <si>
    <t>5 x 25 mm</t>
  </si>
  <si>
    <t>2,8 x 19 mm</t>
  </si>
  <si>
    <t>IX</t>
  </si>
  <si>
    <t>Plomby do kontenerów ,żółte plastikowe, jednorazowe nadające się do sterylizacji parowej w temperaturze 134°C. Opakowanie maksymalnie 1000 szt.</t>
  </si>
  <si>
    <t>X</t>
  </si>
  <si>
    <t>Etykiety do kontenerów sterylizacyjnych samoprzylepne wym.59x40 mm.  Wytrzymujące temperaturę 134°C. Opakowanie 1000 szt.</t>
  </si>
  <si>
    <t>XI</t>
  </si>
  <si>
    <t>Środek do usuwania pozostałości kleju, cementu z powierzchni narzędzi medycznych i kontenerów. Poj. min 250ml.</t>
  </si>
  <si>
    <t>XII</t>
  </si>
  <si>
    <t>Aluminiowe tabliczki do indetyfikacyjne do kontenerów sterylizacyjnych. Kolor żółty, rozmiar 50 x 18 mm</t>
  </si>
  <si>
    <t>XIII</t>
  </si>
  <si>
    <t>Filtry do konteterów sterylizacyjncyh, średnica 19 cm, bez wskaźnika sterylizacji</t>
  </si>
  <si>
    <t>XIV</t>
  </si>
  <si>
    <t>Filtry do konteterów sterylizacyjncyh, rozmiar 171 x 232 mm, ze wskaxniekiem sterylizacji parą wodną.</t>
  </si>
  <si>
    <t>XV</t>
  </si>
  <si>
    <t>Kieszenie ochronne do narzedzi, papierowo foliowe, rozmiar 51 x 127 mm</t>
  </si>
  <si>
    <t>XVI</t>
  </si>
  <si>
    <t>Kieszenie ochronne do narzedzi, papierowo foliowe, rozmiar 90 x 168 mm</t>
  </si>
  <si>
    <t>XVII</t>
  </si>
  <si>
    <t>Kosz sterylizacyjnyc na mikro narzędzia rzmiar oczek 1,6 x 1,6 x 0,7, rozmiar 275x200x35 mm</t>
  </si>
  <si>
    <t>XVIII</t>
  </si>
  <si>
    <t>Kosz sterylizacyjnyc na mikro narzędzia rzmiar oczek 0,5 x 0,5 x 0,3, rozmiar 100 x 100 x 50 mm</t>
  </si>
  <si>
    <t>XIX</t>
  </si>
  <si>
    <t>Kosz sterylizacyjnyc na mikro narzędzia rzmiar oczek 0,5 x 0,5 x 0,3, rozmiar 180 x 130 x 30  x 100 x 50 mm</t>
  </si>
  <si>
    <t>XX</t>
  </si>
  <si>
    <t>Torebi po dezynfekcyjne, z samoprzylepmnym zamknięciem. Rozmiar 197 x 300 m</t>
  </si>
  <si>
    <t>XXI</t>
  </si>
  <si>
    <t>Zatyczki silikonowe do mocowania etykiet</t>
  </si>
  <si>
    <t>Opisy produktów załączyć do oferty</t>
  </si>
  <si>
    <t>Ilość opakowań konieczna do wykonania zamówienia</t>
  </si>
  <si>
    <t>Pisaki odporne na proces sterylizacji.  Grubość kreski około 0,6 mm. Czarny</t>
  </si>
  <si>
    <t>Taśma do zamykania pakietów, super mocna,  z indykatorem do sterylizacji parą. Powierzchnia taśmy w 30% pokryta wskaźnikiem do sterylizacji. Szerokość taśmy: 25 mm,+/- 1mm długość taśmy 50-60 mb. Z pierwszym zamówieniem dwa dyspensery do taśmy</t>
  </si>
  <si>
    <t>mb</t>
  </si>
  <si>
    <t>Taśma do zamykania pakietów, super mocna, z indykatorem do sterylizacji parą. Powierzchnia taśmy w 30% pokryta wskaźnikiem do sterylizacji. Szerokość taśmy: 19 mm,+/- 1mm długość taśmy 50-60 mb.</t>
  </si>
  <si>
    <t>Taśma do zamykania pakietów bez wskażnika. Szerokość taśmy: 19 mm,+/- 1mm długość taśmy 50-60 mb.</t>
  </si>
  <si>
    <t>Taśma do zamykania pakietów ze wskaźnikiem do pary wodnej - szerokość 19mm +/- 1mm. Spełniająca wymogi norm ISO 11140-1 oraz EN 867-1. Rolka maksymalnie 50-60 mb.</t>
  </si>
  <si>
    <t>Taśma do zamykania pakietów ze wskaźnikiem do plazmy VH2O2 szerokość 19mm +/- 1mm. Spełniająca wymogi norm ISO 11140-1 oraz EN 867-1. Rolka maksymalnie 50-60 mb.</t>
  </si>
  <si>
    <t>Suche chusteczki włókninowe w rolkach do używania na sucho lub do nasączania wykonane z wysokogatunkowej mieszanki celulozy, poliestru i wiskozy. Gramatura włókniny min. 70g/m2 rozmiar chusteczek min.30x34cm. Nieskładane. Rolka 100szt.</t>
  </si>
  <si>
    <t>op</t>
  </si>
  <si>
    <t>Zintegrowany wskaźnik do kontroli wsadu w procesie sterylizacji parą wodną, w postaci pokrytych na całej długości polimerem pasków samoprzylepnych (paski samoprzylepne na całej  długości), z symetrycznie rozłożoną substancją wskaźnikową, kompatybilne z przyrządem testowym procesu z rurką i kapsułą ze stali kwasoodpornej, w obudowie z tworzywa sztucznego. Zgodny z normą EN 867-5 i EN ISO 11140-1. Wykonawca zobowiązuje się dostarczyć dwa przyrządy testowe z pierwszą dostawą testów*. Opakowanie maksymalne 500 szt.</t>
  </si>
  <si>
    <t>GKE</t>
  </si>
  <si>
    <t>Test symulacyjny Bowie-Dick do kontroli pracy sterylizatora w postaci pokrytych polimerem pasków, samoprzylepnych na całej długości, z symetrycznie rozłożoną substancją wskaźnikową, kompatybilne z przyrządem testowym procesu z rurką i kapsułą ze stali kwasoodpornej w obudowie z tworzywa sztucznego. Zgodny z normą EN 867-4 i EN ISO 11140-4. Wykonawca zobowiązuje się  dostarczyć dwa przyrządy testowe z pierwszą dostawą testów*. Opakowanie maksymalnie 250 szt.</t>
  </si>
  <si>
    <t>Koperty do systemu dokumentacji procesów sterylizacji. Koperta dokumentująca 1 dzień pracy dwóch sterylizatorów. Możliwość udokumentowania co najmniej 6 cykli dla każdego sterylizatora. Miejsce na wklejenie wskaźnika kontroli wsadu i etykiety podwójnie przylepnej.</t>
  </si>
  <si>
    <t>Fiolkowy wskaźnik do kontroli procesów sterylizacji parą wodną. Kompatybilny z przyrządem testowym procesu (rurka i kapsuła ze stali kwasoodpornej w obudowie z tworzywa sztucznego). Czas inkubacji maksimum 24 godziny, zgodny z normą EN ISO 11138, z umieszczonym wewnątrz fiolki zintegrowanym wskaźnikiem zgodnym z normą EN ISO 11140. Opakowanie maksymalnie 100 szt. Wykonawca zobowiązuje się użyczyć Zamawiającemu na czas trwania umowy ww. przyrząd testowy w ilości 2 szt. oraz inkubator do ww. testów.*</t>
  </si>
  <si>
    <t>Wieloparametrowy test typu 4 do kontroli pakietu w procesie sterylizacji nadtlenkiem wodoru zgodny z normą 11140-1. Test samoprzylepny, opakowanie zawiera 400 szt.</t>
  </si>
  <si>
    <t>Etykiety dwukrotnie przylepne ze wskaźnikiem sterylizacji parą wodną.  1 rolka =750 etykiet. Do  każdego opakowania etykiet dołączony wałek z tuszem. Na etykietach musi być miejsce na informacje:nr. Operatora, nr sterylizatora, nr cyklu, kod pakietu, data sterylizacji, data ważności.(kolejność informacji dowolna), Dostarczenie 2 szt., metkownic kompatybilnych z etykietami z pierwszym zamówieniem.</t>
  </si>
  <si>
    <t>Etykiety dwukrotnie przylepne ze wskaźnikiem sterylizacji plazmowej. 1 rolka =500- 750 etykiet. Do  każdego opakowania etykiet dołączony wałek z tuszem.  Na etykietach musi być miejsce na informacje:nr. Operatora, nr sterylizatora, nr cyklu, kod pakietu, data sterylizacji, data ważności.(kolejność informacji dowolna).  Dostarczenie 1 szt., metkownicy kompatybilnej z etykietami z pierwszym zamówieniem.</t>
  </si>
  <si>
    <t>*</t>
  </si>
  <si>
    <t>Koszt użyczenia przyrządów testowych na okres obowiązywania umowy wliczony w cenę dostawy produktów z poz. 1, poz. 2 oraz poz. 4.</t>
  </si>
  <si>
    <t>Opisy testów i etykiet załączyć do oferty</t>
  </si>
  <si>
    <t>Formularz cenowy - Część nr 5 – Ochrona i zabezpieczenie  narzędzi</t>
  </si>
  <si>
    <t xml:space="preserve">Formularz cenowy - Część nr 6 – Taśmy sterylizacyjne </t>
  </si>
  <si>
    <t>Formularz cenowy - Część nr 7– chusteczki do osuszania narzędzi po myciu</t>
  </si>
  <si>
    <t>Formularz cenowy - Część nr 8 - System kontroli sterylizacji parowej i plazmowej</t>
  </si>
  <si>
    <r>
      <t>Część 1 Papier mikrokrepowany sterylizacyjny</t>
    </r>
    <r>
      <rPr>
        <sz val="9"/>
        <color indexed="8"/>
        <rFont val="Arial"/>
        <family val="2"/>
      </rPr>
      <t xml:space="preserve"> I lub II generacji - włókno celulozowe 100%, zawartość chlorków nie więcej niż 0,015 %, zawartość siarczanów nie więcej niż 0,018 %, wytrzymałość na rozciąganie liniowe na sucho w kierunku walcowania nie mniej niż 2,0 kN/m; w kierunku poprzecznym nie mniej niż 1,6 kN/m, wytrzymałość na rozciąganie liniowe na mokro w kierunku walcowania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0,8 kN/m; w kierunku poprzecznym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0,5 kN/m, gramatura nominalna 60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 (tolerancja wg PN EN 868-2), zapewnienie wysokiej bariery bakteriologicznej. Możliwość długiego składowania materiału w stanie sterylnym (minimum 30 dni). Papier nieprzepakowywany u dystrybutorów (tj. opakowania jednostkowe nie dzielone). Termin ważności minimum 12 miesięcy. Wszystkie produkty od jednego producenta. Papier wykonany zgodnie z normami zharmonizowanymi z dyrektywą o wyrobach medycznych EN ISO 11607-1 i ISO 11607-2.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Dołączyć</t>
    </r>
    <r>
      <rPr>
        <b/>
        <sz val="9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>Wpis do Rejestru produktów leczniczych, wyrobów medycznych i produktów biobójczych lub Deklarację zgodności zatwierdzoną przez jednostkę notyfikowaną, zaświadczenie/certyfikat producenta o okresie trwałości produktu od daty jego produkcji i maksymalnym czasie przechowywania w stanie sterylnym wyrobów opakowanych w oferowany produkt. Wszystkie pozycje od jednego producenta.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</si>
</sst>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CE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165" fontId="4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/>
      <protection/>
    </xf>
    <xf numFmtId="49" fontId="6" fillId="0" borderId="10" xfId="47" applyNumberFormat="1" applyFont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12" fillId="0" borderId="10" xfId="47" applyFont="1" applyBorder="1" applyAlignment="1">
      <alignment vertical="center" wrapText="1" shrinkToFit="1"/>
      <protection/>
    </xf>
    <xf numFmtId="0" fontId="12" fillId="0" borderId="10" xfId="47" applyFont="1" applyBorder="1" applyAlignment="1">
      <alignment horizontal="center" vertical="center"/>
      <protection/>
    </xf>
    <xf numFmtId="4" fontId="12" fillId="0" borderId="10" xfId="47" applyNumberFormat="1" applyFont="1" applyBorder="1" applyAlignment="1">
      <alignment horizontal="center" vertical="center"/>
      <protection/>
    </xf>
    <xf numFmtId="4" fontId="12" fillId="0" borderId="10" xfId="44" applyNumberFormat="1" applyFont="1" applyFill="1" applyBorder="1" applyAlignment="1" applyProtection="1">
      <alignment horizontal="right" vertical="center"/>
      <protection/>
    </xf>
    <xf numFmtId="9" fontId="12" fillId="0" borderId="10" xfId="48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>
      <alignment horizontal="right" vertical="center" wrapText="1"/>
      <protection/>
    </xf>
    <xf numFmtId="0" fontId="13" fillId="0" borderId="10" xfId="47" applyFont="1" applyFill="1" applyBorder="1" applyAlignment="1">
      <alignment horizontal="right" vertical="center" wrapText="1"/>
      <protection/>
    </xf>
    <xf numFmtId="4" fontId="13" fillId="0" borderId="10" xfId="44" applyNumberFormat="1" applyFont="1" applyFill="1" applyBorder="1" applyAlignment="1" applyProtection="1">
      <alignment horizontal="right" vertical="center"/>
      <protection/>
    </xf>
    <xf numFmtId="0" fontId="14" fillId="0" borderId="0" xfId="47" applyFont="1" applyBorder="1" applyAlignment="1">
      <alignment horizontal="right" vertical="center" wrapText="1"/>
      <protection/>
    </xf>
    <xf numFmtId="0" fontId="4" fillId="0" borderId="0" xfId="47" applyFont="1" applyBorder="1" applyAlignment="1">
      <alignment horizontal="right" vertical="center"/>
      <protection/>
    </xf>
    <xf numFmtId="4" fontId="6" fillId="0" borderId="0" xfId="44" applyNumberFormat="1" applyFont="1" applyFill="1" applyBorder="1" applyAlignment="1" applyProtection="1">
      <alignment horizontal="right" vertical="center"/>
      <protection/>
    </xf>
    <xf numFmtId="0" fontId="14" fillId="0" borderId="0" xfId="47" applyFont="1" applyBorder="1" applyAlignment="1">
      <alignment horizontal="left" vertical="center" wrapText="1"/>
      <protection/>
    </xf>
    <xf numFmtId="0" fontId="15" fillId="0" borderId="0" xfId="47" applyFont="1" applyAlignment="1">
      <alignment horizontal="left" vertical="center"/>
      <protection/>
    </xf>
    <xf numFmtId="0" fontId="15" fillId="0" borderId="0" xfId="47" applyFont="1" applyAlignment="1">
      <alignment horizontal="center" vertical="center"/>
      <protection/>
    </xf>
    <xf numFmtId="0" fontId="15" fillId="0" borderId="0" xfId="47" applyFont="1" applyAlignment="1">
      <alignment vertical="center"/>
      <protection/>
    </xf>
    <xf numFmtId="165" fontId="15" fillId="0" borderId="0" xfId="44" applyFont="1" applyFill="1" applyBorder="1" applyAlignment="1" applyProtection="1">
      <alignment vertical="center"/>
      <protection/>
    </xf>
    <xf numFmtId="0" fontId="15" fillId="0" borderId="0" xfId="47" applyFont="1" applyAlignment="1">
      <alignment vertical="center" wrapText="1"/>
      <protection/>
    </xf>
    <xf numFmtId="0" fontId="15" fillId="0" borderId="0" xfId="0" applyFont="1" applyAlignment="1">
      <alignment/>
    </xf>
    <xf numFmtId="0" fontId="12" fillId="0" borderId="0" xfId="47" applyFont="1" applyAlignment="1">
      <alignment horizontal="center" vertical="center"/>
      <protection/>
    </xf>
    <xf numFmtId="1" fontId="6" fillId="0" borderId="0" xfId="47" applyNumberFormat="1" applyFont="1" applyAlignment="1">
      <alignment vertical="center"/>
      <protection/>
    </xf>
    <xf numFmtId="1" fontId="12" fillId="0" borderId="0" xfId="47" applyNumberFormat="1" applyFont="1" applyAlignment="1">
      <alignment horizontal="center" vertical="center"/>
      <protection/>
    </xf>
    <xf numFmtId="1" fontId="12" fillId="0" borderId="0" xfId="47" applyNumberFormat="1" applyFont="1" applyAlignment="1">
      <alignment vertical="center"/>
      <protection/>
    </xf>
    <xf numFmtId="0" fontId="12" fillId="0" borderId="0" xfId="47" applyFont="1" applyAlignment="1">
      <alignment vertical="center"/>
      <protection/>
    </xf>
    <xf numFmtId="165" fontId="12" fillId="0" borderId="0" xfId="44" applyFont="1" applyFill="1" applyBorder="1" applyAlignment="1" applyProtection="1">
      <alignment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center" vertical="center" wrapText="1"/>
      <protection/>
    </xf>
    <xf numFmtId="49" fontId="13" fillId="0" borderId="10" xfId="47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10" xfId="47" applyFont="1" applyFill="1" applyBorder="1" applyAlignment="1">
      <alignment horizontal="center" vertical="center" wrapText="1"/>
      <protection/>
    </xf>
    <xf numFmtId="0" fontId="12" fillId="0" borderId="10" xfId="47" applyFont="1" applyFill="1" applyBorder="1" applyAlignment="1">
      <alignment horizontal="justify" vertical="center" wrapText="1"/>
      <protection/>
    </xf>
    <xf numFmtId="4" fontId="12" fillId="0" borderId="10" xfId="68" applyNumberFormat="1" applyFont="1" applyFill="1" applyBorder="1" applyAlignment="1" applyProtection="1">
      <alignment horizontal="right" vertical="center"/>
      <protection/>
    </xf>
    <xf numFmtId="0" fontId="12" fillId="0" borderId="10" xfId="47" applyNumberFormat="1" applyFont="1" applyFill="1" applyBorder="1" applyAlignment="1">
      <alignment horizontal="center" vertical="center" wrapText="1"/>
      <protection/>
    </xf>
    <xf numFmtId="0" fontId="13" fillId="0" borderId="0" xfId="47" applyFont="1" applyBorder="1" applyAlignment="1">
      <alignment horizontal="right" vertical="center" wrapText="1"/>
      <protection/>
    </xf>
    <xf numFmtId="0" fontId="12" fillId="0" borderId="0" xfId="47" applyFont="1" applyBorder="1" applyAlignment="1">
      <alignment horizontal="left" vertical="center" wrapText="1"/>
      <protection/>
    </xf>
    <xf numFmtId="0" fontId="12" fillId="0" borderId="0" xfId="47" applyFont="1" applyBorder="1" applyAlignment="1">
      <alignment horizontal="right" vertical="center"/>
      <protection/>
    </xf>
    <xf numFmtId="4" fontId="13" fillId="0" borderId="0" xfId="44" applyNumberFormat="1" applyFont="1" applyFill="1" applyBorder="1" applyAlignment="1" applyProtection="1">
      <alignment horizontal="right" vertical="center"/>
      <protection/>
    </xf>
    <xf numFmtId="0" fontId="12" fillId="0" borderId="0" xfId="47" applyFont="1" applyAlignment="1">
      <alignment horizontal="left" vertical="center"/>
      <protection/>
    </xf>
    <xf numFmtId="0" fontId="12" fillId="0" borderId="10" xfId="47" applyFont="1" applyBorder="1" applyAlignment="1">
      <alignment horizontal="center" vertical="center" wrapText="1"/>
      <protection/>
    </xf>
    <xf numFmtId="165" fontId="12" fillId="0" borderId="10" xfId="44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horizontal="center" vertical="center"/>
      <protection/>
    </xf>
    <xf numFmtId="0" fontId="12" fillId="0" borderId="10" xfId="47" applyFont="1" applyBorder="1" applyAlignment="1">
      <alignment vertical="center" wrapText="1"/>
      <protection/>
    </xf>
    <xf numFmtId="0" fontId="12" fillId="0" borderId="10" xfId="47" applyFont="1" applyBorder="1" applyAlignment="1">
      <alignment vertical="center"/>
      <protection/>
    </xf>
    <xf numFmtId="2" fontId="12" fillId="0" borderId="10" xfId="47" applyNumberFormat="1" applyFont="1" applyBorder="1" applyAlignment="1">
      <alignment horizontal="center" vertical="center"/>
      <protection/>
    </xf>
    <xf numFmtId="2" fontId="12" fillId="0" borderId="10" xfId="47" applyNumberFormat="1" applyFont="1" applyBorder="1" applyAlignment="1">
      <alignment vertical="center"/>
      <protection/>
    </xf>
    <xf numFmtId="4" fontId="12" fillId="0" borderId="10" xfId="47" applyNumberFormat="1" applyFont="1" applyBorder="1" applyAlignment="1">
      <alignment horizontal="center" vertical="center" shrinkToFit="1"/>
      <protection/>
    </xf>
    <xf numFmtId="4" fontId="12" fillId="0" borderId="10" xfId="44" applyNumberFormat="1" applyFont="1" applyFill="1" applyBorder="1" applyAlignment="1" applyProtection="1">
      <alignment horizontal="right" vertical="center" shrinkToFit="1"/>
      <protection/>
    </xf>
    <xf numFmtId="9" fontId="12" fillId="0" borderId="10" xfId="48" applyFont="1" applyFill="1" applyBorder="1" applyAlignment="1" applyProtection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vertical="center" shrinkToFit="1"/>
      <protection/>
    </xf>
    <xf numFmtId="0" fontId="13" fillId="0" borderId="0" xfId="47" applyFont="1" applyBorder="1" applyAlignment="1">
      <alignment horizontal="left" vertical="center" wrapText="1"/>
      <protection/>
    </xf>
    <xf numFmtId="0" fontId="12" fillId="0" borderId="0" xfId="47" applyFont="1">
      <alignment/>
      <protection/>
    </xf>
    <xf numFmtId="1" fontId="6" fillId="0" borderId="0" xfId="47" applyNumberFormat="1" applyFont="1" applyAlignment="1">
      <alignment horizontal="left" vertical="center"/>
      <protection/>
    </xf>
    <xf numFmtId="0" fontId="16" fillId="0" borderId="10" xfId="47" applyFont="1" applyBorder="1" applyAlignment="1">
      <alignment vertical="center" wrapText="1"/>
      <protection/>
    </xf>
    <xf numFmtId="0" fontId="12" fillId="0" borderId="10" xfId="47" applyFont="1" applyBorder="1" applyAlignment="1">
      <alignment horizontal="center" vertical="center" shrinkToFit="1"/>
      <protection/>
    </xf>
    <xf numFmtId="9" fontId="12" fillId="0" borderId="10" xfId="48" applyFont="1" applyFill="1" applyBorder="1" applyAlignment="1" applyProtection="1">
      <alignment horizontal="center" vertical="center" shrinkToFit="1"/>
      <protection/>
    </xf>
    <xf numFmtId="0" fontId="16" fillId="0" borderId="10" xfId="45" applyFont="1" applyBorder="1" applyAlignment="1">
      <alignment vertical="top" wrapText="1"/>
      <protection/>
    </xf>
    <xf numFmtId="0" fontId="0" fillId="0" borderId="11" xfId="0" applyFill="1" applyBorder="1" applyAlignment="1">
      <alignment/>
    </xf>
    <xf numFmtId="0" fontId="15" fillId="0" borderId="10" xfId="47" applyFont="1" applyBorder="1" applyAlignment="1">
      <alignment horizontal="center" vertical="center" wrapText="1"/>
      <protection/>
    </xf>
    <xf numFmtId="3" fontId="12" fillId="0" borderId="10" xfId="47" applyNumberFormat="1" applyFont="1" applyBorder="1" applyAlignment="1">
      <alignment horizontal="center" vertical="center" shrinkToFit="1"/>
      <protection/>
    </xf>
    <xf numFmtId="0" fontId="16" fillId="0" borderId="10" xfId="47" applyFont="1" applyBorder="1" applyAlignment="1">
      <alignment vertical="center" wrapText="1"/>
      <protection/>
    </xf>
    <xf numFmtId="0" fontId="12" fillId="0" borderId="10" xfId="47" applyFont="1" applyFill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/>
      <protection/>
    </xf>
    <xf numFmtId="0" fontId="12" fillId="0" borderId="12" xfId="47" applyFont="1" applyBorder="1" applyAlignment="1">
      <alignment horizontal="center" vertical="center" wrapText="1"/>
      <protection/>
    </xf>
    <xf numFmtId="0" fontId="12" fillId="0" borderId="12" xfId="47" applyFont="1" applyBorder="1" applyAlignment="1">
      <alignment horizontal="center" vertical="center" shrinkToFit="1"/>
      <protection/>
    </xf>
    <xf numFmtId="4" fontId="12" fillId="0" borderId="12" xfId="47" applyNumberFormat="1" applyFont="1" applyBorder="1" applyAlignment="1">
      <alignment horizontal="center" vertical="center" shrinkToFit="1"/>
      <protection/>
    </xf>
    <xf numFmtId="4" fontId="12" fillId="0" borderId="12" xfId="44" applyNumberFormat="1" applyFont="1" applyFill="1" applyBorder="1" applyAlignment="1" applyProtection="1">
      <alignment vertical="center" shrinkToFit="1"/>
      <protection/>
    </xf>
    <xf numFmtId="0" fontId="12" fillId="0" borderId="13" xfId="47" applyFont="1" applyBorder="1" applyAlignment="1">
      <alignment horizontal="center" vertical="center" wrapText="1"/>
      <protection/>
    </xf>
    <xf numFmtId="0" fontId="19" fillId="0" borderId="13" xfId="47" applyFont="1" applyBorder="1" applyAlignment="1">
      <alignment horizontal="center" vertical="center" wrapText="1"/>
      <protection/>
    </xf>
    <xf numFmtId="0" fontId="12" fillId="0" borderId="13" xfId="47" applyFont="1" applyBorder="1" applyAlignment="1">
      <alignment horizontal="center" vertical="center" shrinkToFit="1"/>
      <protection/>
    </xf>
    <xf numFmtId="3" fontId="12" fillId="0" borderId="13" xfId="47" applyNumberFormat="1" applyFont="1" applyBorder="1" applyAlignment="1">
      <alignment horizontal="center" vertical="center" shrinkToFit="1"/>
      <protection/>
    </xf>
    <xf numFmtId="164" fontId="12" fillId="0" borderId="13" xfId="44" applyNumberFormat="1" applyFont="1" applyFill="1" applyBorder="1" applyAlignment="1" applyProtection="1">
      <alignment vertical="center" shrinkToFit="1"/>
      <protection/>
    </xf>
    <xf numFmtId="0" fontId="12" fillId="0" borderId="0" xfId="0" applyFont="1" applyAlignment="1">
      <alignment/>
    </xf>
    <xf numFmtId="0" fontId="12" fillId="0" borderId="13" xfId="47" applyFont="1" applyFill="1" applyBorder="1" applyAlignment="1">
      <alignment horizontal="center" vertical="center" wrapText="1"/>
      <protection/>
    </xf>
    <xf numFmtId="0" fontId="16" fillId="0" borderId="10" xfId="47" applyFont="1" applyFill="1" applyBorder="1" applyAlignment="1">
      <alignment horizontal="left" vertical="center" wrapText="1"/>
      <protection/>
    </xf>
    <xf numFmtId="0" fontId="12" fillId="0" borderId="10" xfId="47" applyFont="1" applyFill="1" applyBorder="1" applyAlignment="1">
      <alignment horizontal="left" vertical="center" wrapText="1"/>
      <protection/>
    </xf>
    <xf numFmtId="0" fontId="13" fillId="0" borderId="10" xfId="47" applyFont="1" applyFill="1" applyBorder="1" applyAlignment="1">
      <alignment horizontal="right" vertical="center"/>
      <protection/>
    </xf>
    <xf numFmtId="4" fontId="13" fillId="0" borderId="10" xfId="47" applyNumberFormat="1" applyFont="1" applyBorder="1" applyAlignment="1">
      <alignment vertical="center" shrinkToFit="1"/>
      <protection/>
    </xf>
    <xf numFmtId="0" fontId="13" fillId="0" borderId="0" xfId="47" applyFont="1" applyFill="1" applyBorder="1" applyAlignment="1">
      <alignment horizontal="right" vertical="center"/>
      <protection/>
    </xf>
    <xf numFmtId="4" fontId="13" fillId="0" borderId="0" xfId="47" applyNumberFormat="1" applyFont="1" applyBorder="1" applyAlignment="1">
      <alignment vertical="center" shrinkToFit="1"/>
      <protection/>
    </xf>
    <xf numFmtId="0" fontId="12" fillId="0" borderId="0" xfId="47" applyFont="1" applyAlignment="1">
      <alignment vertical="center" wrapText="1"/>
      <protection/>
    </xf>
    <xf numFmtId="0" fontId="12" fillId="0" borderId="0" xfId="47" applyFont="1" applyBorder="1" applyAlignment="1">
      <alignment vertical="center"/>
      <protection/>
    </xf>
    <xf numFmtId="0" fontId="16" fillId="0" borderId="10" xfId="47" applyFont="1" applyFill="1" applyBorder="1" applyAlignment="1">
      <alignment vertical="center" wrapText="1"/>
      <protection/>
    </xf>
    <xf numFmtId="0" fontId="12" fillId="0" borderId="10" xfId="47" applyFont="1" applyFill="1" applyBorder="1" applyAlignment="1">
      <alignment horizontal="center" vertical="center" shrinkToFit="1"/>
      <protection/>
    </xf>
    <xf numFmtId="164" fontId="12" fillId="0" borderId="10" xfId="44" applyNumberFormat="1" applyFont="1" applyFill="1" applyBorder="1" applyAlignment="1" applyProtection="1">
      <alignment vertical="center" shrinkToFit="1"/>
      <protection/>
    </xf>
    <xf numFmtId="0" fontId="16" fillId="0" borderId="11" xfId="47" applyFont="1" applyFill="1" applyBorder="1" applyAlignment="1">
      <alignment vertical="center" wrapText="1"/>
      <protection/>
    </xf>
    <xf numFmtId="0" fontId="12" fillId="0" borderId="11" xfId="47" applyFont="1" applyFill="1" applyBorder="1" applyAlignment="1">
      <alignment horizontal="center" vertical="center" wrapText="1"/>
      <protection/>
    </xf>
    <xf numFmtId="0" fontId="12" fillId="0" borderId="11" xfId="47" applyFont="1" applyFill="1" applyBorder="1" applyAlignment="1">
      <alignment horizontal="center" vertical="center" shrinkToFit="1"/>
      <protection/>
    </xf>
    <xf numFmtId="4" fontId="12" fillId="0" borderId="11" xfId="47" applyNumberFormat="1" applyFont="1" applyBorder="1" applyAlignment="1">
      <alignment horizontal="center" vertical="center" shrinkToFit="1"/>
      <protection/>
    </xf>
    <xf numFmtId="4" fontId="12" fillId="0" borderId="11" xfId="44" applyNumberFormat="1" applyFont="1" applyFill="1" applyBorder="1" applyAlignment="1" applyProtection="1">
      <alignment vertical="center" shrinkToFit="1"/>
      <protection/>
    </xf>
    <xf numFmtId="0" fontId="16" fillId="0" borderId="11" xfId="47" applyFont="1" applyBorder="1" applyAlignment="1">
      <alignment vertical="center" wrapText="1"/>
      <protection/>
    </xf>
    <xf numFmtId="0" fontId="12" fillId="0" borderId="11" xfId="47" applyFont="1" applyBorder="1" applyAlignment="1">
      <alignment horizontal="center" vertical="center" wrapText="1"/>
      <protection/>
    </xf>
    <xf numFmtId="0" fontId="12" fillId="0" borderId="11" xfId="47" applyFont="1" applyBorder="1" applyAlignment="1">
      <alignment horizontal="center" vertical="center" shrinkToFit="1"/>
      <protection/>
    </xf>
    <xf numFmtId="0" fontId="13" fillId="0" borderId="0" xfId="47" applyFont="1" applyAlignment="1">
      <alignment horizontal="right" vertical="top"/>
      <protection/>
    </xf>
    <xf numFmtId="165" fontId="12" fillId="0" borderId="10" xfId="68" applyFont="1" applyFill="1" applyBorder="1" applyAlignment="1" applyProtection="1">
      <alignment horizontal="center" vertical="center" wrapText="1"/>
      <protection/>
    </xf>
    <xf numFmtId="0" fontId="16" fillId="0" borderId="10" xfId="47" applyFont="1" applyBorder="1" applyAlignment="1">
      <alignment horizontal="left" vertical="center" wrapText="1"/>
      <protection/>
    </xf>
    <xf numFmtId="9" fontId="12" fillId="0" borderId="10" xfId="47" applyNumberFormat="1" applyFont="1" applyBorder="1" applyAlignment="1">
      <alignment horizontal="center" vertical="center" shrinkToFit="1"/>
      <protection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Border="1" applyAlignment="1">
      <alignment horizontal="left" vertical="center"/>
      <protection/>
    </xf>
    <xf numFmtId="4" fontId="13" fillId="0" borderId="0" xfId="47" applyNumberFormat="1" applyFont="1" applyBorder="1" applyAlignment="1">
      <alignment vertical="center"/>
      <protection/>
    </xf>
    <xf numFmtId="1" fontId="13" fillId="0" borderId="10" xfId="47" applyNumberFormat="1" applyFont="1" applyBorder="1" applyAlignment="1">
      <alignment horizontal="center" vertical="center"/>
      <protection/>
    </xf>
    <xf numFmtId="49" fontId="13" fillId="0" borderId="10" xfId="47" applyNumberFormat="1" applyFont="1" applyBorder="1" applyAlignment="1">
      <alignment horizontal="center" vertical="center"/>
      <protection/>
    </xf>
    <xf numFmtId="49" fontId="12" fillId="0" borderId="0" xfId="47" applyNumberFormat="1" applyFont="1" applyBorder="1" applyAlignment="1">
      <alignment vertical="center"/>
      <protection/>
    </xf>
    <xf numFmtId="49" fontId="12" fillId="0" borderId="0" xfId="47" applyNumberFormat="1" applyFont="1" applyAlignment="1">
      <alignment vertical="center"/>
      <protection/>
    </xf>
    <xf numFmtId="0" fontId="16" fillId="0" borderId="14" xfId="47" applyFont="1" applyBorder="1" applyAlignment="1">
      <alignment vertical="center" wrapText="1"/>
      <protection/>
    </xf>
    <xf numFmtId="4" fontId="13" fillId="0" borderId="10" xfId="44" applyNumberFormat="1" applyFont="1" applyFill="1" applyBorder="1" applyAlignment="1" applyProtection="1">
      <alignment vertical="center" shrinkToFit="1"/>
      <protection/>
    </xf>
    <xf numFmtId="0" fontId="12" fillId="0" borderId="0" xfId="47" applyFont="1" applyAlignment="1">
      <alignment horizontal="right"/>
      <protection/>
    </xf>
    <xf numFmtId="0" fontId="7" fillId="0" borderId="11" xfId="47" applyFont="1" applyFill="1" applyBorder="1" applyAlignment="1">
      <alignment horizontal="justify" vertical="center" wrapText="1"/>
      <protection/>
    </xf>
    <xf numFmtId="0" fontId="14" fillId="0" borderId="0" xfId="47" applyFont="1" applyFill="1" applyBorder="1" applyAlignment="1">
      <alignment horizontal="left" vertical="center" wrapText="1"/>
      <protection/>
    </xf>
    <xf numFmtId="0" fontId="15" fillId="0" borderId="0" xfId="47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47" applyFont="1" applyBorder="1" applyAlignment="1">
      <alignment vertical="center" wrapText="1" shrinkToFit="1"/>
      <protection/>
    </xf>
    <xf numFmtId="0" fontId="13" fillId="0" borderId="10" xfId="47" applyFont="1" applyFill="1" applyBorder="1" applyAlignment="1">
      <alignment horizontal="right" vertical="center" wrapText="1"/>
      <protection/>
    </xf>
    <xf numFmtId="0" fontId="12" fillId="0" borderId="0" xfId="47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justify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13" fillId="0" borderId="0" xfId="47" applyFont="1" applyFill="1" applyBorder="1" applyAlignment="1">
      <alignment horizontal="left" vertical="center" wrapText="1"/>
      <protection/>
    </xf>
    <xf numFmtId="0" fontId="16" fillId="0" borderId="10" xfId="47" applyFont="1" applyFill="1" applyBorder="1" applyAlignment="1">
      <alignment horizontal="left" vertical="center" wrapText="1"/>
      <protection/>
    </xf>
    <xf numFmtId="0" fontId="13" fillId="0" borderId="10" xfId="47" applyFont="1" applyFill="1" applyBorder="1" applyAlignment="1">
      <alignment horizontal="right" vertical="center"/>
      <protection/>
    </xf>
    <xf numFmtId="0" fontId="13" fillId="0" borderId="0" xfId="47" applyFont="1" applyFill="1" applyBorder="1" applyAlignment="1">
      <alignment wrapText="1"/>
      <protection/>
    </xf>
    <xf numFmtId="0" fontId="13" fillId="0" borderId="0" xfId="47" applyFont="1" applyFill="1" applyBorder="1" applyAlignment="1">
      <alignment horizontal="left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 1" xfId="44"/>
    <cellStyle name="Excel Built-in Normal" xfId="45"/>
    <cellStyle name="Excel Built-in Normal 1" xfId="46"/>
    <cellStyle name="Excel Built-in Normal 2" xfId="47"/>
    <cellStyle name="Excel Built-in Percent 1" xfId="48"/>
    <cellStyle name="Heading" xfId="49"/>
    <cellStyle name="Heading1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Obliczenia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25.50390625" style="0" customWidth="1"/>
    <col min="2" max="2" width="7.25390625" style="0" customWidth="1"/>
    <col min="3" max="3" width="6.75390625" style="0" customWidth="1"/>
    <col min="4" max="4" width="5.625" style="0" customWidth="1"/>
    <col min="5" max="5" width="6.75390625" style="0" customWidth="1"/>
    <col min="6" max="6" width="7.375" style="0" customWidth="1"/>
    <col min="7" max="7" width="7.00390625" style="0" customWidth="1"/>
    <col min="8" max="10" width="8.625" style="0" customWidth="1"/>
    <col min="11" max="11" width="7.625" style="0" customWidth="1"/>
    <col min="12" max="12" width="0.74609375" style="0" customWidth="1"/>
  </cols>
  <sheetData>
    <row r="1" spans="1:11" ht="41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</row>
    <row r="2" spans="1:11" ht="14.25">
      <c r="A2" s="4">
        <v>2</v>
      </c>
      <c r="B2" s="5">
        <v>3</v>
      </c>
      <c r="C2" s="4">
        <v>4</v>
      </c>
      <c r="D2" s="4">
        <v>5</v>
      </c>
      <c r="E2" s="4">
        <v>6</v>
      </c>
      <c r="F2" s="4">
        <v>7</v>
      </c>
      <c r="G2" s="6">
        <v>8</v>
      </c>
      <c r="H2" s="7">
        <v>9</v>
      </c>
      <c r="I2" s="6">
        <v>10</v>
      </c>
      <c r="J2" s="7">
        <v>11</v>
      </c>
      <c r="K2" s="7">
        <v>12</v>
      </c>
    </row>
    <row r="3" spans="1:12" ht="129" customHeight="1">
      <c r="A3" s="114" t="s">
        <v>166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1" ht="19.5">
      <c r="A4" s="8" t="s">
        <v>11</v>
      </c>
      <c r="B4" s="9" t="s">
        <v>12</v>
      </c>
      <c r="C4" s="9">
        <v>1500</v>
      </c>
      <c r="D4" s="9"/>
      <c r="E4" s="9"/>
      <c r="F4" s="9">
        <v>500</v>
      </c>
      <c r="G4" s="10">
        <f aca="true" t="shared" si="0" ref="G4:G15">ROUND(C4/F4,2)</f>
        <v>3</v>
      </c>
      <c r="H4" s="11">
        <v>0</v>
      </c>
      <c r="I4" s="12"/>
      <c r="J4" s="11">
        <f aca="true" t="shared" si="1" ref="J4:J15">G4*H4</f>
        <v>0</v>
      </c>
      <c r="K4" s="11">
        <f aca="true" t="shared" si="2" ref="K4:K15">ROUND(J4+J4*I4,2)</f>
        <v>0</v>
      </c>
    </row>
    <row r="5" spans="1:11" ht="19.5">
      <c r="A5" s="8" t="s">
        <v>13</v>
      </c>
      <c r="B5" s="9" t="s">
        <v>12</v>
      </c>
      <c r="C5" s="9">
        <v>500</v>
      </c>
      <c r="D5" s="9"/>
      <c r="E5" s="9"/>
      <c r="F5" s="9">
        <v>250</v>
      </c>
      <c r="G5" s="10">
        <f t="shared" si="0"/>
        <v>2</v>
      </c>
      <c r="H5" s="11">
        <v>0</v>
      </c>
      <c r="I5" s="12"/>
      <c r="J5" s="11">
        <f t="shared" si="1"/>
        <v>0</v>
      </c>
      <c r="K5" s="11">
        <f t="shared" si="2"/>
        <v>0</v>
      </c>
    </row>
    <row r="6" spans="1:11" ht="19.5">
      <c r="A6" s="8" t="s">
        <v>14</v>
      </c>
      <c r="B6" s="9" t="s">
        <v>12</v>
      </c>
      <c r="C6" s="9">
        <v>2000</v>
      </c>
      <c r="D6" s="9"/>
      <c r="E6" s="9"/>
      <c r="F6" s="9">
        <v>500</v>
      </c>
      <c r="G6" s="10">
        <f t="shared" si="0"/>
        <v>4</v>
      </c>
      <c r="H6" s="11">
        <v>0</v>
      </c>
      <c r="I6" s="12"/>
      <c r="J6" s="11">
        <f t="shared" si="1"/>
        <v>0</v>
      </c>
      <c r="K6" s="11">
        <f t="shared" si="2"/>
        <v>0</v>
      </c>
    </row>
    <row r="7" spans="1:11" ht="19.5">
      <c r="A7" s="8" t="s">
        <v>15</v>
      </c>
      <c r="B7" s="9" t="s">
        <v>12</v>
      </c>
      <c r="C7" s="9">
        <v>500</v>
      </c>
      <c r="D7" s="9"/>
      <c r="E7" s="9"/>
      <c r="F7" s="9">
        <v>500</v>
      </c>
      <c r="G7" s="10">
        <f t="shared" si="0"/>
        <v>1</v>
      </c>
      <c r="H7" s="11">
        <v>0</v>
      </c>
      <c r="I7" s="12"/>
      <c r="J7" s="11">
        <f t="shared" si="1"/>
        <v>0</v>
      </c>
      <c r="K7" s="11">
        <f t="shared" si="2"/>
        <v>0</v>
      </c>
    </row>
    <row r="8" spans="1:11" ht="19.5">
      <c r="A8" s="8" t="s">
        <v>16</v>
      </c>
      <c r="B8" s="9" t="s">
        <v>12</v>
      </c>
      <c r="C8" s="9">
        <v>750</v>
      </c>
      <c r="D8" s="9"/>
      <c r="E8" s="9"/>
      <c r="F8" s="9">
        <v>250</v>
      </c>
      <c r="G8" s="10">
        <f t="shared" si="0"/>
        <v>3</v>
      </c>
      <c r="H8" s="11">
        <v>0</v>
      </c>
      <c r="I8" s="12"/>
      <c r="J8" s="11">
        <f t="shared" si="1"/>
        <v>0</v>
      </c>
      <c r="K8" s="11">
        <f t="shared" si="2"/>
        <v>0</v>
      </c>
    </row>
    <row r="9" spans="1:11" ht="19.5">
      <c r="A9" s="8" t="s">
        <v>17</v>
      </c>
      <c r="B9" s="9" t="s">
        <v>12</v>
      </c>
      <c r="C9" s="9">
        <v>2500</v>
      </c>
      <c r="D9" s="9"/>
      <c r="E9" s="9"/>
      <c r="F9" s="9">
        <v>250</v>
      </c>
      <c r="G9" s="10">
        <f t="shared" si="0"/>
        <v>10</v>
      </c>
      <c r="H9" s="11">
        <v>0</v>
      </c>
      <c r="I9" s="12"/>
      <c r="J9" s="11">
        <f t="shared" si="1"/>
        <v>0</v>
      </c>
      <c r="K9" s="11">
        <f t="shared" si="2"/>
        <v>0</v>
      </c>
    </row>
    <row r="10" spans="1:11" ht="19.5">
      <c r="A10" s="8" t="s">
        <v>18</v>
      </c>
      <c r="B10" s="9" t="s">
        <v>12</v>
      </c>
      <c r="C10" s="9">
        <v>3000</v>
      </c>
      <c r="D10" s="9"/>
      <c r="E10" s="9"/>
      <c r="F10" s="9">
        <v>250</v>
      </c>
      <c r="G10" s="10">
        <f t="shared" si="0"/>
        <v>12</v>
      </c>
      <c r="H10" s="11">
        <v>0</v>
      </c>
      <c r="I10" s="12"/>
      <c r="J10" s="11">
        <f t="shared" si="1"/>
        <v>0</v>
      </c>
      <c r="K10" s="11">
        <f t="shared" si="2"/>
        <v>0</v>
      </c>
    </row>
    <row r="11" spans="1:11" ht="19.5">
      <c r="A11" s="8" t="s">
        <v>19</v>
      </c>
      <c r="B11" s="9" t="s">
        <v>12</v>
      </c>
      <c r="C11" s="9">
        <v>1000</v>
      </c>
      <c r="D11" s="9"/>
      <c r="E11" s="9"/>
      <c r="F11" s="9">
        <v>100</v>
      </c>
      <c r="G11" s="10">
        <f t="shared" si="0"/>
        <v>10</v>
      </c>
      <c r="H11" s="11">
        <v>0</v>
      </c>
      <c r="I11" s="12"/>
      <c r="J11" s="11">
        <f t="shared" si="1"/>
        <v>0</v>
      </c>
      <c r="K11" s="11">
        <f t="shared" si="2"/>
        <v>0</v>
      </c>
    </row>
    <row r="12" spans="1:11" ht="19.5">
      <c r="A12" s="8" t="s">
        <v>20</v>
      </c>
      <c r="B12" s="9" t="s">
        <v>12</v>
      </c>
      <c r="C12" s="9">
        <v>500</v>
      </c>
      <c r="D12" s="9"/>
      <c r="E12" s="9"/>
      <c r="F12" s="9">
        <v>500</v>
      </c>
      <c r="G12" s="10">
        <f t="shared" si="0"/>
        <v>1</v>
      </c>
      <c r="H12" s="11">
        <v>0</v>
      </c>
      <c r="I12" s="12"/>
      <c r="J12" s="11">
        <f t="shared" si="1"/>
        <v>0</v>
      </c>
      <c r="K12" s="11">
        <f t="shared" si="2"/>
        <v>0</v>
      </c>
    </row>
    <row r="13" spans="1:11" ht="19.5">
      <c r="A13" s="8" t="s">
        <v>21</v>
      </c>
      <c r="B13" s="9" t="s">
        <v>12</v>
      </c>
      <c r="C13" s="9">
        <v>500</v>
      </c>
      <c r="D13" s="9"/>
      <c r="E13" s="9"/>
      <c r="F13" s="9">
        <v>500</v>
      </c>
      <c r="G13" s="10">
        <f t="shared" si="0"/>
        <v>1</v>
      </c>
      <c r="H13" s="11">
        <v>0</v>
      </c>
      <c r="I13" s="12"/>
      <c r="J13" s="11">
        <f t="shared" si="1"/>
        <v>0</v>
      </c>
      <c r="K13" s="11">
        <f t="shared" si="2"/>
        <v>0</v>
      </c>
    </row>
    <row r="14" spans="1:11" ht="19.5">
      <c r="A14" s="8" t="s">
        <v>22</v>
      </c>
      <c r="B14" s="9" t="s">
        <v>12</v>
      </c>
      <c r="C14" s="9">
        <v>3000</v>
      </c>
      <c r="D14" s="9"/>
      <c r="E14" s="9"/>
      <c r="F14" s="9">
        <v>250</v>
      </c>
      <c r="G14" s="10">
        <f t="shared" si="0"/>
        <v>12</v>
      </c>
      <c r="H14" s="11">
        <v>0</v>
      </c>
      <c r="I14" s="12"/>
      <c r="J14" s="11">
        <f t="shared" si="1"/>
        <v>0</v>
      </c>
      <c r="K14" s="11">
        <f t="shared" si="2"/>
        <v>0</v>
      </c>
    </row>
    <row r="15" spans="1:11" ht="19.5">
      <c r="A15" s="8" t="s">
        <v>23</v>
      </c>
      <c r="B15" s="9" t="s">
        <v>12</v>
      </c>
      <c r="C15" s="9">
        <v>2500</v>
      </c>
      <c r="D15" s="9"/>
      <c r="E15" s="9"/>
      <c r="F15" s="9">
        <v>250</v>
      </c>
      <c r="G15" s="10">
        <f t="shared" si="0"/>
        <v>10</v>
      </c>
      <c r="H15" s="11">
        <v>0</v>
      </c>
      <c r="I15" s="12"/>
      <c r="J15" s="11">
        <f t="shared" si="1"/>
        <v>0</v>
      </c>
      <c r="K15" s="11">
        <f t="shared" si="2"/>
        <v>0</v>
      </c>
    </row>
    <row r="16" spans="1:11" ht="14.25">
      <c r="A16" s="13"/>
      <c r="B16" s="13"/>
      <c r="C16" s="13"/>
      <c r="D16" s="13"/>
      <c r="E16" s="13"/>
      <c r="F16" s="14"/>
      <c r="G16" s="14"/>
      <c r="H16" s="14"/>
      <c r="I16" s="14"/>
      <c r="J16" s="15">
        <f>SUM(J4:J15)</f>
        <v>0</v>
      </c>
      <c r="K16" s="15">
        <f>SUM(K4:K15)</f>
        <v>0</v>
      </c>
    </row>
    <row r="17" spans="1:11" ht="14.25">
      <c r="A17" s="16"/>
      <c r="B17" s="16"/>
      <c r="C17" s="16"/>
      <c r="D17" s="16"/>
      <c r="E17" s="16"/>
      <c r="F17" s="16"/>
      <c r="G17" s="16"/>
      <c r="H17" s="17"/>
      <c r="I17" s="17"/>
      <c r="J17" s="18"/>
      <c r="K17" s="18"/>
    </row>
    <row r="18" spans="1:11" ht="12.7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4.25">
      <c r="A19" s="19" t="s">
        <v>24</v>
      </c>
      <c r="B19" s="16"/>
      <c r="C19" s="16"/>
      <c r="D19" s="16"/>
      <c r="E19" s="16"/>
      <c r="F19" s="16"/>
      <c r="G19" s="16"/>
      <c r="H19" s="17"/>
      <c r="I19" s="17"/>
      <c r="J19" s="18"/>
      <c r="K19" s="18"/>
    </row>
    <row r="20" spans="1:11" ht="14.25">
      <c r="A20" s="20" t="s">
        <v>25</v>
      </c>
      <c r="B20" s="21"/>
      <c r="C20" s="21"/>
      <c r="D20" s="22"/>
      <c r="E20" s="22"/>
      <c r="F20" s="22"/>
      <c r="G20" s="21"/>
      <c r="H20" s="23"/>
      <c r="I20" s="22"/>
      <c r="J20" s="23"/>
      <c r="K20" s="23"/>
    </row>
    <row r="21" spans="1:11" ht="14.25">
      <c r="A21" s="20" t="s">
        <v>26</v>
      </c>
      <c r="B21" s="21"/>
      <c r="C21" s="21"/>
      <c r="D21" s="22"/>
      <c r="E21" s="22"/>
      <c r="F21" s="22"/>
      <c r="G21" s="21"/>
      <c r="H21" s="23"/>
      <c r="I21" s="22"/>
      <c r="J21" s="23"/>
      <c r="K21" s="23"/>
    </row>
    <row r="22" spans="1:11" ht="12.75" customHeight="1">
      <c r="A22" s="116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4.25">
      <c r="A23" s="20" t="s">
        <v>28</v>
      </c>
      <c r="B23" s="21"/>
      <c r="C23" s="21"/>
      <c r="D23" s="22"/>
      <c r="E23" s="22"/>
      <c r="F23" s="22"/>
      <c r="G23" s="21"/>
      <c r="H23" s="23"/>
      <c r="I23" s="22"/>
      <c r="J23" s="23"/>
      <c r="K23" s="23"/>
    </row>
    <row r="24" spans="1:11" ht="14.25">
      <c r="A24" s="20" t="s">
        <v>29</v>
      </c>
      <c r="B24" s="21"/>
      <c r="C24" s="21"/>
      <c r="D24" s="22"/>
      <c r="E24" s="22"/>
      <c r="F24" s="22"/>
      <c r="G24" s="21"/>
      <c r="H24" s="23"/>
      <c r="I24" s="22"/>
      <c r="J24" s="23"/>
      <c r="K24" s="23"/>
    </row>
    <row r="25" spans="1:11" ht="13.5" customHeight="1">
      <c r="A25" s="20" t="s">
        <v>30</v>
      </c>
      <c r="B25" s="21"/>
      <c r="C25" s="21"/>
      <c r="D25" s="22"/>
      <c r="E25" s="22"/>
      <c r="F25" s="22"/>
      <c r="G25" s="21"/>
      <c r="H25" s="23"/>
      <c r="I25" s="22"/>
      <c r="J25" s="23"/>
      <c r="K25" s="23"/>
    </row>
    <row r="26" spans="1:11" ht="14.25">
      <c r="A26" s="20" t="s">
        <v>31</v>
      </c>
      <c r="B26" s="21"/>
      <c r="C26" s="21"/>
      <c r="D26" s="22"/>
      <c r="E26" s="22"/>
      <c r="F26" s="22"/>
      <c r="G26" s="21"/>
      <c r="H26" s="23"/>
      <c r="I26" s="22"/>
      <c r="J26" s="23"/>
      <c r="K26" s="23"/>
    </row>
    <row r="27" spans="1:13" ht="14.25">
      <c r="A27" s="24"/>
      <c r="B27" s="21"/>
      <c r="C27" s="21"/>
      <c r="D27" s="22"/>
      <c r="E27" s="22"/>
      <c r="F27" s="22"/>
      <c r="G27" s="21"/>
      <c r="H27" s="23"/>
      <c r="I27" s="22"/>
      <c r="J27" s="23"/>
      <c r="K27" s="23"/>
      <c r="L27" s="25"/>
      <c r="M27" s="25"/>
    </row>
    <row r="28" spans="1:13" ht="24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36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2:13" ht="24" customHeight="1">
      <c r="L30" s="25"/>
      <c r="M30" s="25"/>
    </row>
    <row r="31" spans="12:13" ht="14.25">
      <c r="L31" s="25"/>
      <c r="M31" s="25"/>
    </row>
    <row r="32" spans="12:13" ht="14.25">
      <c r="L32" s="25"/>
      <c r="M32" s="25"/>
    </row>
    <row r="33" spans="12:13" ht="14.25">
      <c r="L33" s="25"/>
      <c r="M33" s="25"/>
    </row>
    <row r="34" spans="12:13" ht="14.25">
      <c r="L34" s="25"/>
      <c r="M34" s="25"/>
    </row>
    <row r="35" spans="12:13" ht="14.25">
      <c r="L35" s="25"/>
      <c r="M35" s="25"/>
    </row>
    <row r="36" spans="12:13" ht="14.25">
      <c r="L36" s="25"/>
      <c r="M36" s="25"/>
    </row>
  </sheetData>
  <sheetProtection selectLockedCells="1" selectUnlockedCells="1"/>
  <mergeCells count="3">
    <mergeCell ref="A3:L3"/>
    <mergeCell ref="A18:K18"/>
    <mergeCell ref="A22:K22"/>
  </mergeCells>
  <printOptions/>
  <pageMargins left="0" right="0" top="0.39375" bottom="0.39375" header="0" footer="0"/>
  <pageSetup fitToHeight="1" fitToWidth="1" horizontalDpi="600" verticalDpi="600" orientation="portrait" paperSize="9" scale="78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4.00390625" style="0" customWidth="1"/>
    <col min="2" max="2" width="26.50390625" style="0" customWidth="1"/>
    <col min="3" max="3" width="7.25390625" style="0" customWidth="1"/>
    <col min="4" max="4" width="5.50390625" style="0" customWidth="1"/>
    <col min="5" max="5" width="5.75390625" style="0" customWidth="1"/>
    <col min="6" max="7" width="6.375" style="0" customWidth="1"/>
    <col min="8" max="8" width="6.50390625" style="0" customWidth="1"/>
    <col min="9" max="9" width="7.25390625" style="0" customWidth="1"/>
    <col min="10" max="10" width="6.50390625" style="0" customWidth="1"/>
    <col min="11" max="11" width="8.625" style="0" customWidth="1"/>
    <col min="12" max="12" width="13.25390625" style="0" customWidth="1"/>
  </cols>
  <sheetData>
    <row r="1" spans="1:12" ht="14.25">
      <c r="A1" s="26"/>
      <c r="B1" s="27" t="s">
        <v>32</v>
      </c>
      <c r="C1" s="28"/>
      <c r="D1" s="28"/>
      <c r="E1" s="29"/>
      <c r="F1" s="30"/>
      <c r="G1" s="30"/>
      <c r="H1" s="26"/>
      <c r="I1" s="31"/>
      <c r="J1" s="30"/>
      <c r="K1" s="31"/>
      <c r="L1" s="31"/>
    </row>
    <row r="2" spans="1:12" ht="41.25">
      <c r="A2" s="9" t="s">
        <v>33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7</v>
      </c>
      <c r="J2" s="1" t="s">
        <v>8</v>
      </c>
      <c r="K2" s="3" t="s">
        <v>9</v>
      </c>
      <c r="L2" s="3" t="s">
        <v>10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  <c r="I3" s="35">
        <v>9</v>
      </c>
      <c r="J3" s="34">
        <v>10</v>
      </c>
      <c r="K3" s="35">
        <v>11</v>
      </c>
      <c r="L3" s="35">
        <v>12</v>
      </c>
    </row>
    <row r="4" spans="1:12" ht="187.5" customHeight="1">
      <c r="A4" s="117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9.5">
      <c r="A5" s="36">
        <v>1</v>
      </c>
      <c r="B5" s="8" t="s">
        <v>21</v>
      </c>
      <c r="C5" s="9" t="s">
        <v>12</v>
      </c>
      <c r="D5" s="36">
        <v>1000</v>
      </c>
      <c r="E5" s="37"/>
      <c r="F5" s="37"/>
      <c r="G5" s="36">
        <v>500</v>
      </c>
      <c r="H5" s="10">
        <f aca="true" t="shared" si="0" ref="H5:H13">ROUND(D5/G5,2)</f>
        <v>2</v>
      </c>
      <c r="I5" s="38">
        <v>0</v>
      </c>
      <c r="J5" s="12"/>
      <c r="K5" s="11">
        <f aca="true" t="shared" si="1" ref="K5:K13">H5*I5</f>
        <v>0</v>
      </c>
      <c r="L5" s="11">
        <f aca="true" t="shared" si="2" ref="L5:L13">ROUND(K5+K5*J5,2)</f>
        <v>0</v>
      </c>
    </row>
    <row r="6" spans="1:12" ht="19.5">
      <c r="A6" s="36">
        <f>A5+1</f>
        <v>2</v>
      </c>
      <c r="B6" s="8" t="s">
        <v>35</v>
      </c>
      <c r="C6" s="9" t="s">
        <v>12</v>
      </c>
      <c r="D6" s="36">
        <v>1250</v>
      </c>
      <c r="E6" s="37"/>
      <c r="F6" s="37"/>
      <c r="G6" s="36">
        <v>250</v>
      </c>
      <c r="H6" s="10">
        <f t="shared" si="0"/>
        <v>5</v>
      </c>
      <c r="I6" s="38">
        <v>0</v>
      </c>
      <c r="J6" s="12"/>
      <c r="K6" s="11">
        <f t="shared" si="1"/>
        <v>0</v>
      </c>
      <c r="L6" s="11">
        <f t="shared" si="2"/>
        <v>0</v>
      </c>
    </row>
    <row r="7" spans="1:12" ht="19.5">
      <c r="A7" s="36">
        <f>A6+1</f>
        <v>3</v>
      </c>
      <c r="B7" s="8" t="s">
        <v>22</v>
      </c>
      <c r="C7" s="9" t="s">
        <v>12</v>
      </c>
      <c r="D7" s="36">
        <v>2000</v>
      </c>
      <c r="E7" s="37"/>
      <c r="F7" s="37"/>
      <c r="G7" s="36">
        <v>250</v>
      </c>
      <c r="H7" s="10">
        <f t="shared" si="0"/>
        <v>8</v>
      </c>
      <c r="I7" s="38">
        <v>0</v>
      </c>
      <c r="J7" s="12"/>
      <c r="K7" s="11">
        <f t="shared" si="1"/>
        <v>0</v>
      </c>
      <c r="L7" s="11">
        <f t="shared" si="2"/>
        <v>0</v>
      </c>
    </row>
    <row r="8" spans="1:12" ht="19.5">
      <c r="A8" s="36">
        <f>A7+1</f>
        <v>4</v>
      </c>
      <c r="B8" s="8" t="s">
        <v>23</v>
      </c>
      <c r="C8" s="9" t="s">
        <v>12</v>
      </c>
      <c r="D8" s="36">
        <v>500</v>
      </c>
      <c r="E8" s="37"/>
      <c r="F8" s="37"/>
      <c r="G8" s="36">
        <v>250</v>
      </c>
      <c r="H8" s="10">
        <f t="shared" si="0"/>
        <v>2</v>
      </c>
      <c r="I8" s="38">
        <v>0</v>
      </c>
      <c r="J8" s="12"/>
      <c r="K8" s="11">
        <f t="shared" si="1"/>
        <v>0</v>
      </c>
      <c r="L8" s="11">
        <f t="shared" si="2"/>
        <v>0</v>
      </c>
    </row>
    <row r="9" spans="1:12" ht="19.5">
      <c r="A9" s="36">
        <v>5</v>
      </c>
      <c r="B9" s="8" t="s">
        <v>15</v>
      </c>
      <c r="C9" s="9" t="s">
        <v>12</v>
      </c>
      <c r="D9" s="36">
        <v>4000</v>
      </c>
      <c r="E9" s="37"/>
      <c r="F9" s="37"/>
      <c r="G9" s="36">
        <v>500</v>
      </c>
      <c r="H9" s="10">
        <f t="shared" si="0"/>
        <v>8</v>
      </c>
      <c r="I9" s="38">
        <v>0</v>
      </c>
      <c r="J9" s="12"/>
      <c r="K9" s="11">
        <f t="shared" si="1"/>
        <v>0</v>
      </c>
      <c r="L9" s="11">
        <f t="shared" si="2"/>
        <v>0</v>
      </c>
    </row>
    <row r="10" spans="1:12" ht="19.5">
      <c r="A10" s="36">
        <f>A9+1</f>
        <v>6</v>
      </c>
      <c r="B10" s="8" t="s">
        <v>16</v>
      </c>
      <c r="C10" s="9" t="s">
        <v>12</v>
      </c>
      <c r="D10" s="36">
        <v>500</v>
      </c>
      <c r="E10" s="37"/>
      <c r="F10" s="37"/>
      <c r="G10" s="36">
        <v>250</v>
      </c>
      <c r="H10" s="10">
        <f t="shared" si="0"/>
        <v>2</v>
      </c>
      <c r="I10" s="38">
        <v>0</v>
      </c>
      <c r="J10" s="12"/>
      <c r="K10" s="11">
        <f t="shared" si="1"/>
        <v>0</v>
      </c>
      <c r="L10" s="11">
        <f t="shared" si="2"/>
        <v>0</v>
      </c>
    </row>
    <row r="11" spans="1:12" ht="19.5">
      <c r="A11" s="36">
        <f>A10+1</f>
        <v>7</v>
      </c>
      <c r="B11" s="8" t="s">
        <v>17</v>
      </c>
      <c r="C11" s="9" t="s">
        <v>12</v>
      </c>
      <c r="D11" s="36">
        <v>2250</v>
      </c>
      <c r="E11" s="37"/>
      <c r="F11" s="37"/>
      <c r="G11" s="36">
        <v>250</v>
      </c>
      <c r="H11" s="10">
        <f t="shared" si="0"/>
        <v>9</v>
      </c>
      <c r="I11" s="38">
        <v>0</v>
      </c>
      <c r="J11" s="12"/>
      <c r="K11" s="11">
        <f t="shared" si="1"/>
        <v>0</v>
      </c>
      <c r="L11" s="11">
        <f t="shared" si="2"/>
        <v>0</v>
      </c>
    </row>
    <row r="12" spans="1:12" ht="19.5">
      <c r="A12" s="36">
        <v>8</v>
      </c>
      <c r="B12" s="8" t="s">
        <v>18</v>
      </c>
      <c r="C12" s="9" t="s">
        <v>12</v>
      </c>
      <c r="D12" s="9">
        <v>500</v>
      </c>
      <c r="E12" s="9"/>
      <c r="F12" s="9"/>
      <c r="G12" s="9">
        <v>250</v>
      </c>
      <c r="H12" s="10">
        <f t="shared" si="0"/>
        <v>2</v>
      </c>
      <c r="I12" s="38">
        <v>0</v>
      </c>
      <c r="J12" s="12"/>
      <c r="K12" s="11">
        <f t="shared" si="1"/>
        <v>0</v>
      </c>
      <c r="L12" s="11">
        <f t="shared" si="2"/>
        <v>0</v>
      </c>
    </row>
    <row r="13" spans="1:12" ht="19.5">
      <c r="A13" s="36">
        <v>9</v>
      </c>
      <c r="B13" s="8" t="s">
        <v>36</v>
      </c>
      <c r="C13" s="9" t="s">
        <v>12</v>
      </c>
      <c r="D13" s="9">
        <v>200</v>
      </c>
      <c r="E13" s="9"/>
      <c r="F13" s="9"/>
      <c r="G13" s="9">
        <v>100</v>
      </c>
      <c r="H13" s="10">
        <f t="shared" si="0"/>
        <v>2</v>
      </c>
      <c r="I13" s="38">
        <v>0</v>
      </c>
      <c r="J13" s="12"/>
      <c r="K13" s="11">
        <f t="shared" si="1"/>
        <v>0</v>
      </c>
      <c r="L13" s="11">
        <f t="shared" si="2"/>
        <v>0</v>
      </c>
    </row>
    <row r="14" spans="1:12" ht="43.5" customHeight="1">
      <c r="A14" s="36"/>
      <c r="B14" s="118" t="s">
        <v>37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19.5">
      <c r="A15" s="39">
        <v>10</v>
      </c>
      <c r="B15" s="8" t="s">
        <v>38</v>
      </c>
      <c r="C15" s="9" t="s">
        <v>12</v>
      </c>
      <c r="D15" s="36">
        <v>500</v>
      </c>
      <c r="E15" s="37"/>
      <c r="F15" s="37"/>
      <c r="G15" s="36">
        <v>250</v>
      </c>
      <c r="H15" s="10">
        <f>ROUND(D15/G15,2)</f>
        <v>2</v>
      </c>
      <c r="I15" s="38">
        <v>0</v>
      </c>
      <c r="J15" s="12"/>
      <c r="K15" s="11">
        <f>H15*I15</f>
        <v>0</v>
      </c>
      <c r="L15" s="11">
        <f>ROUND(K15+K15*J15,2)</f>
        <v>0</v>
      </c>
    </row>
    <row r="16" spans="1:12" ht="19.5">
      <c r="A16" s="39">
        <v>11</v>
      </c>
      <c r="B16" s="8" t="s">
        <v>18</v>
      </c>
      <c r="C16" s="9" t="s">
        <v>12</v>
      </c>
      <c r="D16" s="9">
        <v>1000</v>
      </c>
      <c r="E16" s="9"/>
      <c r="F16" s="9"/>
      <c r="G16" s="9">
        <v>250</v>
      </c>
      <c r="H16" s="10">
        <f>ROUND(D16/G16,2)</f>
        <v>4</v>
      </c>
      <c r="I16" s="11">
        <v>0</v>
      </c>
      <c r="J16" s="12"/>
      <c r="K16" s="11">
        <f>H16*I16</f>
        <v>0</v>
      </c>
      <c r="L16" s="11">
        <f>ROUND(K16+K16*J16,2)</f>
        <v>0</v>
      </c>
    </row>
    <row r="17" spans="1:12" ht="19.5">
      <c r="A17" s="39">
        <v>12</v>
      </c>
      <c r="B17" s="8" t="s">
        <v>36</v>
      </c>
      <c r="C17" s="9" t="s">
        <v>12</v>
      </c>
      <c r="D17" s="9">
        <v>500</v>
      </c>
      <c r="E17" s="9"/>
      <c r="F17" s="9"/>
      <c r="G17" s="9">
        <v>100</v>
      </c>
      <c r="H17" s="10">
        <f>ROUND(D17/G17,2)</f>
        <v>5</v>
      </c>
      <c r="I17" s="11">
        <v>0</v>
      </c>
      <c r="J17" s="12"/>
      <c r="K17" s="11">
        <f>H17*I17</f>
        <v>0</v>
      </c>
      <c r="L17" s="11">
        <f>ROUND(K17+K17*J17,2)</f>
        <v>0</v>
      </c>
    </row>
    <row r="18" spans="1:12" ht="12.75" customHeight="1">
      <c r="A18" s="119" t="s">
        <v>39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5">
        <f>SUM(K5:K15)</f>
        <v>0</v>
      </c>
      <c r="L18" s="15">
        <f>SUM(L5:L15)</f>
        <v>0</v>
      </c>
    </row>
    <row r="19" spans="1:12" ht="56.25" customHeight="1">
      <c r="A19" s="40"/>
      <c r="B19" s="41" t="s">
        <v>40</v>
      </c>
      <c r="C19" s="40"/>
      <c r="D19" s="40"/>
      <c r="E19" s="40"/>
      <c r="F19" s="40"/>
      <c r="G19" s="40"/>
      <c r="H19" s="40"/>
      <c r="I19" s="42"/>
      <c r="J19" s="42"/>
      <c r="K19" s="43"/>
      <c r="L19" s="43"/>
    </row>
    <row r="20" spans="1:12" ht="14.25">
      <c r="A20" s="30"/>
      <c r="B20" s="44" t="s">
        <v>25</v>
      </c>
      <c r="C20" s="26"/>
      <c r="D20" s="26"/>
      <c r="E20" s="30"/>
      <c r="F20" s="30"/>
      <c r="G20" s="30"/>
      <c r="H20" s="26"/>
      <c r="I20" s="31"/>
      <c r="J20" s="30"/>
      <c r="K20" s="31"/>
      <c r="L20" s="31"/>
    </row>
    <row r="21" spans="1:12" ht="13.5" customHeight="1">
      <c r="A21" s="30"/>
      <c r="B21" s="44" t="s">
        <v>26</v>
      </c>
      <c r="C21" s="26"/>
      <c r="D21" s="26"/>
      <c r="E21" s="30"/>
      <c r="F21" s="30"/>
      <c r="G21" s="30"/>
      <c r="H21" s="26"/>
      <c r="I21" s="31"/>
      <c r="J21" s="30"/>
      <c r="K21" s="31"/>
      <c r="L21" s="31"/>
    </row>
    <row r="22" spans="1:12" ht="25.5" customHeight="1">
      <c r="A22" s="30"/>
      <c r="B22" s="120" t="s">
        <v>27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ht="22.5" customHeight="1">
      <c r="A23" s="30"/>
      <c r="B23" s="44" t="s">
        <v>28</v>
      </c>
      <c r="C23" s="26"/>
      <c r="D23" s="26"/>
      <c r="E23" s="30"/>
      <c r="F23" s="30"/>
      <c r="G23" s="30"/>
      <c r="H23" s="26"/>
      <c r="I23" s="31"/>
      <c r="J23" s="30"/>
      <c r="K23" s="31"/>
      <c r="L23" s="31"/>
    </row>
    <row r="24" spans="1:12" ht="14.25">
      <c r="A24" s="30"/>
      <c r="B24" s="44" t="s">
        <v>29</v>
      </c>
      <c r="C24" s="26"/>
      <c r="D24" s="26"/>
      <c r="E24" s="30"/>
      <c r="F24" s="30"/>
      <c r="G24" s="30"/>
      <c r="H24" s="26"/>
      <c r="I24" s="31"/>
      <c r="J24" s="30"/>
      <c r="K24" s="31"/>
      <c r="L24" s="31"/>
    </row>
    <row r="25" spans="1:12" ht="35.25" customHeight="1">
      <c r="A25" s="30"/>
      <c r="B25" s="44" t="s">
        <v>30</v>
      </c>
      <c r="C25" s="26"/>
      <c r="D25" s="26"/>
      <c r="E25" s="30"/>
      <c r="F25" s="30"/>
      <c r="G25" s="30"/>
      <c r="H25" s="26"/>
      <c r="I25" s="31"/>
      <c r="J25" s="30"/>
      <c r="K25" s="31"/>
      <c r="L25" s="31"/>
    </row>
    <row r="26" spans="1:12" ht="14.25">
      <c r="A26" s="30"/>
      <c r="B26" s="44" t="s">
        <v>31</v>
      </c>
      <c r="C26" s="26"/>
      <c r="D26" s="26"/>
      <c r="E26" s="30"/>
      <c r="F26" s="30"/>
      <c r="G26" s="30"/>
      <c r="H26" s="26"/>
      <c r="I26" s="31"/>
      <c r="J26" s="30"/>
      <c r="K26" s="31"/>
      <c r="L26" s="31"/>
    </row>
  </sheetData>
  <sheetProtection selectLockedCells="1" selectUnlockedCells="1"/>
  <mergeCells count="4">
    <mergeCell ref="A4:L4"/>
    <mergeCell ref="B14:L14"/>
    <mergeCell ref="A18:J18"/>
    <mergeCell ref="B22:L22"/>
  </mergeCells>
  <printOptions/>
  <pageMargins left="0" right="0" top="0.39375" bottom="0.39375" header="0" footer="0"/>
  <pageSetup fitToHeight="1" fitToWidth="1" horizontalDpi="600" verticalDpi="600" orientation="portrait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1" width="5.125" style="0" customWidth="1"/>
    <col min="2" max="2" width="22.25390625" style="0" customWidth="1"/>
    <col min="3" max="3" width="8.625" style="0" customWidth="1"/>
    <col min="4" max="4" width="6.50390625" style="0" customWidth="1"/>
    <col min="5" max="5" width="6.75390625" style="0" customWidth="1"/>
    <col min="6" max="6" width="6.875" style="0" customWidth="1"/>
    <col min="7" max="7" width="7.125" style="0" customWidth="1"/>
    <col min="8" max="8" width="7.375" style="0" customWidth="1"/>
    <col min="9" max="9" width="7.75390625" style="0" customWidth="1"/>
    <col min="10" max="10" width="6.50390625" style="0" customWidth="1"/>
    <col min="11" max="11" width="7.75390625" style="0" customWidth="1"/>
    <col min="12" max="12" width="8.625" style="0" customWidth="1"/>
  </cols>
  <sheetData>
    <row r="1" spans="1:12" ht="14.25">
      <c r="A1" s="26"/>
      <c r="B1" s="27" t="s">
        <v>41</v>
      </c>
      <c r="C1" s="28"/>
      <c r="D1" s="28"/>
      <c r="E1" s="29"/>
      <c r="F1" s="30"/>
      <c r="G1" s="30"/>
      <c r="H1" s="26"/>
      <c r="I1" s="31"/>
      <c r="J1" s="30"/>
      <c r="K1" s="31"/>
      <c r="L1" s="31"/>
    </row>
    <row r="2" spans="1:12" ht="58.5">
      <c r="A2" s="9" t="s">
        <v>33</v>
      </c>
      <c r="B2" s="45" t="s">
        <v>0</v>
      </c>
      <c r="C2" s="9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6" t="s">
        <v>7</v>
      </c>
      <c r="J2" s="45" t="s">
        <v>8</v>
      </c>
      <c r="K2" s="46" t="s">
        <v>9</v>
      </c>
      <c r="L2" s="46" t="s">
        <v>10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  <c r="I3" s="35">
        <v>9</v>
      </c>
      <c r="J3" s="34">
        <v>10</v>
      </c>
      <c r="K3" s="35">
        <v>11</v>
      </c>
      <c r="L3" s="35">
        <v>12</v>
      </c>
    </row>
    <row r="4" spans="1:12" ht="93" customHeight="1">
      <c r="A4" s="121" t="s">
        <v>42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9.5">
      <c r="A5" s="9">
        <v>1</v>
      </c>
      <c r="B5" s="47" t="s">
        <v>43</v>
      </c>
      <c r="C5" s="48" t="s">
        <v>44</v>
      </c>
      <c r="D5" s="48">
        <v>3</v>
      </c>
      <c r="E5" s="9"/>
      <c r="F5" s="9"/>
      <c r="G5" s="9">
        <v>1</v>
      </c>
      <c r="H5" s="10">
        <f aca="true" t="shared" si="0" ref="H5:H16">ROUND(D5/G5,2)</f>
        <v>3</v>
      </c>
      <c r="I5" s="11">
        <v>0</v>
      </c>
      <c r="J5" s="12">
        <v>0</v>
      </c>
      <c r="K5" s="11">
        <f aca="true" t="shared" si="1" ref="K5:K16">H5*I5</f>
        <v>0</v>
      </c>
      <c r="L5" s="11">
        <f aca="true" t="shared" si="2" ref="L5:L16">ROUND(K5+K5*J5,2)</f>
        <v>0</v>
      </c>
    </row>
    <row r="6" spans="1:12" ht="19.5">
      <c r="A6" s="9">
        <f>A5+1</f>
        <v>2</v>
      </c>
      <c r="B6" s="47" t="s">
        <v>45</v>
      </c>
      <c r="C6" s="48" t="s">
        <v>44</v>
      </c>
      <c r="D6" s="48">
        <v>5</v>
      </c>
      <c r="E6" s="9"/>
      <c r="F6" s="9"/>
      <c r="G6" s="9">
        <v>1</v>
      </c>
      <c r="H6" s="10">
        <f t="shared" si="0"/>
        <v>5</v>
      </c>
      <c r="I6" s="11">
        <v>0</v>
      </c>
      <c r="J6" s="12">
        <v>0</v>
      </c>
      <c r="K6" s="11">
        <f t="shared" si="1"/>
        <v>0</v>
      </c>
      <c r="L6" s="11">
        <f t="shared" si="2"/>
        <v>0</v>
      </c>
    </row>
    <row r="7" spans="1:12" ht="14.25">
      <c r="A7" s="9">
        <f>A6+1</f>
        <v>3</v>
      </c>
      <c r="B7" s="47" t="s">
        <v>46</v>
      </c>
      <c r="C7" s="48" t="s">
        <v>44</v>
      </c>
      <c r="D7" s="48">
        <v>3</v>
      </c>
      <c r="E7" s="9"/>
      <c r="F7" s="9"/>
      <c r="G7" s="9">
        <v>1</v>
      </c>
      <c r="H7" s="10">
        <f t="shared" si="0"/>
        <v>3</v>
      </c>
      <c r="I7" s="11">
        <v>0</v>
      </c>
      <c r="J7" s="12">
        <v>0</v>
      </c>
      <c r="K7" s="11">
        <f t="shared" si="1"/>
        <v>0</v>
      </c>
      <c r="L7" s="11">
        <f t="shared" si="2"/>
        <v>0</v>
      </c>
    </row>
    <row r="8" spans="1:12" ht="19.5">
      <c r="A8" s="9">
        <f>A7+1</f>
        <v>4</v>
      </c>
      <c r="B8" s="47" t="s">
        <v>47</v>
      </c>
      <c r="C8" s="48" t="s">
        <v>44</v>
      </c>
      <c r="D8" s="48">
        <v>2</v>
      </c>
      <c r="E8" s="9"/>
      <c r="F8" s="9"/>
      <c r="G8" s="9">
        <v>1</v>
      </c>
      <c r="H8" s="10">
        <f t="shared" si="0"/>
        <v>2</v>
      </c>
      <c r="I8" s="11">
        <v>0</v>
      </c>
      <c r="J8" s="12">
        <v>0</v>
      </c>
      <c r="K8" s="11">
        <f t="shared" si="1"/>
        <v>0</v>
      </c>
      <c r="L8" s="11">
        <f t="shared" si="2"/>
        <v>0</v>
      </c>
    </row>
    <row r="9" spans="1:12" ht="14.25">
      <c r="A9" s="9">
        <v>5</v>
      </c>
      <c r="B9" s="47" t="s">
        <v>48</v>
      </c>
      <c r="C9" s="48" t="s">
        <v>44</v>
      </c>
      <c r="D9" s="48">
        <v>2</v>
      </c>
      <c r="E9" s="9"/>
      <c r="F9" s="9"/>
      <c r="G9" s="9">
        <v>1</v>
      </c>
      <c r="H9" s="10">
        <f t="shared" si="0"/>
        <v>2</v>
      </c>
      <c r="I9" s="11">
        <v>0</v>
      </c>
      <c r="J9" s="12">
        <v>0</v>
      </c>
      <c r="K9" s="11">
        <f t="shared" si="1"/>
        <v>0</v>
      </c>
      <c r="L9" s="11">
        <f t="shared" si="2"/>
        <v>0</v>
      </c>
    </row>
    <row r="10" spans="1:12" ht="14.25">
      <c r="A10" s="9">
        <f aca="true" t="shared" si="3" ref="A10:A15">A9+1</f>
        <v>6</v>
      </c>
      <c r="B10" s="47" t="s">
        <v>49</v>
      </c>
      <c r="C10" s="48" t="s">
        <v>44</v>
      </c>
      <c r="D10" s="48">
        <v>5</v>
      </c>
      <c r="E10" s="9"/>
      <c r="F10" s="9"/>
      <c r="G10" s="9">
        <v>1</v>
      </c>
      <c r="H10" s="10">
        <f t="shared" si="0"/>
        <v>5</v>
      </c>
      <c r="I10" s="11">
        <v>0</v>
      </c>
      <c r="J10" s="12">
        <v>0</v>
      </c>
      <c r="K10" s="11">
        <f t="shared" si="1"/>
        <v>0</v>
      </c>
      <c r="L10" s="11">
        <f t="shared" si="2"/>
        <v>0</v>
      </c>
    </row>
    <row r="11" spans="1:12" ht="19.5">
      <c r="A11" s="9">
        <f t="shared" si="3"/>
        <v>7</v>
      </c>
      <c r="B11" s="47" t="s">
        <v>50</v>
      </c>
      <c r="C11" s="48" t="s">
        <v>44</v>
      </c>
      <c r="D11" s="48">
        <v>12</v>
      </c>
      <c r="E11" s="9"/>
      <c r="F11" s="9"/>
      <c r="G11" s="9">
        <v>1</v>
      </c>
      <c r="H11" s="10">
        <f t="shared" si="0"/>
        <v>12</v>
      </c>
      <c r="I11" s="11">
        <v>0</v>
      </c>
      <c r="J11" s="12">
        <v>0</v>
      </c>
      <c r="K11" s="11">
        <f t="shared" si="1"/>
        <v>0</v>
      </c>
      <c r="L11" s="11">
        <f t="shared" si="2"/>
        <v>0</v>
      </c>
    </row>
    <row r="12" spans="1:12" ht="14.25">
      <c r="A12" s="9">
        <f t="shared" si="3"/>
        <v>8</v>
      </c>
      <c r="B12" s="47" t="s">
        <v>51</v>
      </c>
      <c r="C12" s="48" t="s">
        <v>44</v>
      </c>
      <c r="D12" s="48">
        <v>6</v>
      </c>
      <c r="E12" s="9"/>
      <c r="F12" s="9"/>
      <c r="G12" s="9">
        <v>1</v>
      </c>
      <c r="H12" s="10">
        <f t="shared" si="0"/>
        <v>6</v>
      </c>
      <c r="I12" s="11">
        <v>0</v>
      </c>
      <c r="J12" s="12">
        <v>0</v>
      </c>
      <c r="K12" s="11">
        <f t="shared" si="1"/>
        <v>0</v>
      </c>
      <c r="L12" s="11">
        <f t="shared" si="2"/>
        <v>0</v>
      </c>
    </row>
    <row r="13" spans="1:12" ht="19.5">
      <c r="A13" s="9">
        <f t="shared" si="3"/>
        <v>9</v>
      </c>
      <c r="B13" s="47" t="s">
        <v>52</v>
      </c>
      <c r="C13" s="48" t="s">
        <v>44</v>
      </c>
      <c r="D13" s="48">
        <v>3</v>
      </c>
      <c r="E13" s="9"/>
      <c r="F13" s="9"/>
      <c r="G13" s="9">
        <v>1</v>
      </c>
      <c r="H13" s="10">
        <f t="shared" si="0"/>
        <v>3</v>
      </c>
      <c r="I13" s="11">
        <v>0</v>
      </c>
      <c r="J13" s="12">
        <v>0</v>
      </c>
      <c r="K13" s="11">
        <f t="shared" si="1"/>
        <v>0</v>
      </c>
      <c r="L13" s="11">
        <f t="shared" si="2"/>
        <v>0</v>
      </c>
    </row>
    <row r="14" spans="1:12" ht="14.25">
      <c r="A14" s="9">
        <f t="shared" si="3"/>
        <v>10</v>
      </c>
      <c r="B14" s="47" t="s">
        <v>53</v>
      </c>
      <c r="C14" s="48" t="s">
        <v>44</v>
      </c>
      <c r="D14" s="48">
        <v>2</v>
      </c>
      <c r="E14" s="9"/>
      <c r="F14" s="9"/>
      <c r="G14" s="9">
        <v>1</v>
      </c>
      <c r="H14" s="10">
        <f t="shared" si="0"/>
        <v>2</v>
      </c>
      <c r="I14" s="11">
        <v>0</v>
      </c>
      <c r="J14" s="12">
        <v>0</v>
      </c>
      <c r="K14" s="11">
        <f t="shared" si="1"/>
        <v>0</v>
      </c>
      <c r="L14" s="11">
        <f t="shared" si="2"/>
        <v>0</v>
      </c>
    </row>
    <row r="15" spans="1:12" ht="14.25">
      <c r="A15" s="9">
        <f t="shared" si="3"/>
        <v>11</v>
      </c>
      <c r="B15" s="47" t="s">
        <v>54</v>
      </c>
      <c r="C15" s="48" t="s">
        <v>44</v>
      </c>
      <c r="D15" s="48">
        <v>2</v>
      </c>
      <c r="E15" s="9"/>
      <c r="F15" s="9"/>
      <c r="G15" s="9">
        <v>1</v>
      </c>
      <c r="H15" s="10">
        <f t="shared" si="0"/>
        <v>2</v>
      </c>
      <c r="I15" s="11">
        <v>0</v>
      </c>
      <c r="J15" s="12">
        <v>0</v>
      </c>
      <c r="K15" s="11">
        <f t="shared" si="1"/>
        <v>0</v>
      </c>
      <c r="L15" s="11">
        <f t="shared" si="2"/>
        <v>0</v>
      </c>
    </row>
    <row r="16" spans="1:12" ht="19.5">
      <c r="A16" s="9">
        <v>13</v>
      </c>
      <c r="B16" s="47" t="s">
        <v>55</v>
      </c>
      <c r="C16" s="48" t="s">
        <v>44</v>
      </c>
      <c r="D16" s="48">
        <v>6</v>
      </c>
      <c r="E16" s="9"/>
      <c r="F16" s="9"/>
      <c r="G16" s="9">
        <v>1</v>
      </c>
      <c r="H16" s="10">
        <f t="shared" si="0"/>
        <v>6</v>
      </c>
      <c r="I16" s="11">
        <v>0</v>
      </c>
      <c r="J16" s="12">
        <v>0</v>
      </c>
      <c r="K16" s="11">
        <f t="shared" si="1"/>
        <v>0</v>
      </c>
      <c r="L16" s="11">
        <f t="shared" si="2"/>
        <v>0</v>
      </c>
    </row>
    <row r="17" spans="1:12" ht="48.75" customHeight="1">
      <c r="A17" s="122" t="s">
        <v>56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9.5" customHeight="1">
      <c r="A18" s="9">
        <v>14</v>
      </c>
      <c r="B18" s="47" t="s">
        <v>57</v>
      </c>
      <c r="C18" s="48" t="s">
        <v>44</v>
      </c>
      <c r="D18" s="48">
        <v>2</v>
      </c>
      <c r="E18" s="9"/>
      <c r="F18" s="9"/>
      <c r="G18" s="9">
        <v>1</v>
      </c>
      <c r="H18" s="10">
        <f>ROUND(D18/G18,2)</f>
        <v>2</v>
      </c>
      <c r="I18" s="11">
        <v>0</v>
      </c>
      <c r="J18" s="12"/>
      <c r="K18" s="11">
        <f>H18*I18</f>
        <v>0</v>
      </c>
      <c r="L18" s="11">
        <f>ROUND(K18+K18*J18,2)</f>
        <v>0</v>
      </c>
    </row>
    <row r="19" spans="1:12" ht="14.25">
      <c r="A19" s="9">
        <v>15</v>
      </c>
      <c r="B19" s="47" t="s">
        <v>58</v>
      </c>
      <c r="C19" s="48" t="s">
        <v>44</v>
      </c>
      <c r="D19" s="48">
        <v>2</v>
      </c>
      <c r="E19" s="9"/>
      <c r="F19" s="9"/>
      <c r="G19" s="9">
        <v>1</v>
      </c>
      <c r="H19" s="10">
        <f>ROUND(D19/G19,2)</f>
        <v>2</v>
      </c>
      <c r="I19" s="11">
        <v>0</v>
      </c>
      <c r="J19" s="12"/>
      <c r="K19" s="11">
        <f>H19*I19</f>
        <v>0</v>
      </c>
      <c r="L19" s="11">
        <f>ROUND(K19+K19*J19,2)</f>
        <v>0</v>
      </c>
    </row>
    <row r="20" spans="1:12" ht="92.25" customHeight="1">
      <c r="A20" s="121" t="s">
        <v>59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ht="24" customHeight="1">
      <c r="A21" s="9">
        <v>16</v>
      </c>
      <c r="B21" s="49" t="s">
        <v>60</v>
      </c>
      <c r="C21" s="9" t="s">
        <v>61</v>
      </c>
      <c r="D21" s="9">
        <v>1800</v>
      </c>
      <c r="E21" s="50"/>
      <c r="F21" s="50"/>
      <c r="G21" s="9">
        <v>1800</v>
      </c>
      <c r="H21" s="51">
        <f aca="true" t="shared" si="4" ref="H21:H28">ROUND(D21/G21,2)</f>
        <v>1</v>
      </c>
      <c r="I21" s="52">
        <v>0</v>
      </c>
      <c r="J21" s="12"/>
      <c r="K21" s="52">
        <f aca="true" t="shared" si="5" ref="K21:K28">H21*I21</f>
        <v>0</v>
      </c>
      <c r="L21" s="52">
        <f aca="true" t="shared" si="6" ref="L21:L28">ROUND(K21+K21*J21,2)</f>
        <v>0</v>
      </c>
    </row>
    <row r="22" spans="1:12" ht="19.5">
      <c r="A22" s="9">
        <v>17</v>
      </c>
      <c r="B22" s="49" t="s">
        <v>62</v>
      </c>
      <c r="C22" s="9" t="s">
        <v>61</v>
      </c>
      <c r="D22" s="9">
        <v>3600</v>
      </c>
      <c r="E22" s="50"/>
      <c r="F22" s="50"/>
      <c r="G22" s="9">
        <v>1800</v>
      </c>
      <c r="H22" s="51">
        <f t="shared" si="4"/>
        <v>2</v>
      </c>
      <c r="I22" s="52">
        <v>0</v>
      </c>
      <c r="J22" s="12"/>
      <c r="K22" s="52">
        <f t="shared" si="5"/>
        <v>0</v>
      </c>
      <c r="L22" s="52">
        <f t="shared" si="6"/>
        <v>0</v>
      </c>
    </row>
    <row r="23" spans="1:12" ht="19.5">
      <c r="A23" s="9">
        <v>18</v>
      </c>
      <c r="B23" s="49" t="s">
        <v>63</v>
      </c>
      <c r="C23" s="9" t="s">
        <v>61</v>
      </c>
      <c r="D23" s="9">
        <v>8400</v>
      </c>
      <c r="E23" s="50"/>
      <c r="F23" s="50"/>
      <c r="G23" s="9">
        <v>1200</v>
      </c>
      <c r="H23" s="51">
        <f t="shared" si="4"/>
        <v>7</v>
      </c>
      <c r="I23" s="52">
        <v>0</v>
      </c>
      <c r="J23" s="12"/>
      <c r="K23" s="52">
        <f t="shared" si="5"/>
        <v>0</v>
      </c>
      <c r="L23" s="52">
        <f t="shared" si="6"/>
        <v>0</v>
      </c>
    </row>
    <row r="24" spans="1:12" ht="19.5">
      <c r="A24" s="9">
        <v>19</v>
      </c>
      <c r="B24" s="49" t="s">
        <v>64</v>
      </c>
      <c r="C24" s="9" t="s">
        <v>61</v>
      </c>
      <c r="D24" s="9">
        <v>3000</v>
      </c>
      <c r="E24" s="50"/>
      <c r="F24" s="50"/>
      <c r="G24" s="9">
        <v>600</v>
      </c>
      <c r="H24" s="51">
        <f t="shared" si="4"/>
        <v>5</v>
      </c>
      <c r="I24" s="52">
        <v>0</v>
      </c>
      <c r="J24" s="12"/>
      <c r="K24" s="52">
        <f t="shared" si="5"/>
        <v>0</v>
      </c>
      <c r="L24" s="52">
        <f t="shared" si="6"/>
        <v>0</v>
      </c>
    </row>
    <row r="25" spans="1:12" ht="19.5">
      <c r="A25" s="9">
        <v>20</v>
      </c>
      <c r="B25" s="49" t="s">
        <v>65</v>
      </c>
      <c r="C25" s="9" t="s">
        <v>61</v>
      </c>
      <c r="D25" s="9">
        <v>2400</v>
      </c>
      <c r="E25" s="50"/>
      <c r="F25" s="50"/>
      <c r="G25" s="9">
        <v>2400</v>
      </c>
      <c r="H25" s="51">
        <f t="shared" si="4"/>
        <v>1</v>
      </c>
      <c r="I25" s="52">
        <v>0</v>
      </c>
      <c r="J25" s="12"/>
      <c r="K25" s="52">
        <f t="shared" si="5"/>
        <v>0</v>
      </c>
      <c r="L25" s="52">
        <f t="shared" si="6"/>
        <v>0</v>
      </c>
    </row>
    <row r="26" spans="1:12" ht="19.5">
      <c r="A26" s="9">
        <v>21</v>
      </c>
      <c r="B26" s="49" t="s">
        <v>66</v>
      </c>
      <c r="C26" s="9" t="s">
        <v>61</v>
      </c>
      <c r="D26" s="9">
        <v>1000</v>
      </c>
      <c r="E26" s="50"/>
      <c r="F26" s="50"/>
      <c r="G26" s="9">
        <v>500</v>
      </c>
      <c r="H26" s="51">
        <f t="shared" si="4"/>
        <v>2</v>
      </c>
      <c r="I26" s="52">
        <v>0</v>
      </c>
      <c r="J26" s="12"/>
      <c r="K26" s="52">
        <f t="shared" si="5"/>
        <v>0</v>
      </c>
      <c r="L26" s="52">
        <f t="shared" si="6"/>
        <v>0</v>
      </c>
    </row>
    <row r="27" spans="1:12" ht="117">
      <c r="A27" s="9">
        <v>22</v>
      </c>
      <c r="B27" s="49" t="s">
        <v>67</v>
      </c>
      <c r="C27" s="9" t="s">
        <v>61</v>
      </c>
      <c r="D27" s="9">
        <v>500</v>
      </c>
      <c r="E27" s="9"/>
      <c r="F27" s="9"/>
      <c r="G27" s="9">
        <v>250</v>
      </c>
      <c r="H27" s="53">
        <f t="shared" si="4"/>
        <v>2</v>
      </c>
      <c r="I27" s="52">
        <v>0</v>
      </c>
      <c r="J27" s="12"/>
      <c r="K27" s="50">
        <f t="shared" si="5"/>
        <v>0</v>
      </c>
      <c r="L27" s="56">
        <f t="shared" si="6"/>
        <v>0</v>
      </c>
    </row>
    <row r="28" spans="1:12" ht="87.75">
      <c r="A28" s="9">
        <v>23</v>
      </c>
      <c r="B28" s="49" t="s">
        <v>68</v>
      </c>
      <c r="C28" s="9" t="s">
        <v>61</v>
      </c>
      <c r="D28" s="9">
        <v>400</v>
      </c>
      <c r="E28" s="9"/>
      <c r="F28" s="9"/>
      <c r="G28" s="9">
        <v>200</v>
      </c>
      <c r="H28" s="53">
        <f t="shared" si="4"/>
        <v>2</v>
      </c>
      <c r="I28" s="52">
        <v>0</v>
      </c>
      <c r="J28" s="12"/>
      <c r="K28" s="50">
        <f t="shared" si="5"/>
        <v>0</v>
      </c>
      <c r="L28" s="56">
        <f t="shared" si="6"/>
        <v>0</v>
      </c>
    </row>
    <row r="29" spans="1:12" ht="12.75" customHeight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5">
        <f>SUM(K5:K28)</f>
        <v>0</v>
      </c>
      <c r="L29" s="15">
        <f>SUM(L5:L28)</f>
        <v>0</v>
      </c>
    </row>
    <row r="30" spans="1:12" ht="13.5" customHeight="1">
      <c r="A30" s="40"/>
      <c r="B30" s="57" t="s">
        <v>69</v>
      </c>
      <c r="C30" s="40"/>
      <c r="D30" s="40"/>
      <c r="E30" s="40"/>
      <c r="F30" s="40"/>
      <c r="G30" s="40"/>
      <c r="H30" s="40"/>
      <c r="I30" s="42"/>
      <c r="J30" s="42"/>
      <c r="K30" s="43"/>
      <c r="L30" s="43"/>
    </row>
    <row r="31" spans="1:12" ht="14.25">
      <c r="A31" s="30"/>
      <c r="B31" s="44" t="s">
        <v>25</v>
      </c>
      <c r="C31" s="26"/>
      <c r="D31" s="26"/>
      <c r="E31" s="30"/>
      <c r="F31" s="30"/>
      <c r="G31" s="30"/>
      <c r="H31" s="26"/>
      <c r="I31" s="31"/>
      <c r="J31" s="30"/>
      <c r="K31" s="31"/>
      <c r="L31" s="31"/>
    </row>
    <row r="32" spans="1:12" ht="24" customHeight="1">
      <c r="A32" s="30"/>
      <c r="B32" s="44" t="s">
        <v>26</v>
      </c>
      <c r="C32" s="26"/>
      <c r="D32" s="26"/>
      <c r="E32" s="30"/>
      <c r="F32" s="30"/>
      <c r="G32" s="30"/>
      <c r="H32" s="26"/>
      <c r="I32" s="31"/>
      <c r="J32" s="30"/>
      <c r="K32" s="31"/>
      <c r="L32" s="31"/>
    </row>
    <row r="33" spans="1:12" ht="33" customHeight="1">
      <c r="A33" s="30"/>
      <c r="B33" s="120" t="s">
        <v>27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ht="17.25" customHeight="1">
      <c r="A34" s="30"/>
      <c r="B34" s="44" t="s">
        <v>28</v>
      </c>
      <c r="C34" s="26"/>
      <c r="D34" s="26"/>
      <c r="E34" s="30"/>
      <c r="F34" s="30"/>
      <c r="G34" s="30"/>
      <c r="H34" s="26"/>
      <c r="I34" s="31"/>
      <c r="J34" s="30"/>
      <c r="K34" s="31"/>
      <c r="L34" s="31"/>
    </row>
    <row r="35" spans="1:12" ht="14.25">
      <c r="A35" s="30"/>
      <c r="B35" s="44" t="s">
        <v>29</v>
      </c>
      <c r="C35" s="26"/>
      <c r="D35" s="26"/>
      <c r="E35" s="30"/>
      <c r="F35" s="30"/>
      <c r="G35" s="30"/>
      <c r="H35" s="26"/>
      <c r="I35" s="31"/>
      <c r="J35" s="30"/>
      <c r="K35" s="31"/>
      <c r="L35" s="31"/>
    </row>
    <row r="36" spans="1:12" ht="14.25">
      <c r="A36" s="30"/>
      <c r="B36" s="44" t="s">
        <v>30</v>
      </c>
      <c r="C36" s="26"/>
      <c r="D36" s="26"/>
      <c r="E36" s="30"/>
      <c r="F36" s="30"/>
      <c r="G36" s="30"/>
      <c r="H36" s="26"/>
      <c r="I36" s="31"/>
      <c r="J36" s="30"/>
      <c r="K36" s="31"/>
      <c r="L36" s="31"/>
    </row>
    <row r="37" spans="1:12" ht="14.25">
      <c r="A37" s="30"/>
      <c r="B37" s="44" t="s">
        <v>31</v>
      </c>
      <c r="C37" s="26"/>
      <c r="D37" s="26"/>
      <c r="E37" s="30"/>
      <c r="F37" s="30"/>
      <c r="G37" s="30"/>
      <c r="H37" s="26"/>
      <c r="I37" s="31"/>
      <c r="J37" s="30"/>
      <c r="K37" s="31"/>
      <c r="L37" s="31"/>
    </row>
    <row r="38" spans="1:12" ht="14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</sheetData>
  <sheetProtection selectLockedCells="1" selectUnlockedCells="1"/>
  <mergeCells count="5">
    <mergeCell ref="A4:L4"/>
    <mergeCell ref="A17:L17"/>
    <mergeCell ref="A20:L20"/>
    <mergeCell ref="A29:J29"/>
    <mergeCell ref="B33:L33"/>
  </mergeCells>
  <printOptions/>
  <pageMargins left="0" right="0" top="0.39375" bottom="0.39375" header="0" footer="0"/>
  <pageSetup fitToHeight="1" fitToWidth="1" horizontalDpi="600" verticalDpi="600" orientation="portrait" paperSize="9" scale="78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4" sqref="I4:I18"/>
    </sheetView>
  </sheetViews>
  <sheetFormatPr defaultColWidth="8.625" defaultRowHeight="14.25"/>
  <cols>
    <col min="1" max="1" width="33.875" style="0" customWidth="1"/>
    <col min="2" max="2" width="7.625" style="0" customWidth="1"/>
    <col min="3" max="3" width="6.125" style="0" customWidth="1"/>
    <col min="4" max="4" width="5.25390625" style="0" customWidth="1"/>
    <col min="5" max="5" width="5.75390625" style="0" customWidth="1"/>
    <col min="6" max="6" width="7.00390625" style="0" customWidth="1"/>
    <col min="7" max="7" width="10.25390625" style="0" customWidth="1"/>
  </cols>
  <sheetData>
    <row r="1" spans="1:11" ht="14.25">
      <c r="A1" s="59" t="s">
        <v>70</v>
      </c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1:11" ht="39">
      <c r="A2" s="45" t="s">
        <v>0</v>
      </c>
      <c r="B2" s="9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6" t="s">
        <v>7</v>
      </c>
      <c r="I2" s="45" t="s">
        <v>8</v>
      </c>
      <c r="J2" s="46" t="s">
        <v>9</v>
      </c>
      <c r="K2" s="46" t="s">
        <v>10</v>
      </c>
    </row>
    <row r="3" spans="1:11" ht="14.25">
      <c r="A3" s="33">
        <v>2</v>
      </c>
      <c r="B3" s="32">
        <v>3</v>
      </c>
      <c r="C3" s="33">
        <v>4</v>
      </c>
      <c r="D3" s="33">
        <v>5</v>
      </c>
      <c r="E3" s="33">
        <v>6</v>
      </c>
      <c r="F3" s="33">
        <v>7</v>
      </c>
      <c r="G3" s="33">
        <v>8</v>
      </c>
      <c r="H3" s="33">
        <v>9</v>
      </c>
      <c r="I3" s="33">
        <v>10</v>
      </c>
      <c r="J3" s="33">
        <v>11</v>
      </c>
      <c r="K3" s="33">
        <v>12</v>
      </c>
    </row>
    <row r="4" spans="1:11" ht="22.5">
      <c r="A4" s="60" t="s">
        <v>71</v>
      </c>
      <c r="B4" s="45" t="s">
        <v>61</v>
      </c>
      <c r="C4" s="45">
        <v>500</v>
      </c>
      <c r="D4" s="45"/>
      <c r="E4" s="45"/>
      <c r="F4" s="61">
        <v>100</v>
      </c>
      <c r="G4" s="53">
        <f aca="true" t="shared" si="0" ref="G4:G9">ROUND(C4/F4,2)</f>
        <v>5</v>
      </c>
      <c r="H4" s="54">
        <v>0</v>
      </c>
      <c r="I4" s="62"/>
      <c r="J4" s="56">
        <f aca="true" t="shared" si="1" ref="J4:J9">ROUND(G4*H4,2)</f>
        <v>0</v>
      </c>
      <c r="K4" s="56">
        <f aca="true" t="shared" si="2" ref="K4:K18">ROUND(J4+J4*I4,2)</f>
        <v>0</v>
      </c>
    </row>
    <row r="5" spans="1:11" ht="14.25">
      <c r="A5" s="60" t="s">
        <v>72</v>
      </c>
      <c r="B5" s="45" t="s">
        <v>61</v>
      </c>
      <c r="C5" s="45">
        <v>300</v>
      </c>
      <c r="D5" s="45"/>
      <c r="E5" s="45"/>
      <c r="F5" s="61">
        <v>50</v>
      </c>
      <c r="G5" s="53">
        <f t="shared" si="0"/>
        <v>6</v>
      </c>
      <c r="H5" s="54">
        <v>0</v>
      </c>
      <c r="I5" s="62"/>
      <c r="J5" s="56">
        <f t="shared" si="1"/>
        <v>0</v>
      </c>
      <c r="K5" s="56">
        <f t="shared" si="2"/>
        <v>0</v>
      </c>
    </row>
    <row r="6" spans="1:11" ht="14.25">
      <c r="A6" s="60" t="s">
        <v>73</v>
      </c>
      <c r="B6" s="45" t="s">
        <v>61</v>
      </c>
      <c r="C6" s="45">
        <v>300</v>
      </c>
      <c r="D6" s="45"/>
      <c r="E6" s="45"/>
      <c r="F6" s="61">
        <v>50</v>
      </c>
      <c r="G6" s="53">
        <f t="shared" si="0"/>
        <v>6</v>
      </c>
      <c r="H6" s="54">
        <v>0</v>
      </c>
      <c r="I6" s="62"/>
      <c r="J6" s="56">
        <f t="shared" si="1"/>
        <v>0</v>
      </c>
      <c r="K6" s="56">
        <f t="shared" si="2"/>
        <v>0</v>
      </c>
    </row>
    <row r="7" spans="1:11" ht="112.5" customHeight="1">
      <c r="A7" s="63" t="s">
        <v>74</v>
      </c>
      <c r="B7" s="36" t="s">
        <v>61</v>
      </c>
      <c r="C7" s="45">
        <v>150</v>
      </c>
      <c r="D7" s="64"/>
      <c r="E7" s="65"/>
      <c r="F7" s="66">
        <v>25</v>
      </c>
      <c r="G7" s="53">
        <f t="shared" si="0"/>
        <v>6</v>
      </c>
      <c r="H7" s="54">
        <v>0</v>
      </c>
      <c r="I7" s="62"/>
      <c r="J7" s="56">
        <f t="shared" si="1"/>
        <v>0</v>
      </c>
      <c r="K7" s="56">
        <f t="shared" si="2"/>
        <v>0</v>
      </c>
    </row>
    <row r="8" spans="1:11" ht="146.25">
      <c r="A8" s="63" t="s">
        <v>75</v>
      </c>
      <c r="B8" s="36" t="s">
        <v>61</v>
      </c>
      <c r="C8" s="45">
        <v>1600</v>
      </c>
      <c r="D8" s="65"/>
      <c r="E8" s="65"/>
      <c r="F8" s="66">
        <v>200</v>
      </c>
      <c r="G8" s="53">
        <f t="shared" si="0"/>
        <v>8</v>
      </c>
      <c r="H8" s="54">
        <v>0</v>
      </c>
      <c r="I8" s="62"/>
      <c r="J8" s="56">
        <f t="shared" si="1"/>
        <v>0</v>
      </c>
      <c r="K8" s="56">
        <f t="shared" si="2"/>
        <v>0</v>
      </c>
    </row>
    <row r="9" spans="1:11" ht="22.5">
      <c r="A9" s="67" t="s">
        <v>76</v>
      </c>
      <c r="B9" s="45" t="s">
        <v>61</v>
      </c>
      <c r="C9" s="45">
        <v>200</v>
      </c>
      <c r="D9" s="65"/>
      <c r="E9" s="65"/>
      <c r="F9" s="66">
        <v>100</v>
      </c>
      <c r="G9" s="53">
        <f t="shared" si="0"/>
        <v>2</v>
      </c>
      <c r="H9" s="54">
        <v>0</v>
      </c>
      <c r="I9" s="62"/>
      <c r="J9" s="56">
        <f t="shared" si="1"/>
        <v>0</v>
      </c>
      <c r="K9" s="56">
        <f t="shared" si="2"/>
        <v>0</v>
      </c>
    </row>
    <row r="10" spans="1:11" ht="45">
      <c r="A10" s="67" t="s">
        <v>77</v>
      </c>
      <c r="B10" s="68" t="s">
        <v>61</v>
      </c>
      <c r="C10" s="9">
        <v>600</v>
      </c>
      <c r="D10" s="69"/>
      <c r="E10" s="69"/>
      <c r="F10" s="9">
        <v>50</v>
      </c>
      <c r="G10" s="53">
        <v>12</v>
      </c>
      <c r="H10" s="54">
        <v>0</v>
      </c>
      <c r="I10" s="62"/>
      <c r="J10" s="56">
        <v>0</v>
      </c>
      <c r="K10" s="56">
        <f t="shared" si="2"/>
        <v>0</v>
      </c>
    </row>
    <row r="11" spans="1:11" ht="45">
      <c r="A11" s="63" t="s">
        <v>78</v>
      </c>
      <c r="B11" s="70" t="s">
        <v>61</v>
      </c>
      <c r="C11" s="70">
        <v>4</v>
      </c>
      <c r="D11" s="70"/>
      <c r="E11" s="70"/>
      <c r="F11" s="71">
        <v>1</v>
      </c>
      <c r="G11" s="72">
        <f aca="true" t="shared" si="3" ref="G11:G18">ROUND(C11/F11,2)</f>
        <v>4</v>
      </c>
      <c r="H11" s="54">
        <v>0</v>
      </c>
      <c r="I11" s="62"/>
      <c r="J11" s="73">
        <f>ROUND(G11*H11,2)</f>
        <v>0</v>
      </c>
      <c r="K11" s="73">
        <f t="shared" si="2"/>
        <v>0</v>
      </c>
    </row>
    <row r="12" spans="1:11" ht="33.75">
      <c r="A12" s="63" t="s">
        <v>79</v>
      </c>
      <c r="B12" s="68" t="s">
        <v>61</v>
      </c>
      <c r="C12" s="9">
        <v>700</v>
      </c>
      <c r="D12" s="69"/>
      <c r="E12" s="69"/>
      <c r="F12" s="9">
        <v>100</v>
      </c>
      <c r="G12" s="53">
        <f t="shared" si="3"/>
        <v>7</v>
      </c>
      <c r="H12" s="54">
        <v>0</v>
      </c>
      <c r="I12" s="62"/>
      <c r="J12" s="56">
        <f>ROUND(G12*H12,2)</f>
        <v>0</v>
      </c>
      <c r="K12" s="56">
        <f t="shared" si="2"/>
        <v>0</v>
      </c>
    </row>
    <row r="13" spans="1:11" s="79" customFormat="1" ht="22.5">
      <c r="A13" s="63" t="s">
        <v>80</v>
      </c>
      <c r="B13" s="74" t="s">
        <v>61</v>
      </c>
      <c r="C13" s="74">
        <v>3</v>
      </c>
      <c r="D13" s="74"/>
      <c r="E13" s="75"/>
      <c r="F13" s="76">
        <v>1</v>
      </c>
      <c r="G13" s="77">
        <f t="shared" si="3"/>
        <v>3</v>
      </c>
      <c r="H13" s="54">
        <v>0</v>
      </c>
      <c r="I13" s="62"/>
      <c r="J13" s="78">
        <f>G13*H13</f>
        <v>0</v>
      </c>
      <c r="K13" s="78">
        <f t="shared" si="2"/>
        <v>0</v>
      </c>
    </row>
    <row r="14" spans="1:11" s="79" customFormat="1" ht="22.5">
      <c r="A14" s="63" t="s">
        <v>81</v>
      </c>
      <c r="B14" s="80" t="s">
        <v>61</v>
      </c>
      <c r="C14" s="74">
        <v>3</v>
      </c>
      <c r="D14" s="74"/>
      <c r="E14" s="75"/>
      <c r="F14" s="76">
        <v>1</v>
      </c>
      <c r="G14" s="77">
        <f t="shared" si="3"/>
        <v>3</v>
      </c>
      <c r="H14" s="54">
        <v>0</v>
      </c>
      <c r="I14" s="62"/>
      <c r="J14" s="78">
        <f>G14*H14</f>
        <v>0</v>
      </c>
      <c r="K14" s="78">
        <f t="shared" si="2"/>
        <v>0</v>
      </c>
    </row>
    <row r="15" spans="1:11" s="79" customFormat="1" ht="22.5">
      <c r="A15" s="63" t="s">
        <v>82</v>
      </c>
      <c r="B15" s="74" t="s">
        <v>61</v>
      </c>
      <c r="C15" s="74">
        <v>4</v>
      </c>
      <c r="D15" s="74"/>
      <c r="E15" s="75"/>
      <c r="F15" s="76">
        <v>1</v>
      </c>
      <c r="G15" s="77">
        <f t="shared" si="3"/>
        <v>4</v>
      </c>
      <c r="H15" s="54">
        <v>0</v>
      </c>
      <c r="I15" s="62"/>
      <c r="J15" s="78">
        <f>G15*H15</f>
        <v>0</v>
      </c>
      <c r="K15" s="78">
        <f t="shared" si="2"/>
        <v>0</v>
      </c>
    </row>
    <row r="16" spans="1:11" s="79" customFormat="1" ht="21.75" customHeight="1">
      <c r="A16" s="63" t="s">
        <v>83</v>
      </c>
      <c r="B16" s="74" t="s">
        <v>61</v>
      </c>
      <c r="C16" s="74">
        <v>4</v>
      </c>
      <c r="D16" s="74"/>
      <c r="E16" s="75"/>
      <c r="F16" s="76">
        <v>1</v>
      </c>
      <c r="G16" s="77">
        <f t="shared" si="3"/>
        <v>4</v>
      </c>
      <c r="H16" s="54">
        <v>0</v>
      </c>
      <c r="I16" s="62"/>
      <c r="J16" s="78">
        <f>G16*H16</f>
        <v>0</v>
      </c>
      <c r="K16" s="78">
        <f t="shared" si="2"/>
        <v>0</v>
      </c>
    </row>
    <row r="17" spans="1:11" s="79" customFormat="1" ht="21.75" customHeight="1">
      <c r="A17" s="81" t="s">
        <v>84</v>
      </c>
      <c r="B17" s="45" t="s">
        <v>61</v>
      </c>
      <c r="C17" s="45">
        <v>2000</v>
      </c>
      <c r="D17" s="64"/>
      <c r="E17" s="65"/>
      <c r="F17" s="66">
        <v>1000</v>
      </c>
      <c r="G17" s="53">
        <f t="shared" si="3"/>
        <v>2</v>
      </c>
      <c r="H17" s="54">
        <v>0</v>
      </c>
      <c r="I17" s="62"/>
      <c r="J17" s="56">
        <f>ROUND(G17*H17,2)</f>
        <v>0</v>
      </c>
      <c r="K17" s="56">
        <f t="shared" si="2"/>
        <v>0</v>
      </c>
    </row>
    <row r="18" spans="1:11" ht="14.25">
      <c r="A18" s="67" t="s">
        <v>85</v>
      </c>
      <c r="B18" s="45" t="s">
        <v>61</v>
      </c>
      <c r="C18" s="45">
        <v>300</v>
      </c>
      <c r="D18" s="64"/>
      <c r="E18" s="65"/>
      <c r="F18" s="66">
        <v>50</v>
      </c>
      <c r="G18" s="53">
        <f t="shared" si="3"/>
        <v>6</v>
      </c>
      <c r="H18" s="54">
        <v>0</v>
      </c>
      <c r="I18" s="62"/>
      <c r="J18" s="56">
        <f>ROUND(G18*H18,2)</f>
        <v>0</v>
      </c>
      <c r="K18" s="56">
        <f t="shared" si="2"/>
        <v>0</v>
      </c>
    </row>
    <row r="19" spans="1:11" ht="14.25">
      <c r="A19" s="82"/>
      <c r="B19" s="68"/>
      <c r="C19" s="83"/>
      <c r="D19" s="83"/>
      <c r="E19" s="83"/>
      <c r="F19" s="83"/>
      <c r="G19" s="83"/>
      <c r="H19" s="83"/>
      <c r="I19" s="83"/>
      <c r="J19" s="84">
        <f>SUM(J4:J18)</f>
        <v>0</v>
      </c>
      <c r="K19" s="84">
        <f>SUM(K4:K18)</f>
        <v>0</v>
      </c>
    </row>
    <row r="20" spans="1:11" ht="14.25">
      <c r="A20" s="85"/>
      <c r="B20" s="85"/>
      <c r="C20" s="85"/>
      <c r="D20" s="85"/>
      <c r="E20" s="85"/>
      <c r="F20" s="85"/>
      <c r="G20" s="85"/>
      <c r="H20" s="85"/>
      <c r="I20" s="85"/>
      <c r="J20" s="86"/>
      <c r="K20" s="86"/>
    </row>
    <row r="21" spans="1:11" ht="13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4.25">
      <c r="A22" s="87" t="s">
        <v>86</v>
      </c>
      <c r="B22" s="30"/>
      <c r="C22" s="30"/>
      <c r="D22" s="30"/>
      <c r="E22" s="30"/>
      <c r="F22" s="30"/>
      <c r="G22" s="30"/>
      <c r="H22" s="31"/>
      <c r="I22" s="30"/>
      <c r="J22" s="31"/>
      <c r="K22" s="31"/>
    </row>
    <row r="23" spans="1:11" ht="13.5" customHeight="1">
      <c r="A23" s="120" t="s">
        <v>87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3.5" customHeight="1">
      <c r="A24" s="120" t="s">
        <v>26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ht="21" customHeight="1">
      <c r="A25" s="120" t="s">
        <v>27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ht="12.75" customHeight="1">
      <c r="A26" s="120" t="s">
        <v>28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ht="12.75" customHeight="1">
      <c r="A27" s="120" t="s">
        <v>29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1" ht="13.5" customHeight="1">
      <c r="A28" s="120" t="s">
        <v>30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ht="12.75" customHeight="1">
      <c r="A29" s="120" t="s">
        <v>88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</sheetData>
  <sheetProtection selectLockedCells="1" selectUnlockedCells="1"/>
  <mergeCells count="8">
    <mergeCell ref="A28:K28"/>
    <mergeCell ref="A29:K29"/>
    <mergeCell ref="A21:K21"/>
    <mergeCell ref="A23:K23"/>
    <mergeCell ref="A24:K24"/>
    <mergeCell ref="A25:K25"/>
    <mergeCell ref="A26:K26"/>
    <mergeCell ref="A27:K27"/>
  </mergeCells>
  <printOptions/>
  <pageMargins left="0" right="0" top="0.39375" bottom="0.39375" header="0" footer="0"/>
  <pageSetup fitToHeight="1" fitToWidth="1" horizontalDpi="600" verticalDpi="600" orientation="portrait" paperSize="9" scale="84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J17" sqref="J17:J32"/>
    </sheetView>
  </sheetViews>
  <sheetFormatPr defaultColWidth="8.625" defaultRowHeight="14.25"/>
  <cols>
    <col min="1" max="1" width="4.25390625" style="0" customWidth="1"/>
    <col min="2" max="2" width="24.375" style="0" customWidth="1"/>
    <col min="3" max="4" width="7.25390625" style="0" customWidth="1"/>
    <col min="5" max="5" width="7.00390625" style="0" customWidth="1"/>
    <col min="6" max="6" width="8.875" style="0" customWidth="1"/>
    <col min="7" max="7" width="7.375" style="0" customWidth="1"/>
    <col min="8" max="8" width="7.625" style="0" customWidth="1"/>
  </cols>
  <sheetData>
    <row r="1" spans="1:8" s="30" customFormat="1" ht="11.25">
      <c r="A1" s="26"/>
      <c r="B1" s="27" t="s">
        <v>162</v>
      </c>
      <c r="C1" s="28"/>
      <c r="D1" s="28"/>
      <c r="E1" s="28"/>
      <c r="F1" s="28"/>
      <c r="G1" s="26"/>
      <c r="H1" s="26"/>
    </row>
    <row r="2" spans="1:12" s="26" customFormat="1" ht="48.75">
      <c r="A2" s="9" t="s">
        <v>33</v>
      </c>
      <c r="B2" s="45" t="s">
        <v>89</v>
      </c>
      <c r="C2" s="9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6" t="s">
        <v>7</v>
      </c>
      <c r="J2" s="45" t="s">
        <v>8</v>
      </c>
      <c r="K2" s="46" t="s">
        <v>9</v>
      </c>
      <c r="L2" s="46" t="s">
        <v>10</v>
      </c>
    </row>
    <row r="3" spans="1:22" s="30" customFormat="1" ht="9.7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30" customFormat="1" ht="27" customHeight="1">
      <c r="A4" s="32" t="s">
        <v>90</v>
      </c>
      <c r="B4" s="124" t="s">
        <v>91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s="30" customFormat="1" ht="22.5">
      <c r="A5" s="68">
        <v>1</v>
      </c>
      <c r="B5" s="67" t="s">
        <v>92</v>
      </c>
      <c r="C5" s="68" t="s">
        <v>61</v>
      </c>
      <c r="D5" s="9">
        <v>100</v>
      </c>
      <c r="E5" s="9"/>
      <c r="F5" s="9"/>
      <c r="G5" s="66">
        <v>100</v>
      </c>
      <c r="H5" s="53">
        <f aca="true" t="shared" si="0" ref="H5:H15">ROUND(D5/G5,2)</f>
        <v>1</v>
      </c>
      <c r="I5" s="54">
        <v>0</v>
      </c>
      <c r="J5" s="55"/>
      <c r="K5" s="56">
        <f aca="true" t="shared" si="1" ref="K5:K15">ROUND(H5*I5,2)</f>
        <v>0</v>
      </c>
      <c r="L5" s="56">
        <f aca="true" t="shared" si="2" ref="L5:L15">ROUND(K5+K5*J5,2)</f>
        <v>0</v>
      </c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s="30" customFormat="1" ht="11.25">
      <c r="A6" s="68">
        <f>A5+1</f>
        <v>2</v>
      </c>
      <c r="B6" s="67" t="s">
        <v>93</v>
      </c>
      <c r="C6" s="68" t="s">
        <v>61</v>
      </c>
      <c r="D6" s="9">
        <v>200</v>
      </c>
      <c r="E6" s="9"/>
      <c r="F6" s="9"/>
      <c r="G6" s="66">
        <v>100</v>
      </c>
      <c r="H6" s="53">
        <f t="shared" si="0"/>
        <v>2</v>
      </c>
      <c r="I6" s="54">
        <v>0</v>
      </c>
      <c r="J6" s="55"/>
      <c r="K6" s="56">
        <f t="shared" si="1"/>
        <v>0</v>
      </c>
      <c r="L6" s="56">
        <f t="shared" si="2"/>
        <v>0</v>
      </c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s="30" customFormat="1" ht="11.25">
      <c r="A7" s="68">
        <f>A6+1</f>
        <v>3</v>
      </c>
      <c r="B7" s="67" t="s">
        <v>94</v>
      </c>
      <c r="C7" s="68" t="s">
        <v>61</v>
      </c>
      <c r="D7" s="9">
        <v>200</v>
      </c>
      <c r="E7" s="9"/>
      <c r="F7" s="9"/>
      <c r="G7" s="66">
        <v>50</v>
      </c>
      <c r="H7" s="53">
        <f t="shared" si="0"/>
        <v>4</v>
      </c>
      <c r="I7" s="54">
        <v>0</v>
      </c>
      <c r="J7" s="55"/>
      <c r="K7" s="56">
        <f t="shared" si="1"/>
        <v>0</v>
      </c>
      <c r="L7" s="56">
        <f t="shared" si="2"/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s="30" customFormat="1" ht="11.25">
      <c r="A8" s="68">
        <f>A7+1</f>
        <v>4</v>
      </c>
      <c r="B8" s="67" t="s">
        <v>95</v>
      </c>
      <c r="C8" s="68" t="s">
        <v>61</v>
      </c>
      <c r="D8" s="9">
        <v>300</v>
      </c>
      <c r="E8" s="9"/>
      <c r="F8" s="9"/>
      <c r="G8" s="66">
        <v>100</v>
      </c>
      <c r="H8" s="53">
        <f t="shared" si="0"/>
        <v>3</v>
      </c>
      <c r="I8" s="54">
        <v>0</v>
      </c>
      <c r="J8" s="55"/>
      <c r="K8" s="56">
        <f t="shared" si="1"/>
        <v>0</v>
      </c>
      <c r="L8" s="56">
        <f t="shared" si="2"/>
        <v>0</v>
      </c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s="30" customFormat="1" ht="11.25">
      <c r="A9" s="68">
        <v>5</v>
      </c>
      <c r="B9" s="67" t="s">
        <v>96</v>
      </c>
      <c r="C9" s="68" t="s">
        <v>61</v>
      </c>
      <c r="D9" s="9">
        <v>400</v>
      </c>
      <c r="E9" s="9"/>
      <c r="F9" s="9"/>
      <c r="G9" s="66">
        <v>100</v>
      </c>
      <c r="H9" s="53">
        <f t="shared" si="0"/>
        <v>4</v>
      </c>
      <c r="I9" s="54">
        <v>0</v>
      </c>
      <c r="J9" s="55"/>
      <c r="K9" s="56">
        <f t="shared" si="1"/>
        <v>0</v>
      </c>
      <c r="L9" s="56">
        <f t="shared" si="2"/>
        <v>0</v>
      </c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s="30" customFormat="1" ht="45">
      <c r="A10" s="68" t="s">
        <v>97</v>
      </c>
      <c r="B10" s="89" t="s">
        <v>98</v>
      </c>
      <c r="C10" s="36" t="s">
        <v>61</v>
      </c>
      <c r="D10" s="36">
        <v>1100</v>
      </c>
      <c r="E10" s="9"/>
      <c r="F10" s="9"/>
      <c r="G10" s="90">
        <v>100</v>
      </c>
      <c r="H10" s="53">
        <f t="shared" si="0"/>
        <v>11</v>
      </c>
      <c r="I10" s="54">
        <v>0</v>
      </c>
      <c r="J10" s="55"/>
      <c r="K10" s="56">
        <f t="shared" si="1"/>
        <v>0</v>
      </c>
      <c r="L10" s="56">
        <f t="shared" si="2"/>
        <v>0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s="30" customFormat="1" ht="45">
      <c r="A11" s="68" t="s">
        <v>99</v>
      </c>
      <c r="B11" s="89" t="s">
        <v>100</v>
      </c>
      <c r="C11" s="36" t="s">
        <v>61</v>
      </c>
      <c r="D11" s="36">
        <v>1400</v>
      </c>
      <c r="E11" s="9"/>
      <c r="F11" s="9"/>
      <c r="G11" s="90">
        <v>100</v>
      </c>
      <c r="H11" s="53">
        <f t="shared" si="0"/>
        <v>14</v>
      </c>
      <c r="I11" s="54">
        <v>0</v>
      </c>
      <c r="J11" s="55"/>
      <c r="K11" s="56">
        <f t="shared" si="1"/>
        <v>0</v>
      </c>
      <c r="L11" s="56">
        <f t="shared" si="2"/>
        <v>0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22" s="30" customFormat="1" ht="56.25" customHeight="1">
      <c r="A12" s="68" t="s">
        <v>101</v>
      </c>
      <c r="B12" s="67" t="s">
        <v>102</v>
      </c>
      <c r="C12" s="45" t="s">
        <v>61</v>
      </c>
      <c r="D12" s="45">
        <v>5</v>
      </c>
      <c r="E12" s="9"/>
      <c r="F12" s="9"/>
      <c r="G12" s="61">
        <v>5</v>
      </c>
      <c r="H12" s="66">
        <f t="shared" si="0"/>
        <v>1</v>
      </c>
      <c r="I12" s="54">
        <v>0</v>
      </c>
      <c r="J12" s="55"/>
      <c r="K12" s="56">
        <f t="shared" si="1"/>
        <v>0</v>
      </c>
      <c r="L12" s="91">
        <f t="shared" si="2"/>
        <v>0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s="30" customFormat="1" ht="45">
      <c r="A13" s="68" t="s">
        <v>103</v>
      </c>
      <c r="B13" s="89" t="s">
        <v>104</v>
      </c>
      <c r="C13" s="36" t="s">
        <v>61</v>
      </c>
      <c r="D13" s="36">
        <v>5</v>
      </c>
      <c r="E13" s="9"/>
      <c r="F13" s="9"/>
      <c r="G13" s="90">
        <v>5</v>
      </c>
      <c r="H13" s="66">
        <f t="shared" si="0"/>
        <v>1</v>
      </c>
      <c r="I13" s="54">
        <v>0</v>
      </c>
      <c r="J13" s="55"/>
      <c r="K13" s="56">
        <f t="shared" si="1"/>
        <v>0</v>
      </c>
      <c r="L13" s="91">
        <f t="shared" si="2"/>
        <v>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s="30" customFormat="1" ht="90">
      <c r="A14" s="68" t="s">
        <v>105</v>
      </c>
      <c r="B14" s="67" t="s">
        <v>106</v>
      </c>
      <c r="C14" s="45" t="s">
        <v>61</v>
      </c>
      <c r="D14" s="45">
        <v>5</v>
      </c>
      <c r="E14" s="9"/>
      <c r="F14" s="9"/>
      <c r="G14" s="61">
        <v>5</v>
      </c>
      <c r="H14" s="66">
        <f t="shared" si="0"/>
        <v>1</v>
      </c>
      <c r="I14" s="54">
        <v>0</v>
      </c>
      <c r="J14" s="55"/>
      <c r="K14" s="56">
        <f t="shared" si="1"/>
        <v>0</v>
      </c>
      <c r="L14" s="91">
        <f t="shared" si="2"/>
        <v>0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1:22" s="30" customFormat="1" ht="50.25" customHeight="1">
      <c r="A15" s="68" t="s">
        <v>107</v>
      </c>
      <c r="B15" s="67" t="s">
        <v>108</v>
      </c>
      <c r="C15" s="45" t="s">
        <v>61</v>
      </c>
      <c r="D15" s="45">
        <v>5</v>
      </c>
      <c r="E15" s="9"/>
      <c r="F15" s="9"/>
      <c r="G15" s="61">
        <v>5</v>
      </c>
      <c r="H15" s="66">
        <f t="shared" si="0"/>
        <v>1</v>
      </c>
      <c r="I15" s="54">
        <v>0</v>
      </c>
      <c r="J15" s="55"/>
      <c r="K15" s="56">
        <f t="shared" si="1"/>
        <v>0</v>
      </c>
      <c r="L15" s="91">
        <f t="shared" si="2"/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</row>
    <row r="16" spans="1:22" s="30" customFormat="1" ht="30" customHeight="1">
      <c r="A16" s="32" t="s">
        <v>109</v>
      </c>
      <c r="B16" s="124" t="s">
        <v>110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1:22" s="30" customFormat="1" ht="11.25">
      <c r="A17" s="68">
        <v>1</v>
      </c>
      <c r="B17" s="67" t="s">
        <v>111</v>
      </c>
      <c r="C17" s="68" t="s">
        <v>61</v>
      </c>
      <c r="D17" s="9">
        <v>250</v>
      </c>
      <c r="E17" s="9"/>
      <c r="F17" s="9"/>
      <c r="G17" s="66">
        <v>50</v>
      </c>
      <c r="H17" s="53">
        <f aca="true" t="shared" si="3" ref="H17:H32">ROUND(D17/G17,2)</f>
        <v>5</v>
      </c>
      <c r="I17" s="54">
        <v>0</v>
      </c>
      <c r="J17" s="55"/>
      <c r="K17" s="56">
        <f aca="true" t="shared" si="4" ref="K17:K32">ROUND(H17*I17,2)</f>
        <v>0</v>
      </c>
      <c r="L17" s="56">
        <f aca="true" t="shared" si="5" ref="L17:L32">ROUND(K17+K17*J17,2)</f>
        <v>0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1:22" s="30" customFormat="1" ht="11.25">
      <c r="A18" s="68">
        <f>A17+1</f>
        <v>2</v>
      </c>
      <c r="B18" s="67" t="s">
        <v>112</v>
      </c>
      <c r="C18" s="68" t="s">
        <v>61</v>
      </c>
      <c r="D18" s="9">
        <v>350</v>
      </c>
      <c r="E18" s="9"/>
      <c r="F18" s="9"/>
      <c r="G18" s="66">
        <v>50</v>
      </c>
      <c r="H18" s="53">
        <f t="shared" si="3"/>
        <v>7</v>
      </c>
      <c r="I18" s="54">
        <v>0</v>
      </c>
      <c r="J18" s="55"/>
      <c r="K18" s="56">
        <f t="shared" si="4"/>
        <v>0</v>
      </c>
      <c r="L18" s="56">
        <f t="shared" si="5"/>
        <v>0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2" s="30" customFormat="1" ht="11.25">
      <c r="A19" s="68">
        <f>A18+1</f>
        <v>3</v>
      </c>
      <c r="B19" s="67" t="s">
        <v>113</v>
      </c>
      <c r="C19" s="68" t="s">
        <v>61</v>
      </c>
      <c r="D19" s="9">
        <v>350</v>
      </c>
      <c r="E19" s="9"/>
      <c r="F19" s="9"/>
      <c r="G19" s="66">
        <v>50</v>
      </c>
      <c r="H19" s="53">
        <f t="shared" si="3"/>
        <v>7</v>
      </c>
      <c r="I19" s="54">
        <v>0</v>
      </c>
      <c r="J19" s="55"/>
      <c r="K19" s="56">
        <f t="shared" si="4"/>
        <v>0</v>
      </c>
      <c r="L19" s="56">
        <f t="shared" si="5"/>
        <v>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s="30" customFormat="1" ht="56.25">
      <c r="A20" s="68" t="s">
        <v>114</v>
      </c>
      <c r="B20" s="92" t="s">
        <v>115</v>
      </c>
      <c r="C20" s="93" t="s">
        <v>61</v>
      </c>
      <c r="D20" s="93">
        <v>3000</v>
      </c>
      <c r="E20" s="9"/>
      <c r="F20" s="93"/>
      <c r="G20" s="94">
        <v>1000</v>
      </c>
      <c r="H20" s="95">
        <f t="shared" si="3"/>
        <v>3</v>
      </c>
      <c r="I20" s="54">
        <v>0</v>
      </c>
      <c r="J20" s="55"/>
      <c r="K20" s="56">
        <f t="shared" si="4"/>
        <v>0</v>
      </c>
      <c r="L20" s="96">
        <f t="shared" si="5"/>
        <v>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s="30" customFormat="1" ht="56.25">
      <c r="A21" s="68" t="s">
        <v>116</v>
      </c>
      <c r="B21" s="97" t="s">
        <v>117</v>
      </c>
      <c r="C21" s="98" t="s">
        <v>61</v>
      </c>
      <c r="D21" s="98">
        <v>2000</v>
      </c>
      <c r="E21" s="9"/>
      <c r="F21" s="98"/>
      <c r="G21" s="99">
        <v>1000</v>
      </c>
      <c r="H21" s="95">
        <f t="shared" si="3"/>
        <v>2</v>
      </c>
      <c r="I21" s="54">
        <v>0</v>
      </c>
      <c r="J21" s="55"/>
      <c r="K21" s="56">
        <f t="shared" si="4"/>
        <v>0</v>
      </c>
      <c r="L21" s="96">
        <f t="shared" si="5"/>
        <v>0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2" s="30" customFormat="1" ht="45">
      <c r="A22" s="68" t="s">
        <v>118</v>
      </c>
      <c r="B22" s="67" t="s">
        <v>119</v>
      </c>
      <c r="C22" s="68" t="s">
        <v>61</v>
      </c>
      <c r="D22" s="9">
        <v>10</v>
      </c>
      <c r="E22" s="9"/>
      <c r="F22" s="98"/>
      <c r="G22" s="66">
        <v>1</v>
      </c>
      <c r="H22" s="95">
        <f t="shared" si="3"/>
        <v>10</v>
      </c>
      <c r="I22" s="54">
        <v>0</v>
      </c>
      <c r="J22" s="55"/>
      <c r="K22" s="56">
        <f t="shared" si="4"/>
        <v>0</v>
      </c>
      <c r="L22" s="56">
        <f t="shared" si="5"/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pans="1:22" s="30" customFormat="1" ht="45">
      <c r="A23" s="68" t="s">
        <v>120</v>
      </c>
      <c r="B23" s="67" t="s">
        <v>121</v>
      </c>
      <c r="C23" s="68" t="s">
        <v>61</v>
      </c>
      <c r="D23" s="9">
        <v>25</v>
      </c>
      <c r="E23" s="9"/>
      <c r="F23" s="98"/>
      <c r="G23" s="66">
        <v>25</v>
      </c>
      <c r="H23" s="95">
        <f t="shared" si="3"/>
        <v>1</v>
      </c>
      <c r="I23" s="54">
        <v>0</v>
      </c>
      <c r="J23" s="55"/>
      <c r="K23" s="56">
        <f t="shared" si="4"/>
        <v>0</v>
      </c>
      <c r="L23" s="56">
        <f t="shared" si="5"/>
        <v>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2" s="30" customFormat="1" ht="33.75">
      <c r="A24" s="68" t="s">
        <v>122</v>
      </c>
      <c r="B24" s="67" t="s">
        <v>123</v>
      </c>
      <c r="C24" s="68" t="s">
        <v>61</v>
      </c>
      <c r="D24" s="9">
        <v>500</v>
      </c>
      <c r="E24" s="9"/>
      <c r="F24" s="98"/>
      <c r="G24" s="66">
        <v>500</v>
      </c>
      <c r="H24" s="95">
        <f t="shared" si="3"/>
        <v>1</v>
      </c>
      <c r="I24" s="54">
        <v>0</v>
      </c>
      <c r="J24" s="55"/>
      <c r="K24" s="56">
        <f t="shared" si="4"/>
        <v>0</v>
      </c>
      <c r="L24" s="56">
        <f t="shared" si="5"/>
        <v>0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s="30" customFormat="1" ht="45">
      <c r="A25" s="68" t="s">
        <v>124</v>
      </c>
      <c r="B25" s="67" t="s">
        <v>125</v>
      </c>
      <c r="C25" s="68" t="s">
        <v>61</v>
      </c>
      <c r="D25" s="9">
        <v>1000</v>
      </c>
      <c r="E25" s="9"/>
      <c r="F25" s="98"/>
      <c r="G25" s="66">
        <v>1000</v>
      </c>
      <c r="H25" s="95">
        <f t="shared" si="3"/>
        <v>1</v>
      </c>
      <c r="I25" s="54">
        <v>0</v>
      </c>
      <c r="J25" s="55"/>
      <c r="K25" s="56">
        <f t="shared" si="4"/>
        <v>0</v>
      </c>
      <c r="L25" s="56">
        <f t="shared" si="5"/>
        <v>0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pans="1:22" s="30" customFormat="1" ht="33.75">
      <c r="A26" s="68" t="s">
        <v>126</v>
      </c>
      <c r="B26" s="67" t="s">
        <v>127</v>
      </c>
      <c r="C26" s="68" t="s">
        <v>61</v>
      </c>
      <c r="D26" s="9">
        <v>250</v>
      </c>
      <c r="E26" s="9"/>
      <c r="F26" s="98"/>
      <c r="G26" s="66">
        <v>250</v>
      </c>
      <c r="H26" s="95">
        <f t="shared" si="3"/>
        <v>1</v>
      </c>
      <c r="I26" s="54">
        <v>0</v>
      </c>
      <c r="J26" s="55"/>
      <c r="K26" s="56">
        <f t="shared" si="4"/>
        <v>0</v>
      </c>
      <c r="L26" s="56">
        <f t="shared" si="5"/>
        <v>0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s="30" customFormat="1" ht="33.75">
      <c r="A27" s="68" t="s">
        <v>128</v>
      </c>
      <c r="B27" s="67" t="s">
        <v>129</v>
      </c>
      <c r="C27" s="68" t="s">
        <v>61</v>
      </c>
      <c r="D27" s="9">
        <v>100</v>
      </c>
      <c r="E27" s="9"/>
      <c r="F27" s="98"/>
      <c r="G27" s="66">
        <v>100</v>
      </c>
      <c r="H27" s="95">
        <f t="shared" si="3"/>
        <v>1</v>
      </c>
      <c r="I27" s="54">
        <v>0</v>
      </c>
      <c r="J27" s="55"/>
      <c r="K27" s="56">
        <f t="shared" si="4"/>
        <v>0</v>
      </c>
      <c r="L27" s="56">
        <f t="shared" si="5"/>
        <v>0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s="30" customFormat="1" ht="33.75">
      <c r="A28" s="68" t="s">
        <v>130</v>
      </c>
      <c r="B28" s="67" t="s">
        <v>131</v>
      </c>
      <c r="C28" s="68" t="s">
        <v>61</v>
      </c>
      <c r="D28" s="9">
        <v>1</v>
      </c>
      <c r="E28" s="9"/>
      <c r="F28" s="98"/>
      <c r="G28" s="66">
        <v>1</v>
      </c>
      <c r="H28" s="95">
        <f t="shared" si="3"/>
        <v>1</v>
      </c>
      <c r="I28" s="54">
        <v>0</v>
      </c>
      <c r="J28" s="55"/>
      <c r="K28" s="56">
        <f t="shared" si="4"/>
        <v>0</v>
      </c>
      <c r="L28" s="56">
        <f t="shared" si="5"/>
        <v>0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 s="30" customFormat="1" ht="33.75">
      <c r="A29" s="68" t="s">
        <v>132</v>
      </c>
      <c r="B29" s="67" t="s">
        <v>133</v>
      </c>
      <c r="C29" s="68" t="s">
        <v>61</v>
      </c>
      <c r="D29" s="9">
        <v>1</v>
      </c>
      <c r="E29" s="9"/>
      <c r="F29" s="98"/>
      <c r="G29" s="66">
        <v>1</v>
      </c>
      <c r="H29" s="95">
        <f t="shared" si="3"/>
        <v>1</v>
      </c>
      <c r="I29" s="54">
        <v>0</v>
      </c>
      <c r="J29" s="55"/>
      <c r="K29" s="56">
        <f t="shared" si="4"/>
        <v>0</v>
      </c>
      <c r="L29" s="56">
        <f t="shared" si="5"/>
        <v>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s="30" customFormat="1" ht="45">
      <c r="A30" s="68" t="s">
        <v>134</v>
      </c>
      <c r="B30" s="67" t="s">
        <v>135</v>
      </c>
      <c r="C30" s="68" t="s">
        <v>61</v>
      </c>
      <c r="D30" s="9">
        <v>1</v>
      </c>
      <c r="E30" s="9"/>
      <c r="F30" s="98"/>
      <c r="G30" s="66">
        <v>1</v>
      </c>
      <c r="H30" s="95">
        <f t="shared" si="3"/>
        <v>1</v>
      </c>
      <c r="I30" s="54">
        <v>0</v>
      </c>
      <c r="J30" s="55"/>
      <c r="K30" s="56">
        <f t="shared" si="4"/>
        <v>0</v>
      </c>
      <c r="L30" s="56">
        <f t="shared" si="5"/>
        <v>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s="30" customFormat="1" ht="33.75">
      <c r="A31" s="68" t="s">
        <v>136</v>
      </c>
      <c r="B31" s="67" t="s">
        <v>137</v>
      </c>
      <c r="C31" s="68" t="s">
        <v>61</v>
      </c>
      <c r="D31" s="9">
        <v>500</v>
      </c>
      <c r="E31" s="9"/>
      <c r="F31" s="98"/>
      <c r="G31" s="66">
        <v>500</v>
      </c>
      <c r="H31" s="95">
        <f t="shared" si="3"/>
        <v>1</v>
      </c>
      <c r="I31" s="54">
        <v>0</v>
      </c>
      <c r="J31" s="55"/>
      <c r="K31" s="56">
        <f t="shared" si="4"/>
        <v>0</v>
      </c>
      <c r="L31" s="56">
        <f t="shared" si="5"/>
        <v>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s="30" customFormat="1" ht="22.5">
      <c r="A32" s="68" t="s">
        <v>138</v>
      </c>
      <c r="B32" s="67" t="s">
        <v>139</v>
      </c>
      <c r="C32" s="68" t="s">
        <v>61</v>
      </c>
      <c r="D32" s="9">
        <v>100</v>
      </c>
      <c r="E32" s="9"/>
      <c r="F32" s="98"/>
      <c r="G32" s="66">
        <v>100</v>
      </c>
      <c r="H32" s="95">
        <f t="shared" si="3"/>
        <v>1</v>
      </c>
      <c r="I32" s="54">
        <v>0</v>
      </c>
      <c r="J32" s="55"/>
      <c r="K32" s="56">
        <f t="shared" si="4"/>
        <v>0</v>
      </c>
      <c r="L32" s="56">
        <f t="shared" si="5"/>
        <v>0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 s="30" customFormat="1" ht="26.25" customHeight="1">
      <c r="A33" s="125" t="s">
        <v>39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84">
        <f>SUM(K5:K32)</f>
        <v>0</v>
      </c>
      <c r="L33" s="84">
        <f>SUM(L5:L32)</f>
        <v>0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12" s="30" customFormat="1" ht="22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58" customFormat="1" ht="18" customHeight="1">
      <c r="A35" s="100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="58" customFormat="1" ht="17.25" customHeight="1">
      <c r="B36" s="58" t="s">
        <v>140</v>
      </c>
    </row>
    <row r="37" spans="1:12" s="58" customFormat="1" ht="12.75" customHeight="1">
      <c r="A37" s="26"/>
      <c r="B37" s="120" t="s">
        <v>87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1:12" s="30" customFormat="1" ht="12.75" customHeight="1">
      <c r="A38" s="26"/>
      <c r="B38" s="120" t="s">
        <v>26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s="30" customFormat="1" ht="24.75" customHeight="1">
      <c r="A39" s="26"/>
      <c r="B39" s="120" t="s">
        <v>27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2" s="30" customFormat="1" ht="24.75" customHeight="1">
      <c r="A40" s="26"/>
      <c r="B40" s="120" t="s">
        <v>28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s="30" customFormat="1" ht="9" customHeight="1">
      <c r="A41" s="26"/>
      <c r="B41" s="120" t="s">
        <v>29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s="30" customFormat="1" ht="12.75" customHeight="1">
      <c r="A42" s="26"/>
      <c r="B42" s="120" t="s">
        <v>30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 s="30" customFormat="1" ht="12.75" customHeight="1">
      <c r="A43" s="26"/>
      <c r="B43" s="120" t="s">
        <v>88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12" s="30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</sheetData>
  <sheetProtection selectLockedCells="1" selectUnlockedCells="1"/>
  <mergeCells count="11">
    <mergeCell ref="B38:L38"/>
    <mergeCell ref="B39:L39"/>
    <mergeCell ref="B40:L40"/>
    <mergeCell ref="B41:L41"/>
    <mergeCell ref="B42:L42"/>
    <mergeCell ref="B43:L43"/>
    <mergeCell ref="B4:L4"/>
    <mergeCell ref="B16:L16"/>
    <mergeCell ref="A33:J33"/>
    <mergeCell ref="B35:L35"/>
    <mergeCell ref="B37:L37"/>
  </mergeCells>
  <printOptions/>
  <pageMargins left="0" right="0" top="0.39375" bottom="0.39375" header="0" footer="0"/>
  <pageSetup fitToHeight="1" fitToWidth="1" horizontalDpi="600" verticalDpi="600" orientation="portrait" paperSize="9" scale="63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J4" sqref="J4:J9"/>
    </sheetView>
  </sheetViews>
  <sheetFormatPr defaultColWidth="9.00390625" defaultRowHeight="14.25"/>
  <cols>
    <col min="1" max="1" width="3.75390625" style="0" customWidth="1"/>
    <col min="2" max="2" width="25.50390625" style="0" customWidth="1"/>
    <col min="3" max="3" width="6.75390625" style="0" customWidth="1"/>
    <col min="4" max="5" width="6.25390625" style="0" customWidth="1"/>
    <col min="6" max="6" width="7.25390625" style="0" customWidth="1"/>
    <col min="7" max="7" width="6.75390625" style="0" customWidth="1"/>
    <col min="8" max="8" width="7.375" style="0" customWidth="1"/>
    <col min="9" max="9" width="7.625" style="0" customWidth="1"/>
    <col min="10" max="10" width="6.375" style="0" customWidth="1"/>
    <col min="11" max="12" width="8.625" style="0" customWidth="1"/>
  </cols>
  <sheetData>
    <row r="1" spans="1:12" ht="14.25">
      <c r="A1" s="26"/>
      <c r="B1" s="27" t="s">
        <v>163</v>
      </c>
      <c r="C1" s="28"/>
      <c r="D1" s="28"/>
      <c r="E1" s="28"/>
      <c r="F1" s="28"/>
      <c r="G1" s="26"/>
      <c r="H1" s="26"/>
      <c r="I1" s="30"/>
      <c r="J1" s="30"/>
      <c r="K1" s="30"/>
      <c r="L1" s="30"/>
    </row>
    <row r="2" spans="1:12" ht="58.5">
      <c r="A2" s="9" t="s">
        <v>33</v>
      </c>
      <c r="B2" s="45" t="s">
        <v>0</v>
      </c>
      <c r="C2" s="9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141</v>
      </c>
      <c r="I2" s="101" t="s">
        <v>7</v>
      </c>
      <c r="J2" s="45" t="s">
        <v>8</v>
      </c>
      <c r="K2" s="101" t="s">
        <v>9</v>
      </c>
      <c r="L2" s="101" t="s">
        <v>10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</row>
    <row r="4" spans="1:12" ht="22.5">
      <c r="A4" s="9">
        <v>1</v>
      </c>
      <c r="B4" s="102" t="s">
        <v>142</v>
      </c>
      <c r="C4" s="9" t="s">
        <v>61</v>
      </c>
      <c r="D4" s="45">
        <v>20</v>
      </c>
      <c r="E4" s="33"/>
      <c r="F4" s="33"/>
      <c r="G4" s="45">
        <v>1</v>
      </c>
      <c r="H4" s="53">
        <f>ROUND(D4/G4,2)</f>
        <v>20</v>
      </c>
      <c r="I4" s="54">
        <v>0</v>
      </c>
      <c r="J4" s="103"/>
      <c r="K4" s="56">
        <f aca="true" t="shared" si="0" ref="K4:K9">ROUND(H4*I4,2)</f>
        <v>0</v>
      </c>
      <c r="L4" s="56">
        <f aca="true" t="shared" si="1" ref="L4:L9">ROUND(K4+K4*J4,2)</f>
        <v>0</v>
      </c>
    </row>
    <row r="5" spans="1:12" ht="90">
      <c r="A5" s="9">
        <v>2</v>
      </c>
      <c r="B5" s="102" t="s">
        <v>143</v>
      </c>
      <c r="C5" s="9" t="s">
        <v>144</v>
      </c>
      <c r="D5" s="45">
        <v>2500</v>
      </c>
      <c r="E5" s="33"/>
      <c r="F5" s="33"/>
      <c r="G5" s="45">
        <v>50</v>
      </c>
      <c r="H5" s="53">
        <v>50</v>
      </c>
      <c r="I5" s="54">
        <v>0</v>
      </c>
      <c r="J5" s="103"/>
      <c r="K5" s="56">
        <f t="shared" si="0"/>
        <v>0</v>
      </c>
      <c r="L5" s="56">
        <f t="shared" si="1"/>
        <v>0</v>
      </c>
    </row>
    <row r="6" spans="1:12" ht="67.5">
      <c r="A6" s="9">
        <v>3</v>
      </c>
      <c r="B6" s="102" t="s">
        <v>145</v>
      </c>
      <c r="C6" s="9" t="s">
        <v>144</v>
      </c>
      <c r="D6" s="45">
        <v>7000</v>
      </c>
      <c r="E6" s="33"/>
      <c r="F6" s="33"/>
      <c r="G6" s="45">
        <v>50</v>
      </c>
      <c r="H6" s="53">
        <v>140</v>
      </c>
      <c r="I6" s="54">
        <v>0</v>
      </c>
      <c r="J6" s="103"/>
      <c r="K6" s="56">
        <f t="shared" si="0"/>
        <v>0</v>
      </c>
      <c r="L6" s="56">
        <f t="shared" si="1"/>
        <v>0</v>
      </c>
    </row>
    <row r="7" spans="1:12" ht="33.75">
      <c r="A7" s="9">
        <v>4</v>
      </c>
      <c r="B7" s="102" t="s">
        <v>146</v>
      </c>
      <c r="C7" s="9" t="s">
        <v>144</v>
      </c>
      <c r="D7" s="45">
        <v>2000</v>
      </c>
      <c r="E7" s="33"/>
      <c r="F7" s="33"/>
      <c r="G7" s="45">
        <v>50</v>
      </c>
      <c r="H7" s="53">
        <f>ROUND(D7/G7,2)</f>
        <v>40</v>
      </c>
      <c r="I7" s="54">
        <v>0</v>
      </c>
      <c r="J7" s="103"/>
      <c r="K7" s="56">
        <f t="shared" si="0"/>
        <v>0</v>
      </c>
      <c r="L7" s="56">
        <f t="shared" si="1"/>
        <v>0</v>
      </c>
    </row>
    <row r="8" spans="1:12" ht="56.25">
      <c r="A8" s="9">
        <v>5</v>
      </c>
      <c r="B8" s="102" t="s">
        <v>147</v>
      </c>
      <c r="C8" s="9" t="s">
        <v>144</v>
      </c>
      <c r="D8" s="45">
        <v>4000</v>
      </c>
      <c r="E8" s="33"/>
      <c r="F8" s="33"/>
      <c r="G8" s="45">
        <v>50</v>
      </c>
      <c r="H8" s="53">
        <f>ROUND(D8/G8,2)</f>
        <v>80</v>
      </c>
      <c r="I8" s="54">
        <v>0</v>
      </c>
      <c r="J8" s="103"/>
      <c r="K8" s="56">
        <f t="shared" si="0"/>
        <v>0</v>
      </c>
      <c r="L8" s="56">
        <f t="shared" si="1"/>
        <v>0</v>
      </c>
    </row>
    <row r="9" spans="1:12" ht="56.25">
      <c r="A9" s="9">
        <v>6</v>
      </c>
      <c r="B9" s="102" t="s">
        <v>148</v>
      </c>
      <c r="C9" s="9" t="s">
        <v>144</v>
      </c>
      <c r="D9" s="45">
        <v>500</v>
      </c>
      <c r="E9" s="33"/>
      <c r="F9" s="33"/>
      <c r="G9" s="45">
        <v>50</v>
      </c>
      <c r="H9" s="53">
        <f>ROUND(D9/G9,2)</f>
        <v>10</v>
      </c>
      <c r="I9" s="54">
        <v>0</v>
      </c>
      <c r="J9" s="103"/>
      <c r="K9" s="56">
        <f t="shared" si="0"/>
        <v>0</v>
      </c>
      <c r="L9" s="56">
        <f t="shared" si="1"/>
        <v>0</v>
      </c>
    </row>
    <row r="10" spans="1:12" ht="13.5" customHeight="1">
      <c r="A10" s="125" t="s">
        <v>39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84">
        <f>SUM(K4:K9)</f>
        <v>0</v>
      </c>
      <c r="L10" s="84">
        <f>SUM(L4:L9)</f>
        <v>0</v>
      </c>
    </row>
    <row r="11" spans="1:12" ht="14.25">
      <c r="A11" s="104"/>
      <c r="B11" s="105" t="s">
        <v>140</v>
      </c>
      <c r="C11" s="104"/>
      <c r="D11" s="104"/>
      <c r="E11" s="104"/>
      <c r="F11" s="104"/>
      <c r="G11" s="104"/>
      <c r="H11" s="104"/>
      <c r="I11" s="104"/>
      <c r="J11" s="104"/>
      <c r="K11" s="106"/>
      <c r="L11" s="106"/>
    </row>
    <row r="12" spans="1:12" ht="12.75" customHeight="1">
      <c r="A12" s="26"/>
      <c r="B12" s="120" t="s">
        <v>87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ht="12.75" customHeight="1">
      <c r="A13" s="26"/>
      <c r="B13" s="120" t="s">
        <v>26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ht="21.75" customHeight="1">
      <c r="A14" s="26"/>
      <c r="B14" s="120" t="s">
        <v>27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2.75" customHeight="1">
      <c r="A15" s="26"/>
      <c r="B15" s="120" t="s">
        <v>28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12.75" customHeight="1">
      <c r="A16" s="26"/>
      <c r="B16" s="120" t="s">
        <v>29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12.75" customHeight="1">
      <c r="A17" s="26"/>
      <c r="B17" s="120" t="s">
        <v>30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ht="12.75" customHeight="1">
      <c r="A18" s="26"/>
      <c r="B18" s="120" t="s">
        <v>88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ht="14.25">
      <c r="A19" s="26"/>
      <c r="B19" s="87"/>
      <c r="C19" s="26"/>
      <c r="D19" s="26"/>
      <c r="E19" s="26"/>
      <c r="F19" s="26"/>
      <c r="G19" s="26"/>
      <c r="H19" s="26"/>
      <c r="I19" s="30"/>
      <c r="J19" s="30"/>
      <c r="K19" s="30"/>
      <c r="L19" s="30"/>
    </row>
  </sheetData>
  <sheetProtection selectLockedCells="1" selectUnlockedCells="1"/>
  <mergeCells count="8">
    <mergeCell ref="B17:L17"/>
    <mergeCell ref="B18:L18"/>
    <mergeCell ref="A10:J10"/>
    <mergeCell ref="B12:L12"/>
    <mergeCell ref="B13:L13"/>
    <mergeCell ref="B14:L14"/>
    <mergeCell ref="B15:L15"/>
    <mergeCell ref="B16:L16"/>
  </mergeCells>
  <printOptions/>
  <pageMargins left="0" right="0" top="0.39375" bottom="0.39375" header="0" footer="0"/>
  <pageSetup fitToHeight="1" fitToWidth="1" horizontalDpi="600" verticalDpi="600" orientation="portrait" paperSize="9" scale="91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L4" sqref="L4"/>
    </sheetView>
  </sheetViews>
  <sheetFormatPr defaultColWidth="9.00390625" defaultRowHeight="14.25"/>
  <cols>
    <col min="1" max="1" width="3.50390625" style="0" customWidth="1"/>
    <col min="2" max="2" width="24.75390625" style="0" customWidth="1"/>
    <col min="3" max="3" width="5.625" style="0" customWidth="1"/>
    <col min="4" max="4" width="5.75390625" style="0" customWidth="1"/>
    <col min="5" max="5" width="6.125" style="0" customWidth="1"/>
    <col min="6" max="6" width="6.25390625" style="0" customWidth="1"/>
    <col min="7" max="7" width="6.875" style="0" customWidth="1"/>
    <col min="8" max="9" width="8.625" style="0" customWidth="1"/>
    <col min="10" max="10" width="6.625" style="0" customWidth="1"/>
    <col min="11" max="12" width="8.625" style="0" customWidth="1"/>
  </cols>
  <sheetData>
    <row r="1" spans="1:12" ht="14.25">
      <c r="A1" s="26"/>
      <c r="B1" s="27" t="s">
        <v>164</v>
      </c>
      <c r="C1" s="28"/>
      <c r="D1" s="28"/>
      <c r="E1" s="28"/>
      <c r="F1" s="28"/>
      <c r="G1" s="26"/>
      <c r="H1" s="26"/>
      <c r="I1" s="30"/>
      <c r="J1" s="30"/>
      <c r="K1" s="30"/>
      <c r="L1" s="30"/>
    </row>
    <row r="2" spans="1:12" ht="48.75">
      <c r="A2" s="9" t="s">
        <v>33</v>
      </c>
      <c r="B2" s="45" t="s">
        <v>0</v>
      </c>
      <c r="C2" s="9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141</v>
      </c>
      <c r="I2" s="101" t="s">
        <v>7</v>
      </c>
      <c r="J2" s="45" t="s">
        <v>8</v>
      </c>
      <c r="K2" s="101" t="s">
        <v>9</v>
      </c>
      <c r="L2" s="101" t="s">
        <v>10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</row>
    <row r="4" spans="1:12" ht="90">
      <c r="A4" s="9">
        <v>1</v>
      </c>
      <c r="B4" s="102" t="s">
        <v>149</v>
      </c>
      <c r="C4" s="9" t="s">
        <v>150</v>
      </c>
      <c r="D4" s="45">
        <v>40</v>
      </c>
      <c r="E4" s="33"/>
      <c r="F4" s="33"/>
      <c r="G4" s="45">
        <v>10</v>
      </c>
      <c r="H4" s="53">
        <v>4</v>
      </c>
      <c r="I4" s="54">
        <v>0</v>
      </c>
      <c r="J4" s="103"/>
      <c r="K4" s="56">
        <v>0</v>
      </c>
      <c r="L4" s="56">
        <v>0</v>
      </c>
    </row>
    <row r="5" spans="1:12" ht="12.75" customHeight="1">
      <c r="A5" s="125" t="s">
        <v>39</v>
      </c>
      <c r="B5" s="125"/>
      <c r="C5" s="125"/>
      <c r="D5" s="125"/>
      <c r="E5" s="125"/>
      <c r="F5" s="125"/>
      <c r="G5" s="125"/>
      <c r="H5" s="125"/>
      <c r="I5" s="125"/>
      <c r="J5" s="125"/>
      <c r="K5" s="84">
        <f>SUM(K4:K4)</f>
        <v>0</v>
      </c>
      <c r="L5" s="84">
        <v>0</v>
      </c>
    </row>
    <row r="7" ht="13.5" customHeight="1"/>
  </sheetData>
  <sheetProtection selectLockedCells="1" selectUnlockedCells="1"/>
  <mergeCells count="1">
    <mergeCell ref="A5:J5"/>
  </mergeCells>
  <printOptions/>
  <pageMargins left="0" right="0" top="0.39375" bottom="0.39375" header="0" footer="0"/>
  <pageSetup fitToHeight="1" fitToWidth="1" horizontalDpi="600" verticalDpi="600" orientation="portrait" paperSize="9" scale="93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110" zoomScaleNormal="110" zoomScalePageLayoutView="0" workbookViewId="0" topLeftCell="A10">
      <selection activeCell="B1" sqref="B1"/>
    </sheetView>
  </sheetViews>
  <sheetFormatPr defaultColWidth="8.625" defaultRowHeight="14.25"/>
  <cols>
    <col min="1" max="1" width="3.25390625" style="0" customWidth="1"/>
    <col min="2" max="2" width="26.125" style="0" customWidth="1"/>
    <col min="3" max="3" width="5.75390625" style="0" customWidth="1"/>
    <col min="4" max="4" width="7.125" style="0" customWidth="1"/>
    <col min="5" max="5" width="6.375" style="0" customWidth="1"/>
    <col min="6" max="6" width="6.25390625" style="0" customWidth="1"/>
    <col min="7" max="7" width="6.875" style="0" customWidth="1"/>
    <col min="8" max="8" width="7.75390625" style="0" customWidth="1"/>
  </cols>
  <sheetData>
    <row r="1" s="58" customFormat="1" ht="11.25">
      <c r="B1" s="59" t="s">
        <v>165</v>
      </c>
    </row>
    <row r="2" spans="1:12" s="26" customFormat="1" ht="48.75">
      <c r="A2" s="9" t="s">
        <v>33</v>
      </c>
      <c r="B2" s="45" t="s">
        <v>0</v>
      </c>
      <c r="C2" s="9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141</v>
      </c>
      <c r="I2" s="101" t="s">
        <v>7</v>
      </c>
      <c r="J2" s="45" t="s">
        <v>8</v>
      </c>
      <c r="K2" s="101" t="s">
        <v>9</v>
      </c>
      <c r="L2" s="101" t="s">
        <v>10</v>
      </c>
    </row>
    <row r="3" spans="1:20" s="110" customFormat="1" ht="9.75">
      <c r="A3" s="107">
        <v>1</v>
      </c>
      <c r="B3" s="34">
        <v>2</v>
      </c>
      <c r="C3" s="108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5">
        <v>11</v>
      </c>
      <c r="L3" s="34">
        <v>12</v>
      </c>
      <c r="M3" s="109"/>
      <c r="N3" s="109"/>
      <c r="O3" s="109"/>
      <c r="P3" s="109"/>
      <c r="Q3" s="109"/>
      <c r="R3" s="109"/>
      <c r="S3" s="109"/>
      <c r="T3" s="109"/>
    </row>
    <row r="4" spans="1:22" s="30" customFormat="1" ht="180">
      <c r="A4" s="9">
        <v>1</v>
      </c>
      <c r="B4" s="102" t="s">
        <v>151</v>
      </c>
      <c r="C4" s="9" t="s">
        <v>61</v>
      </c>
      <c r="D4" s="45">
        <v>2000</v>
      </c>
      <c r="E4" s="33"/>
      <c r="F4" s="33"/>
      <c r="G4" s="45">
        <v>500</v>
      </c>
      <c r="H4" s="53">
        <f aca="true" t="shared" si="0" ref="H4:H10">ROUND(D4/G4,2)</f>
        <v>4</v>
      </c>
      <c r="I4" s="54">
        <v>0</v>
      </c>
      <c r="J4" s="103"/>
      <c r="K4" s="56">
        <f>ROUND(H4*I4,2)</f>
        <v>0</v>
      </c>
      <c r="L4" s="56">
        <f aca="true" t="shared" si="1" ref="L4:L10">ROUND(K4+K4*J4,2)</f>
        <v>0</v>
      </c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s="30" customFormat="1" ht="146.25">
      <c r="A5" s="9">
        <v>2</v>
      </c>
      <c r="B5" s="102" t="s">
        <v>153</v>
      </c>
      <c r="C5" s="9" t="s">
        <v>61</v>
      </c>
      <c r="D5" s="45">
        <v>500</v>
      </c>
      <c r="E5" s="33"/>
      <c r="F5" s="33"/>
      <c r="G5" s="45">
        <v>250</v>
      </c>
      <c r="H5" s="53">
        <f t="shared" si="0"/>
        <v>2</v>
      </c>
      <c r="I5" s="54">
        <v>0</v>
      </c>
      <c r="J5" s="103"/>
      <c r="K5" s="56">
        <f>ROUND(H5*I5,2)</f>
        <v>0</v>
      </c>
      <c r="L5" s="56">
        <f t="shared" si="1"/>
        <v>0</v>
      </c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s="30" customFormat="1" ht="90">
      <c r="A6" s="9">
        <v>3</v>
      </c>
      <c r="B6" s="102" t="s">
        <v>154</v>
      </c>
      <c r="C6" s="9" t="s">
        <v>61</v>
      </c>
      <c r="D6" s="45">
        <v>200</v>
      </c>
      <c r="E6" s="33" t="s">
        <v>152</v>
      </c>
      <c r="F6" s="33"/>
      <c r="G6" s="45">
        <v>100</v>
      </c>
      <c r="H6" s="53">
        <f t="shared" si="0"/>
        <v>2</v>
      </c>
      <c r="I6" s="54">
        <v>0</v>
      </c>
      <c r="J6" s="103"/>
      <c r="K6" s="56">
        <f>ROUND(H6*I6,2)</f>
        <v>0</v>
      </c>
      <c r="L6" s="56">
        <f t="shared" si="1"/>
        <v>0</v>
      </c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s="30" customFormat="1" ht="168.75">
      <c r="A7" s="9">
        <v>4</v>
      </c>
      <c r="B7" s="102" t="s">
        <v>155</v>
      </c>
      <c r="C7" s="9" t="s">
        <v>61</v>
      </c>
      <c r="D7" s="45">
        <v>400</v>
      </c>
      <c r="E7" s="33"/>
      <c r="F7" s="33"/>
      <c r="G7" s="45">
        <v>100</v>
      </c>
      <c r="H7" s="53">
        <f t="shared" si="0"/>
        <v>4</v>
      </c>
      <c r="I7" s="54">
        <v>0</v>
      </c>
      <c r="J7" s="103"/>
      <c r="K7" s="56">
        <f>ROUND(H7*I7,2)</f>
        <v>0</v>
      </c>
      <c r="L7" s="56">
        <f t="shared" si="1"/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s="30" customFormat="1" ht="56.25">
      <c r="A8" s="9">
        <v>5</v>
      </c>
      <c r="B8" s="102" t="s">
        <v>156</v>
      </c>
      <c r="C8" s="9" t="s">
        <v>61</v>
      </c>
      <c r="D8" s="45">
        <v>800</v>
      </c>
      <c r="E8" s="33"/>
      <c r="F8" s="33"/>
      <c r="G8" s="45">
        <v>400</v>
      </c>
      <c r="H8" s="53">
        <f t="shared" si="0"/>
        <v>2</v>
      </c>
      <c r="I8" s="54">
        <v>0</v>
      </c>
      <c r="J8" s="103"/>
      <c r="K8" s="56">
        <f>ROUND(H8*I8,2)</f>
        <v>0</v>
      </c>
      <c r="L8" s="56">
        <f t="shared" si="1"/>
        <v>0</v>
      </c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s="30" customFormat="1" ht="123.75">
      <c r="A9" s="9">
        <v>6</v>
      </c>
      <c r="B9" s="67" t="s">
        <v>157</v>
      </c>
      <c r="C9" s="9" t="s">
        <v>44</v>
      </c>
      <c r="D9" s="61">
        <v>72</v>
      </c>
      <c r="E9" s="33"/>
      <c r="F9" s="9"/>
      <c r="G9" s="9">
        <v>12</v>
      </c>
      <c r="H9" s="53">
        <f t="shared" si="0"/>
        <v>6</v>
      </c>
      <c r="I9" s="54">
        <v>0</v>
      </c>
      <c r="J9" s="103"/>
      <c r="K9" s="11">
        <f>ROUND(I9*H9,2)</f>
        <v>0</v>
      </c>
      <c r="L9" s="11">
        <f t="shared" si="1"/>
        <v>0</v>
      </c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s="30" customFormat="1" ht="123.75">
      <c r="A10" s="9">
        <v>7</v>
      </c>
      <c r="B10" s="111" t="s">
        <v>158</v>
      </c>
      <c r="C10" s="9" t="s">
        <v>44</v>
      </c>
      <c r="D10" s="9">
        <v>2</v>
      </c>
      <c r="E10" s="33"/>
      <c r="F10" s="45"/>
      <c r="G10" s="9">
        <v>2</v>
      </c>
      <c r="H10" s="53">
        <f t="shared" si="0"/>
        <v>1</v>
      </c>
      <c r="I10" s="54">
        <v>0</v>
      </c>
      <c r="J10" s="103"/>
      <c r="K10" s="11">
        <f>ROUND(I10*H10,2)</f>
        <v>0</v>
      </c>
      <c r="L10" s="11">
        <f t="shared" si="1"/>
        <v>0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12" s="30" customFormat="1" ht="9" customHeight="1">
      <c r="A11" s="125" t="s">
        <v>39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12">
        <f>SUM(K4:K10)</f>
        <v>0</v>
      </c>
      <c r="L11" s="112">
        <f>SUM(L4:L10)</f>
        <v>0</v>
      </c>
    </row>
    <row r="12" spans="1:10" s="30" customFormat="1" ht="9.75">
      <c r="A12" s="29"/>
      <c r="B12" s="87"/>
      <c r="D12" s="26"/>
      <c r="J12" s="26"/>
    </row>
    <row r="13" spans="1:12" s="58" customFormat="1" ht="12.75" customHeight="1">
      <c r="A13" s="113" t="s">
        <v>159</v>
      </c>
      <c r="B13" s="127" t="s">
        <v>160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0" s="30" customFormat="1" ht="9.75">
      <c r="A14" s="29"/>
      <c r="B14" s="87" t="s">
        <v>161</v>
      </c>
      <c r="D14" s="26"/>
      <c r="J14" s="26"/>
    </row>
    <row r="15" spans="2:12" s="30" customFormat="1" ht="12.75" customHeight="1">
      <c r="B15" s="120" t="s">
        <v>87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2:12" s="30" customFormat="1" ht="12.75" customHeight="1">
      <c r="B16" s="120" t="s">
        <v>26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2:12" s="30" customFormat="1" ht="25.5" customHeight="1">
      <c r="B17" s="120" t="s">
        <v>27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2:12" s="30" customFormat="1" ht="12.75" customHeight="1">
      <c r="B18" s="120" t="s">
        <v>28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2:12" s="30" customFormat="1" ht="12.75" customHeight="1">
      <c r="B19" s="120" t="s">
        <v>29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2:12" s="30" customFormat="1" ht="12.75" customHeight="1">
      <c r="B20" s="120" t="s">
        <v>30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2:12" s="30" customFormat="1" ht="12.75" customHeight="1">
      <c r="B21" s="120" t="s">
        <v>88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="58" customFormat="1" ht="12.75" customHeight="1"/>
  </sheetData>
  <sheetProtection selectLockedCells="1" selectUnlockedCells="1"/>
  <mergeCells count="9">
    <mergeCell ref="B19:L19"/>
    <mergeCell ref="B20:L20"/>
    <mergeCell ref="B21:L21"/>
    <mergeCell ref="A11:J11"/>
    <mergeCell ref="B13:L13"/>
    <mergeCell ref="B15:L15"/>
    <mergeCell ref="B16:L16"/>
    <mergeCell ref="B17:L17"/>
    <mergeCell ref="B18:L18"/>
  </mergeCells>
  <printOptions/>
  <pageMargins left="0" right="0" top="0.39375" bottom="0.39375" header="0" footer="0"/>
  <pageSetup fitToHeight="1" fitToWidth="1" horizontalDpi="600" verticalDpi="600" orientation="portrait" paperSize="9" scale="73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Janicka</dc:creator>
  <cp:keywords/>
  <dc:description/>
  <cp:lastModifiedBy>Magdalena Janicka</cp:lastModifiedBy>
  <cp:lastPrinted>2023-02-16T12:51:52Z</cp:lastPrinted>
  <dcterms:created xsi:type="dcterms:W3CDTF">2023-02-16T12:47:44Z</dcterms:created>
  <dcterms:modified xsi:type="dcterms:W3CDTF">2023-02-17T12:27:53Z</dcterms:modified>
  <cp:category/>
  <cp:version/>
  <cp:contentType/>
  <cp:contentStatus/>
</cp:coreProperties>
</file>