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450" windowHeight="11970" tabRatio="813" activeTab="0"/>
  </bookViews>
  <sheets>
    <sheet name="formularz oferty" sheetId="1" r:id="rId1"/>
    <sheet name="część 1" sheetId="2" r:id="rId2"/>
    <sheet name="część 2" sheetId="3" r:id="rId3"/>
  </sheets>
  <definedNames>
    <definedName name="_xlnm.Print_Area" localSheetId="1">'część 1'!$A$1:$J$23</definedName>
    <definedName name="_xlnm.Print_Area" localSheetId="2">'część 2'!$A$1:$J$62</definedName>
    <definedName name="_xlnm.Print_Area" localSheetId="0">'formularz oferty'!$A$1:$D$55</definedName>
  </definedNames>
  <calcPr fullCalcOnLoad="1"/>
</workbook>
</file>

<file path=xl/sharedStrings.xml><?xml version="1.0" encoding="utf-8"?>
<sst xmlns="http://schemas.openxmlformats.org/spreadsheetml/2006/main" count="203" uniqueCount="167">
  <si>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</si>
  <si>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</si>
  <si>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</si>
  <si>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</si>
  <si>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</si>
  <si>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</si>
  <si>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</si>
  <si>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</si>
  <si>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</si>
  <si>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</si>
  <si>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</si>
  <si>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</si>
  <si>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</si>
  <si>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</si>
  <si>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</si>
  <si>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</si>
  <si>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</si>
  <si>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</si>
  <si>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</si>
  <si>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</si>
  <si>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</si>
  <si>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</si>
  <si>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</si>
  <si>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</si>
  <si>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</si>
  <si>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</si>
  <si>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</si>
  <si>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</si>
  <si>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</si>
  <si>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</si>
  <si>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</si>
  <si>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</si>
  <si>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</si>
  <si>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</si>
  <si>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</si>
  <si>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</si>
  <si>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</si>
  <si>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</si>
  <si>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</si>
  <si>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</si>
  <si>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Nazwa oferowanego produktu;
Producent</t>
  </si>
  <si>
    <t>Opis przedmiotu zamówienia</t>
  </si>
  <si>
    <t>Numer katalogowy (jeżeli istnieje)</t>
  </si>
  <si>
    <t>Oferowana ilość opakowań*</t>
  </si>
  <si>
    <t>Oferowana wielkość produktu stanowiąca jedno opakowanie**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</si>
  <si>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</si>
  <si>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</si>
  <si>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</si>
  <si>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</si>
  <si>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</si>
  <si>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</si>
  <si>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</si>
  <si>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</si>
  <si>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</si>
  <si>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</si>
  <si>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</si>
  <si>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</si>
  <si>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</si>
  <si>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</si>
  <si>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# jeżeli wybór oferty będzie prowadził do powstania u Zamawiającego obowiązku podatkowego, zgodnie z przepisami o podatku od towarów i usług, należy podać cenę netto.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</si>
  <si>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
# jeżeli wybór oferty będzie prowadził do powstania u Zamawiającego obowiązku podatkowego, zgodnie z przepisami o podatku od towarów i usług, należy podać cenę netto.</t>
  </si>
  <si>
    <t>*Jeżeli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</si>
  <si>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Lp.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</si>
  <si>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</si>
  <si>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</si>
  <si>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</si>
  <si>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</si>
  <si>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</si>
  <si>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</si>
  <si>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Cena oferty brutto (A+B)#</t>
  </si>
  <si>
    <t>Koszt zużycia energii elektrycznej</t>
  </si>
  <si>
    <t>Oferujemy wykonanie całego przedmiotu zamówienia (w danej części):</t>
  </si>
  <si>
    <t>Oświadczamy, że oferowane produkty spełniają wszystkie postawione wymagania graniczne określone w zalączniku nr 1b do SWZ dla poszczególnych części.</t>
  </si>
  <si>
    <t>Oświadczamy, że zapoznaliśmy się z SWZ wraz z jej załącznikami i nie wnosimy do niej zastrzeżeń oraz, że zdobyliśmy konieczne informacje do przygotowania oferty.</t>
  </si>
  <si>
    <t xml:space="preserve">Oświadczamy, że jesteśmy związani niniejszą ofertą do dnia wskazanego w SWZ. </t>
  </si>
  <si>
    <t>Oświadczamy, że zapoznaliśmy się z treścią załączonego do SWZ wzoru umowy i w przypadku wyboru naszej oferty zawrzemy z zamawiającym umowę sporządzoną na podstawie tego wzoru.</t>
  </si>
  <si>
    <t>Oświadczamy, że oferujemy realizację przedmiotu zamówienia zgodnie z zasadami określonymi w SWZ wraz z załącznikami.</t>
  </si>
  <si>
    <t>Cena brutto # :</t>
  </si>
  <si>
    <t>...……………………………..………………………
………………………………..………………………
………………………………..………………………</t>
  </si>
  <si>
    <t>...……………………………..………………………
………………………………..………………………</t>
  </si>
  <si>
    <t>LP</t>
  </si>
  <si>
    <t>Lp</t>
  </si>
  <si>
    <t>1</t>
  </si>
  <si>
    <t>2</t>
  </si>
  <si>
    <t>3</t>
  </si>
  <si>
    <t>4</t>
  </si>
  <si>
    <t>5</t>
  </si>
  <si>
    <t>6</t>
  </si>
  <si>
    <t>(bez kosztów zużycia energii elektrycznej)</t>
  </si>
  <si>
    <t>Przedmiot dzierżawy</t>
  </si>
  <si>
    <t>Nazwa/producent urządzenia</t>
  </si>
  <si>
    <t xml:space="preserve">Opis przedmiotu zamówienia </t>
  </si>
  <si>
    <t xml:space="preserve">Cena brutto# </t>
  </si>
  <si>
    <t xml:space="preserve">Założony czas pracy urządzenia </t>
  </si>
  <si>
    <t>j.m.</t>
  </si>
  <si>
    <t>Przyjęty koszt 1 kWh</t>
  </si>
  <si>
    <t>Moc oferowanego urządzenia w watach [W]</t>
  </si>
  <si>
    <t>godziny</t>
  </si>
  <si>
    <t>Czynsz dzierżawny brutto# za 1 miesiąc za 1 szt</t>
  </si>
  <si>
    <t>Czynsz dzierżawny brutto# 
(za 36 m-y)</t>
  </si>
  <si>
    <t>Cena jednostkowa brutto opakowania***</t>
  </si>
  <si>
    <t xml:space="preserve">2. </t>
  </si>
  <si>
    <t xml:space="preserve">3. </t>
  </si>
  <si>
    <t>RAZEM (B)#:</t>
  </si>
  <si>
    <t>RAZEM (A)#:</t>
  </si>
  <si>
    <t>DFP.271.65.2024.KK</t>
  </si>
  <si>
    <t xml:space="preserve">Oświadczamy, że zamówienie będziemy wykonywać do czasu wyczerpania kwoty wynagrodzenia umownego, jednak nie dłużej niż przez: 
- 12 miesięcy od dnia zawarcia umowy (w zakresie części 1);
- 36 miesięcy od dnia zawarcia umowy (w zakresie części 2).
</t>
  </si>
  <si>
    <t>Oświadczamy, że oferowane odczynniki są dopuszczone do obrotu i używania na terenie Polski zgodnie z ustawą z dnia 07.04.2022 r. o wyrobach medycznych oraz z rozporządzeniem Parlamentu Europejskiego i Rady (UE) 2017/746 z dnia 5.04.2017 r. w sprawie wyrobów medycznych do diagnostyki In vitro. Jednocześnie oświadczamy, że na każdorazowe wezwanie Zamawiającego przedstawimy dokumenty dopuszczające do obrotu i używania na terenie Polski. Wymóg nie dotyczy materiałów zużywalnych.</t>
  </si>
  <si>
    <t>Ilościowe testy do oznaczania stężenia adalimumabu we krwi</t>
  </si>
  <si>
    <t>Jakościowe testy do oznaczania stężenia przeciwciał przeciwko adalimumabowi we krwi</t>
  </si>
  <si>
    <t>Ilościowe testy do oznaczania stężenia infliksimabu we krwi</t>
  </si>
  <si>
    <t>Jakościowe testy do oznaczania stężenia przeciwciał przeciwko infliksimabowi we krwi</t>
  </si>
  <si>
    <t>Ilość (łącznie z kontrolami, kalibracjami i powtórzeniami) na 12 miesięcy</t>
  </si>
  <si>
    <t>oznaczeń/testów</t>
  </si>
  <si>
    <t xml:space="preserve">Okres dzierżawy </t>
  </si>
  <si>
    <t>Ilość sztuk</t>
  </si>
  <si>
    <t>Opis dzierżawionych urządzeń</t>
  </si>
  <si>
    <t>Koszt zużycia energii elektrycznej dzierżawionych urządzeń</t>
  </si>
  <si>
    <t xml:space="preserve">1. </t>
  </si>
  <si>
    <t>RAZEM (C)#:</t>
  </si>
  <si>
    <t xml:space="preserve">Ilość oznaczeń (badań diagnostycznych na okres 36 miesięcy) </t>
  </si>
  <si>
    <t xml:space="preserve">Dostawa odczynników (reagenty, kalibratory, kontrole, materiały zużywalne) do oznaczania leków, narkotyków, substancji psychoaktywnych i etanolu metoda enzymatyczną  pozwalajacą na wykonanie badań oraz zwalidowanie i wydanie wyników (CPR)  z dzierżawą dwóch analizatorów. </t>
  </si>
  <si>
    <t>x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</si>
  <si>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</si>
  <si>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</si>
  <si>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</si>
  <si>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</si>
  <si>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</si>
  <si>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</si>
  <si>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</si>
  <si>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</si>
  <si>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</si>
  <si>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</si>
  <si>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</si>
  <si>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</si>
  <si>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</si>
  <si>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</si>
  <si>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</si>
  <si>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>ACETAMINOFEN w surowicy</t>
  </si>
  <si>
    <t>ALKOHOL ETYLOWY w osoczu</t>
  </si>
  <si>
    <t>AMFETAMINA w moczu</t>
  </si>
  <si>
    <t>BARBITURANY w moczu</t>
  </si>
  <si>
    <t xml:space="preserve">BENZODIAZEPINY w moczu </t>
  </si>
  <si>
    <t xml:space="preserve">BENZODIAZEPINYi w surowicy </t>
  </si>
  <si>
    <t>ECSTASY w moczu</t>
  </si>
  <si>
    <t>KOKAINA w moczu</t>
  </si>
  <si>
    <t>KWAS MYKOFENOLOWY w osoczu</t>
  </si>
  <si>
    <t>LAMOTRYGINA w surowicy</t>
  </si>
  <si>
    <t>LEVETIRACETAM w surowicy</t>
  </si>
  <si>
    <t>OPIATY w moczu</t>
  </si>
  <si>
    <t>THC w moczu</t>
  </si>
  <si>
    <t>TOPIRAMAT w surowicy</t>
  </si>
  <si>
    <t>TRÓJCYKLICZNE LEKI PRZECIWDEPRESYJNE w surowicy</t>
  </si>
  <si>
    <t xml:space="preserve">Syntetyczne kanabinoidy-1 (UR-144/JWH-018)  w moczu </t>
  </si>
  <si>
    <t xml:space="preserve">Syntetyczne kanabinoidy-3 (AB-Pinaca)  w moczu </t>
  </si>
  <si>
    <t>Oksarbazepina</t>
  </si>
  <si>
    <t>RAZEM (A)#</t>
  </si>
  <si>
    <t xml:space="preserve">Cena brutto# za 36 miesiecy </t>
  </si>
  <si>
    <t xml:space="preserve">Cena brutto# za jeden zwalidowany i wydany wynik </t>
  </si>
  <si>
    <t>Jednostka miary</t>
  </si>
  <si>
    <t>Wykaz dostarczanych produktów:**</t>
  </si>
  <si>
    <t>Nazwa oferowanego produktu</t>
  </si>
  <si>
    <t>…~</t>
  </si>
  <si>
    <t>~ powielić w razie potrzeby</t>
  </si>
  <si>
    <t>Dzierżawa aparatu - analizator 1</t>
  </si>
  <si>
    <t>Dzierżawa aparatu - analizator 2</t>
  </si>
  <si>
    <t>Dostawa odczynników/oznaczeń/testów oraz dostawa odczynników do oznaczania leków, narkotyków, substancji psychoaktywnych i etanolu metodą enzymatyczną pozwalającą na wykonanie badań oraz walidowanie i wydanie wyników (CPR) z dzierżawą dwóch analizatorów dla Pracowni Toksykologii Zakładu Diagnostyki.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</si>
</sst>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#,##0.0"/>
    <numFmt numFmtId="185" formatCode="#,##0.00\ _z_ł"/>
    <numFmt numFmtId="186" formatCode="#,##0\ &quot;zł&quot;"/>
    <numFmt numFmtId="187" formatCode="[$-415]d\ mmmm\ yyyy"/>
    <numFmt numFmtId="188" formatCode="#,##0&quot; ozn.&quot;"/>
    <numFmt numFmtId="189" formatCode="[$-415]dddd\,\ d\ mmmm\ yyyy"/>
    <numFmt numFmtId="190" formatCode="_-* #,##0.00\ _z_ł_-;\-* #,##0.00\ _z_ł_-;_-* \-??\ _z_ł_-;_-@_-"/>
    <numFmt numFmtId="191" formatCode="d/mm/yyyy"/>
  </numFmts>
  <fonts count="7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sz val="9"/>
      <name val="Garamond"/>
      <family val="1"/>
    </font>
    <font>
      <sz val="11"/>
      <name val="Garamond"/>
      <family val="1"/>
    </font>
    <font>
      <sz val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i/>
      <sz val="8"/>
      <color indexed="8"/>
      <name val="Garamond"/>
      <family val="1"/>
    </font>
    <font>
      <sz val="8"/>
      <color indexed="8"/>
      <name val="Garamond"/>
      <family val="1"/>
    </font>
    <font>
      <i/>
      <sz val="10"/>
      <color indexed="8"/>
      <name val="Garamond"/>
      <family val="1"/>
    </font>
    <font>
      <sz val="9"/>
      <color indexed="8"/>
      <name val="Garamond"/>
      <family val="1"/>
    </font>
    <font>
      <i/>
      <sz val="9"/>
      <color indexed="8"/>
      <name val="Garamond"/>
      <family val="1"/>
    </font>
    <font>
      <i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i/>
      <sz val="8"/>
      <color theme="1"/>
      <name val="Garamond"/>
      <family val="1"/>
    </font>
    <font>
      <sz val="8"/>
      <color theme="1"/>
      <name val="Garamond"/>
      <family val="1"/>
    </font>
    <font>
      <sz val="11"/>
      <color theme="1"/>
      <name val="Garamond"/>
      <family val="1"/>
    </font>
    <font>
      <i/>
      <sz val="10"/>
      <color theme="1"/>
      <name val="Garamond"/>
      <family val="1"/>
    </font>
    <font>
      <i/>
      <sz val="9"/>
      <color theme="1"/>
      <name val="Garamond"/>
      <family val="1"/>
    </font>
    <font>
      <sz val="11"/>
      <color rgb="FF000000"/>
      <name val="Garamond"/>
      <family val="1"/>
    </font>
    <font>
      <i/>
      <sz val="11"/>
      <color rgb="FF000000"/>
      <name val="Garamond"/>
      <family val="1"/>
    </font>
    <font>
      <sz val="9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3" fontId="56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vertical="top" wrapText="1"/>
      <protection locked="0"/>
    </xf>
    <xf numFmtId="0" fontId="56" fillId="0" borderId="0" xfId="0" applyFont="1" applyFill="1" applyAlignment="1" applyProtection="1">
      <alignment horizontal="right" vertical="top"/>
      <protection locked="0"/>
    </xf>
    <xf numFmtId="9" fontId="56" fillId="0" borderId="0" xfId="0" applyNumberFormat="1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56" fillId="0" borderId="0" xfId="0" applyFont="1" applyAlignment="1">
      <alignment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/>
    </xf>
    <xf numFmtId="49" fontId="58" fillId="0" borderId="0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Alignment="1" applyProtection="1">
      <alignment horizontal="right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49" fontId="6" fillId="34" borderId="0" xfId="0" applyNumberFormat="1" applyFont="1" applyFill="1" applyBorder="1" applyAlignment="1" applyProtection="1">
      <alignment horizontal="right" vertical="center" wrapText="1"/>
      <protection/>
    </xf>
    <xf numFmtId="49" fontId="6" fillId="35" borderId="0" xfId="0" applyNumberFormat="1" applyFont="1" applyFill="1" applyBorder="1" applyAlignment="1" applyProtection="1">
      <alignment horizontal="right" vertical="center" wrapText="1"/>
      <protection/>
    </xf>
    <xf numFmtId="44" fontId="61" fillId="0" borderId="0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 applyProtection="1">
      <alignment horizontal="right" vertical="center" wrapText="1"/>
      <protection/>
    </xf>
    <xf numFmtId="44" fontId="61" fillId="0" borderId="14" xfId="0" applyNumberFormat="1" applyFont="1" applyFill="1" applyBorder="1" applyAlignment="1">
      <alignment horizontal="center" vertical="center" wrapText="1"/>
    </xf>
    <xf numFmtId="4" fontId="7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3" fontId="62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35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35" borderId="10" xfId="0" applyFont="1" applyFill="1" applyBorder="1" applyAlignment="1" applyProtection="1">
      <alignment horizontal="center" vertical="top" wrapText="1"/>
      <protection locked="0"/>
    </xf>
    <xf numFmtId="3" fontId="63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63" fillId="0" borderId="15" xfId="0" applyFont="1" applyBorder="1" applyAlignment="1">
      <alignment horizontal="left" vertical="top" wrapText="1"/>
    </xf>
    <xf numFmtId="0" fontId="62" fillId="35" borderId="10" xfId="0" applyFont="1" applyFill="1" applyBorder="1" applyAlignment="1" applyProtection="1">
      <alignment horizontal="center" vertical="top" wrapText="1"/>
      <protection/>
    </xf>
    <xf numFmtId="44" fontId="62" fillId="0" borderId="10" xfId="73" applyNumberFormat="1" applyFont="1" applyFill="1" applyBorder="1" applyAlignment="1" applyProtection="1">
      <alignment horizontal="left" vertical="top" wrapText="1"/>
      <protection locked="0"/>
    </xf>
    <xf numFmtId="0" fontId="64" fillId="35" borderId="15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 applyProtection="1">
      <alignment horizontal="left" vertical="top" wrapText="1"/>
      <protection/>
    </xf>
    <xf numFmtId="0" fontId="62" fillId="0" borderId="10" xfId="0" applyFont="1" applyFill="1" applyBorder="1" applyAlignment="1" applyProtection="1">
      <alignment horizontal="justify" vertical="top" wrapText="1"/>
      <protection/>
    </xf>
    <xf numFmtId="0" fontId="62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49" fontId="62" fillId="0" borderId="0" xfId="0" applyNumberFormat="1" applyFont="1" applyFill="1" applyAlignment="1" applyProtection="1">
      <alignment horizontal="left" vertical="top" wrapText="1"/>
      <protection locked="0"/>
    </xf>
    <xf numFmtId="49" fontId="6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2" fillId="35" borderId="16" xfId="0" applyNumberFormat="1" applyFont="1" applyFill="1" applyBorder="1" applyAlignment="1" applyProtection="1">
      <alignment horizontal="left" vertical="top" wrapText="1"/>
      <protection locked="0"/>
    </xf>
    <xf numFmtId="3" fontId="6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3" fillId="0" borderId="10" xfId="0" applyNumberFormat="1" applyFont="1" applyFill="1" applyBorder="1" applyAlignment="1" applyProtection="1">
      <alignment horizontal="left" vertical="top" wrapText="1"/>
      <protection locked="0"/>
    </xf>
    <xf numFmtId="49" fontId="62" fillId="0" borderId="16" xfId="0" applyNumberFormat="1" applyFont="1" applyFill="1" applyBorder="1" applyAlignment="1" applyProtection="1">
      <alignment horizontal="left" vertical="top" wrapText="1"/>
      <protection locked="0"/>
    </xf>
    <xf numFmtId="3" fontId="63" fillId="0" borderId="10" xfId="0" applyNumberFormat="1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Alignment="1" applyProtection="1">
      <alignment vertical="top" wrapText="1"/>
      <protection locked="0"/>
    </xf>
    <xf numFmtId="0" fontId="66" fillId="0" borderId="0" xfId="0" applyFont="1" applyFill="1" applyAlignment="1" applyProtection="1">
      <alignment horizontal="right" vertical="top" wrapText="1"/>
      <protection locked="0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6" fillId="0" borderId="0" xfId="0" applyFont="1" applyFill="1" applyAlignment="1" applyProtection="1">
      <alignment horizontal="right" vertical="top"/>
      <protection locked="0"/>
    </xf>
    <xf numFmtId="0" fontId="61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0" fontId="66" fillId="0" borderId="0" xfId="0" applyFont="1" applyFill="1" applyBorder="1" applyAlignment="1" applyProtection="1">
      <alignment horizontal="right" vertical="top" wrapText="1"/>
      <protection locked="0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44" fontId="66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0" borderId="0" xfId="57" applyFont="1" applyFill="1" applyBorder="1" applyAlignment="1">
      <alignment vertical="top"/>
      <protection/>
    </xf>
    <xf numFmtId="0" fontId="66" fillId="0" borderId="0" xfId="0" applyFont="1" applyAlignment="1">
      <alignment/>
    </xf>
    <xf numFmtId="0" fontId="8" fillId="0" borderId="0" xfId="57" applyFont="1" applyFill="1" applyBorder="1" applyAlignment="1">
      <alignment horizontal="left" vertical="top" wrapText="1"/>
      <protection/>
    </xf>
    <xf numFmtId="0" fontId="6" fillId="35" borderId="10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9" fillId="0" borderId="0" xfId="57" applyFont="1" applyFill="1" applyBorder="1" applyAlignment="1">
      <alignment horizontal="center" vertical="center" wrapText="1"/>
      <protection/>
    </xf>
    <xf numFmtId="44" fontId="9" fillId="0" borderId="0" xfId="76" applyFont="1" applyFill="1" applyBorder="1" applyAlignment="1" applyProtection="1">
      <alignment horizontal="center" vertical="center" wrapText="1"/>
      <protection locked="0"/>
    </xf>
    <xf numFmtId="0" fontId="9" fillId="0" borderId="0" xfId="57" applyFont="1" applyFill="1" applyAlignment="1">
      <alignment horizontal="left" vertical="top" wrapText="1"/>
      <protection/>
    </xf>
    <xf numFmtId="0" fontId="9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 applyProtection="1">
      <alignment horizontal="center" vertical="center" wrapText="1"/>
      <protection locked="0"/>
    </xf>
    <xf numFmtId="0" fontId="66" fillId="34" borderId="0" xfId="0" applyNumberFormat="1" applyFont="1" applyFill="1" applyBorder="1" applyAlignment="1">
      <alignment horizontal="left" vertical="center"/>
    </xf>
    <xf numFmtId="0" fontId="9" fillId="0" borderId="0" xfId="57" applyFont="1" applyAlignment="1">
      <alignment horizontal="left" vertical="top" wrapText="1"/>
      <protection/>
    </xf>
    <xf numFmtId="0" fontId="66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/>
    </xf>
    <xf numFmtId="0" fontId="61" fillId="35" borderId="10" xfId="57" applyFont="1" applyFill="1" applyBorder="1" applyAlignment="1">
      <alignment horizontal="center" vertical="center" wrapText="1"/>
      <protection/>
    </xf>
    <xf numFmtId="177" fontId="61" fillId="35" borderId="17" xfId="45" applyNumberFormat="1" applyFont="1" applyFill="1" applyBorder="1" applyAlignment="1">
      <alignment horizontal="center" vertical="center" wrapText="1"/>
    </xf>
    <xf numFmtId="0" fontId="61" fillId="35" borderId="10" xfId="57" applyFont="1" applyFill="1" applyBorder="1" applyAlignment="1" applyProtection="1">
      <alignment horizontal="center" vertical="center" wrapText="1"/>
      <protection locked="0"/>
    </xf>
    <xf numFmtId="49" fontId="9" fillId="34" borderId="10" xfId="57" applyNumberFormat="1" applyFont="1" applyFill="1" applyBorder="1" applyAlignment="1" applyProtection="1">
      <alignment vertical="center" wrapText="1"/>
      <protection/>
    </xf>
    <xf numFmtId="3" fontId="66" fillId="0" borderId="10" xfId="57" applyNumberFormat="1" applyFont="1" applyFill="1" applyBorder="1" applyAlignment="1" applyProtection="1">
      <alignment vertical="center" wrapText="1"/>
      <protection/>
    </xf>
    <xf numFmtId="49" fontId="66" fillId="0" borderId="10" xfId="57" applyNumberFormat="1" applyFont="1" applyFill="1" applyBorder="1" applyAlignment="1" applyProtection="1">
      <alignment horizontal="left" vertical="top" wrapText="1"/>
      <protection locked="0"/>
    </xf>
    <xf numFmtId="44" fontId="66" fillId="0" borderId="10" xfId="57" applyNumberFormat="1" applyFont="1" applyFill="1" applyBorder="1" applyAlignment="1" applyProtection="1">
      <alignment horizontal="left" vertical="top" wrapText="1" shrinkToFit="1"/>
      <protection locked="0"/>
    </xf>
    <xf numFmtId="44" fontId="66" fillId="0" borderId="10" xfId="57" applyNumberFormat="1" applyFont="1" applyFill="1" applyBorder="1" applyAlignment="1">
      <alignment horizontal="left" vertical="top" wrapText="1"/>
      <protection/>
    </xf>
    <xf numFmtId="49" fontId="9" fillId="34" borderId="0" xfId="57" applyNumberFormat="1" applyFont="1" applyFill="1" applyBorder="1" applyAlignment="1" applyProtection="1">
      <alignment vertical="center" wrapText="1"/>
      <protection/>
    </xf>
    <xf numFmtId="49" fontId="66" fillId="0" borderId="0" xfId="57" applyNumberFormat="1" applyFont="1" applyFill="1" applyBorder="1" applyAlignment="1" applyProtection="1">
      <alignment vertical="center" wrapText="1"/>
      <protection/>
    </xf>
    <xf numFmtId="49" fontId="66" fillId="0" borderId="0" xfId="57" applyNumberFormat="1" applyFont="1" applyFill="1" applyBorder="1" applyAlignment="1" applyProtection="1">
      <alignment horizontal="left" vertical="top" wrapText="1"/>
      <protection locked="0"/>
    </xf>
    <xf numFmtId="44" fontId="61" fillId="0" borderId="0" xfId="57" applyNumberFormat="1" applyFont="1" applyFill="1" applyBorder="1" applyAlignment="1" applyProtection="1">
      <alignment horizontal="right" vertical="top" wrapText="1" shrinkToFit="1"/>
      <protection locked="0"/>
    </xf>
    <xf numFmtId="44" fontId="66" fillId="0" borderId="18" xfId="57" applyNumberFormat="1" applyFont="1" applyFill="1" applyBorder="1" applyAlignment="1">
      <alignment horizontal="left" vertical="top" wrapText="1"/>
      <protection/>
    </xf>
    <xf numFmtId="3" fontId="66" fillId="0" borderId="0" xfId="57" applyNumberFormat="1" applyFont="1" applyFill="1" applyBorder="1" applyAlignment="1" applyProtection="1">
      <alignment horizontal="center" vertical="center" wrapText="1"/>
      <protection/>
    </xf>
    <xf numFmtId="44" fontId="66" fillId="0" borderId="0" xfId="57" applyNumberFormat="1" applyFont="1" applyFill="1" applyBorder="1" applyAlignment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4" fontId="61" fillId="0" borderId="0" xfId="0" applyNumberFormat="1" applyFont="1" applyFill="1" applyBorder="1" applyAlignment="1" applyProtection="1">
      <alignment horizontal="left" vertical="top" wrapText="1"/>
      <protection locked="0"/>
    </xf>
    <xf numFmtId="44" fontId="66" fillId="0" borderId="10" xfId="57" applyNumberFormat="1" applyFont="1" applyFill="1" applyBorder="1" applyAlignment="1">
      <alignment horizontal="center" vertical="center" wrapText="1"/>
      <protection/>
    </xf>
    <xf numFmtId="44" fontId="67" fillId="0" borderId="15" xfId="57" applyNumberFormat="1" applyFont="1" applyFill="1" applyBorder="1" applyAlignment="1">
      <alignment horizontal="left" vertical="center" wrapText="1"/>
      <protection/>
    </xf>
    <xf numFmtId="0" fontId="61" fillId="35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>
      <alignment vertical="center" wrapText="1"/>
    </xf>
    <xf numFmtId="3" fontId="9" fillId="34" borderId="10" xfId="0" applyNumberFormat="1" applyFont="1" applyFill="1" applyBorder="1" applyAlignment="1">
      <alignment horizontal="center" vertical="center" wrapText="1"/>
    </xf>
    <xf numFmtId="44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6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6" fillId="34" borderId="10" xfId="0" applyFont="1" applyFill="1" applyBorder="1" applyAlignment="1">
      <alignment vertical="center" wrapText="1"/>
    </xf>
    <xf numFmtId="3" fontId="66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44" fontId="6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Font="1" applyFill="1" applyAlignment="1" applyProtection="1">
      <alignment horizontal="center" vertical="center" wrapText="1"/>
      <protection locked="0"/>
    </xf>
    <xf numFmtId="44" fontId="66" fillId="0" borderId="19" xfId="0" applyNumberFormat="1" applyFont="1" applyFill="1" applyBorder="1" applyAlignment="1" applyProtection="1">
      <alignment horizontal="left" vertical="center" wrapText="1"/>
      <protection locked="0"/>
    </xf>
    <xf numFmtId="44" fontId="66" fillId="0" borderId="0" xfId="0" applyNumberFormat="1" applyFont="1" applyFill="1" applyBorder="1" applyAlignment="1" applyProtection="1">
      <alignment horizontal="left" vertical="top" wrapText="1"/>
      <protection locked="0"/>
    </xf>
    <xf numFmtId="0" fontId="62" fillId="0" borderId="0" xfId="57" applyFont="1" applyFill="1" applyBorder="1" applyAlignment="1">
      <alignment horizontal="left" vertical="center" wrapText="1"/>
      <protection/>
    </xf>
    <xf numFmtId="0" fontId="66" fillId="0" borderId="0" xfId="0" applyFont="1" applyFill="1" applyBorder="1" applyAlignment="1" applyProtection="1">
      <alignment vertical="center" wrapText="1"/>
      <protection locked="0"/>
    </xf>
    <xf numFmtId="0" fontId="6" fillId="35" borderId="16" xfId="0" applyFont="1" applyFill="1" applyBorder="1" applyAlignment="1" applyProtection="1">
      <alignment horizontal="left" vertical="top" wrapText="1"/>
      <protection locked="0"/>
    </xf>
    <xf numFmtId="0" fontId="6" fillId="35" borderId="16" xfId="0" applyFont="1" applyFill="1" applyBorder="1" applyAlignment="1" applyProtection="1">
      <alignment horizontal="center" vertical="center" wrapText="1"/>
      <protection locked="0"/>
    </xf>
    <xf numFmtId="3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44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171" fontId="9" fillId="34" borderId="20" xfId="0" applyNumberFormat="1" applyFont="1" applyFill="1" applyBorder="1" applyAlignment="1" applyProtection="1">
      <alignment horizontal="left" vertical="center" wrapText="1"/>
      <protection locked="0"/>
    </xf>
    <xf numFmtId="44" fontId="9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44" fontId="10" fillId="0" borderId="19" xfId="0" applyNumberFormat="1" applyFont="1" applyBorder="1" applyAlignment="1">
      <alignment vertical="center"/>
    </xf>
    <xf numFmtId="4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4" fontId="7" fillId="35" borderId="0" xfId="42" applyNumberFormat="1" applyFont="1" applyFill="1" applyBorder="1" applyAlignment="1" applyProtection="1">
      <alignment horizontal="center" vertical="center" wrapText="1"/>
      <protection locked="0"/>
    </xf>
    <xf numFmtId="44" fontId="66" fillId="0" borderId="0" xfId="0" applyNumberFormat="1" applyFont="1" applyFill="1" applyBorder="1" applyAlignment="1" applyProtection="1">
      <alignment horizontal="left" vertical="center" wrapText="1"/>
      <protection locked="0"/>
    </xf>
    <xf numFmtId="1" fontId="6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top"/>
    </xf>
    <xf numFmtId="0" fontId="9" fillId="34" borderId="10" xfId="0" applyFont="1" applyFill="1" applyBorder="1" applyAlignment="1">
      <alignment horizontal="left" vertical="top" wrapText="1"/>
    </xf>
    <xf numFmtId="3" fontId="9" fillId="0" borderId="10" xfId="0" applyNumberFormat="1" applyFont="1" applyBorder="1" applyAlignment="1">
      <alignment horizontal="center" vertical="top"/>
    </xf>
    <xf numFmtId="49" fontId="66" fillId="0" borderId="10" xfId="0" applyNumberFormat="1" applyFont="1" applyFill="1" applyBorder="1" applyAlignment="1" applyProtection="1">
      <alignment horizontal="left" vertical="top" wrapText="1"/>
      <protection locked="0"/>
    </xf>
    <xf numFmtId="49" fontId="66" fillId="0" borderId="15" xfId="0" applyNumberFormat="1" applyFont="1" applyFill="1" applyBorder="1" applyAlignment="1" applyProtection="1">
      <alignment horizontal="left" vertical="top" wrapText="1"/>
      <protection locked="0"/>
    </xf>
    <xf numFmtId="49" fontId="9" fillId="34" borderId="10" xfId="0" applyNumberFormat="1" applyFont="1" applyFill="1" applyBorder="1" applyAlignment="1" applyProtection="1">
      <alignment vertical="top" wrapText="1"/>
      <protection/>
    </xf>
    <xf numFmtId="0" fontId="68" fillId="0" borderId="0" xfId="0" applyFont="1" applyFill="1" applyAlignment="1" applyProtection="1">
      <alignment horizontal="left" vertical="top" wrapText="1"/>
      <protection locked="0"/>
    </xf>
    <xf numFmtId="1" fontId="66" fillId="0" borderId="0" xfId="0" applyNumberFormat="1" applyFont="1" applyFill="1" applyAlignment="1" applyProtection="1">
      <alignment horizontal="left" vertical="top" wrapText="1"/>
      <protection locked="0"/>
    </xf>
    <xf numFmtId="9" fontId="66" fillId="0" borderId="0" xfId="0" applyNumberFormat="1" applyFont="1" applyFill="1" applyAlignment="1" applyProtection="1">
      <alignment horizontal="left" vertical="top" wrapText="1"/>
      <protection locked="0"/>
    </xf>
    <xf numFmtId="0" fontId="9" fillId="35" borderId="16" xfId="0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>
      <alignment horizontal="left" vertical="center" wrapText="1"/>
    </xf>
    <xf numFmtId="3" fontId="9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10" xfId="0" applyFont="1" applyFill="1" applyBorder="1" applyAlignment="1" applyProtection="1">
      <alignment horizontal="center" vertical="center" wrapText="1"/>
      <protection locked="0"/>
    </xf>
    <xf numFmtId="3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69" fillId="36" borderId="10" xfId="0" applyFont="1" applyFill="1" applyBorder="1" applyAlignment="1">
      <alignment horizontal="left" vertical="top" wrapText="1"/>
    </xf>
    <xf numFmtId="49" fontId="63" fillId="0" borderId="16" xfId="0" applyNumberFormat="1" applyFont="1" applyFill="1" applyBorder="1" applyAlignment="1" applyProtection="1">
      <alignment horizontal="left" vertical="top" wrapText="1"/>
      <protection locked="0"/>
    </xf>
    <xf numFmtId="0" fontId="62" fillId="0" borderId="21" xfId="0" applyFont="1" applyFill="1" applyBorder="1" applyAlignment="1" applyProtection="1">
      <alignment horizontal="left" vertical="top" wrapText="1"/>
      <protection locked="0"/>
    </xf>
    <xf numFmtId="49" fontId="6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Alignment="1">
      <alignment horizontal="left" vertical="top" wrapText="1"/>
    </xf>
    <xf numFmtId="0" fontId="62" fillId="0" borderId="10" xfId="0" applyFont="1" applyFill="1" applyBorder="1" applyAlignment="1" applyProtection="1">
      <alignment horizontal="left" vertical="top" wrapText="1"/>
      <protection locked="0"/>
    </xf>
    <xf numFmtId="49" fontId="6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2" fillId="35" borderId="16" xfId="0" applyNumberFormat="1" applyFont="1" applyFill="1" applyBorder="1" applyAlignment="1" applyProtection="1">
      <alignment horizontal="left" vertical="top" wrapText="1"/>
      <protection locked="0"/>
    </xf>
    <xf numFmtId="49" fontId="62" fillId="35" borderId="21" xfId="0" applyNumberFormat="1" applyFont="1" applyFill="1" applyBorder="1" applyAlignment="1" applyProtection="1">
      <alignment horizontal="left" vertical="top" wrapText="1"/>
      <protection locked="0"/>
    </xf>
    <xf numFmtId="49" fontId="62" fillId="35" borderId="17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Alignment="1" applyProtection="1">
      <alignment horizontal="justify" vertical="top" wrapText="1"/>
      <protection locked="0"/>
    </xf>
    <xf numFmtId="0" fontId="62" fillId="0" borderId="0" xfId="0" applyFont="1" applyFill="1" applyBorder="1" applyAlignment="1" applyProtection="1">
      <alignment horizontal="justify" vertical="top" wrapText="1"/>
      <protection locked="0"/>
    </xf>
    <xf numFmtId="0" fontId="62" fillId="0" borderId="0" xfId="0" applyFont="1" applyFill="1" applyAlignment="1">
      <alignment horizontal="justify" vertical="top" wrapText="1"/>
    </xf>
    <xf numFmtId="0" fontId="62" fillId="0" borderId="0" xfId="0" applyFont="1" applyFill="1" applyBorder="1" applyAlignment="1" applyProtection="1">
      <alignment horizontal="justify" vertical="top" wrapText="1"/>
      <protection/>
    </xf>
    <xf numFmtId="0" fontId="64" fillId="0" borderId="0" xfId="0" applyFont="1" applyFill="1" applyBorder="1" applyAlignment="1" applyProtection="1">
      <alignment horizontal="justify" vertical="top" wrapText="1"/>
      <protection/>
    </xf>
    <xf numFmtId="0" fontId="62" fillId="35" borderId="16" xfId="0" applyFont="1" applyFill="1" applyBorder="1" applyAlignment="1" applyProtection="1">
      <alignment horizontal="justify" vertical="top" wrapText="1"/>
      <protection/>
    </xf>
    <xf numFmtId="0" fontId="62" fillId="35" borderId="17" xfId="0" applyFont="1" applyFill="1" applyBorder="1" applyAlignment="1">
      <alignment horizontal="justify" vertical="top" wrapText="1"/>
    </xf>
    <xf numFmtId="0" fontId="64" fillId="0" borderId="22" xfId="0" applyFont="1" applyFill="1" applyBorder="1" applyAlignment="1" applyProtection="1">
      <alignment horizontal="justify" vertical="top" wrapText="1"/>
      <protection locked="0"/>
    </xf>
    <xf numFmtId="0" fontId="64" fillId="0" borderId="22" xfId="0" applyFont="1" applyBorder="1" applyAlignment="1">
      <alignment horizontal="justify" vertical="top" wrapText="1"/>
    </xf>
    <xf numFmtId="0" fontId="62" fillId="35" borderId="16" xfId="0" applyFont="1" applyFill="1" applyBorder="1" applyAlignment="1" applyProtection="1">
      <alignment horizontal="right" vertical="top" wrapText="1"/>
      <protection/>
    </xf>
    <xf numFmtId="0" fontId="62" fillId="35" borderId="17" xfId="0" applyFont="1" applyFill="1" applyBorder="1" applyAlignment="1">
      <alignment horizontal="right" vertical="top" wrapText="1"/>
    </xf>
    <xf numFmtId="3" fontId="62" fillId="0" borderId="0" xfId="0" applyNumberFormat="1" applyFont="1" applyFill="1" applyBorder="1" applyAlignment="1" applyProtection="1">
      <alignment horizontal="right" vertical="top" wrapText="1"/>
      <protection locked="0"/>
    </xf>
    <xf numFmtId="0" fontId="62" fillId="0" borderId="0" xfId="0" applyFont="1" applyFill="1" applyBorder="1" applyAlignment="1" applyProtection="1">
      <alignment horizontal="justify" vertical="top"/>
      <protection locked="0"/>
    </xf>
    <xf numFmtId="0" fontId="62" fillId="0" borderId="16" xfId="0" applyFont="1" applyFill="1" applyBorder="1" applyAlignment="1" applyProtection="1">
      <alignment vertical="top" wrapText="1"/>
      <protection locked="0"/>
    </xf>
    <xf numFmtId="0" fontId="62" fillId="0" borderId="17" xfId="0" applyFont="1" applyFill="1" applyBorder="1" applyAlignment="1" applyProtection="1">
      <alignment vertical="top" wrapText="1"/>
      <protection locked="0"/>
    </xf>
    <xf numFmtId="0" fontId="62" fillId="0" borderId="10" xfId="0" applyFont="1" applyFill="1" applyBorder="1" applyAlignment="1" applyProtection="1">
      <alignment vertical="top" wrapText="1"/>
      <protection locked="0"/>
    </xf>
    <xf numFmtId="49" fontId="66" fillId="0" borderId="16" xfId="57" applyNumberFormat="1" applyFont="1" applyFill="1" applyBorder="1" applyAlignment="1" applyProtection="1">
      <alignment horizontal="center" vertical="center" wrapText="1"/>
      <protection/>
    </xf>
    <xf numFmtId="49" fontId="66" fillId="0" borderId="17" xfId="57" applyNumberFormat="1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 vertical="top" wrapText="1"/>
    </xf>
    <xf numFmtId="0" fontId="66" fillId="0" borderId="0" xfId="0" applyFont="1" applyFill="1" applyAlignment="1" applyProtection="1">
      <alignment horizontal="left" vertical="top"/>
      <protection locked="0"/>
    </xf>
    <xf numFmtId="0" fontId="66" fillId="0" borderId="0" xfId="0" applyFont="1" applyFill="1" applyAlignment="1" applyProtection="1">
      <alignment horizontal="right" vertical="top" wrapText="1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44" fontId="61" fillId="0" borderId="0" xfId="0" applyNumberFormat="1" applyFont="1" applyFill="1" applyBorder="1" applyAlignment="1" applyProtection="1">
      <alignment horizontal="left" vertical="top" wrapText="1"/>
      <protection locked="0"/>
    </xf>
    <xf numFmtId="49" fontId="9" fillId="34" borderId="23" xfId="57" applyNumberFormat="1" applyFont="1" applyFill="1" applyBorder="1" applyAlignment="1" applyProtection="1">
      <alignment horizontal="left" vertical="top" wrapText="1"/>
      <protection/>
    </xf>
    <xf numFmtId="0" fontId="61" fillId="35" borderId="16" xfId="57" applyFont="1" applyFill="1" applyBorder="1" applyAlignment="1">
      <alignment horizontal="center" vertical="center" wrapText="1"/>
      <protection/>
    </xf>
    <xf numFmtId="0" fontId="61" fillId="35" borderId="17" xfId="57" applyFont="1" applyFill="1" applyBorder="1" applyAlignment="1">
      <alignment horizontal="center" vertical="center" wrapText="1"/>
      <protection/>
    </xf>
    <xf numFmtId="3" fontId="66" fillId="0" borderId="22" xfId="57" applyNumberFormat="1" applyFont="1" applyFill="1" applyBorder="1" applyAlignment="1" applyProtection="1">
      <alignment horizontal="center" vertical="center" wrapText="1"/>
      <protection/>
    </xf>
    <xf numFmtId="0" fontId="69" fillId="37" borderId="16" xfId="0" applyFont="1" applyFill="1" applyBorder="1" applyAlignment="1">
      <alignment horizontal="left" vertical="top" wrapText="1"/>
    </xf>
    <xf numFmtId="0" fontId="69" fillId="37" borderId="21" xfId="0" applyFont="1" applyFill="1" applyBorder="1" applyAlignment="1">
      <alignment horizontal="left" vertical="top" wrapText="1"/>
    </xf>
    <xf numFmtId="0" fontId="69" fillId="37" borderId="17" xfId="0" applyFont="1" applyFill="1" applyBorder="1" applyAlignment="1">
      <alignment horizontal="left" vertical="top" wrapText="1"/>
    </xf>
    <xf numFmtId="44" fontId="69" fillId="37" borderId="11" xfId="0" applyNumberFormat="1" applyFont="1" applyFill="1" applyBorder="1" applyAlignment="1">
      <alignment vertical="center" wrapText="1"/>
    </xf>
    <xf numFmtId="44" fontId="69" fillId="37" borderId="24" xfId="0" applyNumberFormat="1" applyFont="1" applyFill="1" applyBorder="1" applyAlignment="1">
      <alignment vertical="center" wrapText="1"/>
    </xf>
    <xf numFmtId="44" fontId="69" fillId="37" borderId="25" xfId="0" applyNumberFormat="1" applyFont="1" applyFill="1" applyBorder="1" applyAlignment="1">
      <alignment vertical="center" wrapText="1"/>
    </xf>
    <xf numFmtId="44" fontId="69" fillId="0" borderId="11" xfId="0" applyNumberFormat="1" applyFont="1" applyFill="1" applyBorder="1" applyAlignment="1">
      <alignment vertical="center" wrapText="1"/>
    </xf>
    <xf numFmtId="44" fontId="69" fillId="0" borderId="24" xfId="0" applyNumberFormat="1" applyFont="1" applyFill="1" applyBorder="1" applyAlignment="1">
      <alignment vertical="center" wrapText="1"/>
    </xf>
    <xf numFmtId="44" fontId="69" fillId="0" borderId="25" xfId="0" applyNumberFormat="1" applyFont="1" applyFill="1" applyBorder="1" applyAlignment="1">
      <alignment vertical="center" wrapText="1"/>
    </xf>
    <xf numFmtId="0" fontId="70" fillId="37" borderId="16" xfId="0" applyFont="1" applyFill="1" applyBorder="1" applyAlignment="1">
      <alignment horizontal="left" vertical="top" wrapText="1"/>
    </xf>
    <xf numFmtId="0" fontId="70" fillId="37" borderId="21" xfId="0" applyFont="1" applyFill="1" applyBorder="1" applyAlignment="1">
      <alignment horizontal="left" vertical="top" wrapText="1"/>
    </xf>
    <xf numFmtId="0" fontId="70" fillId="37" borderId="17" xfId="0" applyFont="1" applyFill="1" applyBorder="1" applyAlignment="1">
      <alignment horizontal="left" vertical="top" wrapText="1"/>
    </xf>
    <xf numFmtId="0" fontId="69" fillId="33" borderId="11" xfId="0" applyFont="1" applyFill="1" applyBorder="1" applyAlignment="1">
      <alignment horizontal="center" vertical="center" wrapText="1"/>
    </xf>
    <xf numFmtId="0" fontId="69" fillId="33" borderId="24" xfId="0" applyFont="1" applyFill="1" applyBorder="1" applyAlignment="1">
      <alignment horizontal="center" vertical="center" wrapText="1"/>
    </xf>
    <xf numFmtId="0" fontId="69" fillId="33" borderId="26" xfId="0" applyFont="1" applyFill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left" vertical="center" wrapText="1"/>
    </xf>
    <xf numFmtId="0" fontId="69" fillId="33" borderId="24" xfId="0" applyFont="1" applyFill="1" applyBorder="1" applyAlignment="1">
      <alignment horizontal="left" vertical="center" wrapText="1"/>
    </xf>
    <xf numFmtId="0" fontId="69" fillId="33" borderId="26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69" fillId="33" borderId="26" xfId="0" applyFont="1" applyFill="1" applyBorder="1" applyAlignment="1">
      <alignment horizontal="center" vertical="center"/>
    </xf>
    <xf numFmtId="167" fontId="9" fillId="35" borderId="10" xfId="0" applyNumberFormat="1" applyFont="1" applyFill="1" applyBorder="1" applyAlignment="1" applyProtection="1">
      <alignment horizontal="center" vertical="center" wrapText="1"/>
      <protection locked="0"/>
    </xf>
    <xf numFmtId="167" fontId="10" fillId="35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61" fillId="0" borderId="16" xfId="0" applyFont="1" applyFill="1" applyBorder="1" applyAlignment="1" applyProtection="1">
      <alignment horizontal="center" vertical="center" wrapText="1"/>
      <protection locked="0"/>
    </xf>
    <xf numFmtId="0" fontId="61" fillId="0" borderId="21" xfId="0" applyFont="1" applyFill="1" applyBorder="1" applyAlignment="1" applyProtection="1">
      <alignment horizontal="center" vertical="center" wrapText="1"/>
      <protection locked="0"/>
    </xf>
    <xf numFmtId="0" fontId="62" fillId="0" borderId="0" xfId="57" applyFont="1" applyFill="1" applyBorder="1" applyAlignment="1">
      <alignment horizontal="left" vertical="top" wrapText="1"/>
      <protection/>
    </xf>
    <xf numFmtId="0" fontId="61" fillId="0" borderId="0" xfId="0" applyFont="1" applyFill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vertical="center" wrapText="1"/>
      <protection locked="0"/>
    </xf>
    <xf numFmtId="1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wrapText="1"/>
    </xf>
    <xf numFmtId="0" fontId="66" fillId="0" borderId="0" xfId="0" applyFont="1" applyFill="1" applyAlignment="1" applyProtection="1">
      <alignment horizontal="left" vertical="top" wrapText="1"/>
      <protection locked="0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55"/>
  <sheetViews>
    <sheetView showGridLines="0" tabSelected="1" view="pageBreakPreview" zoomScale="120" zoomScaleNormal="120" zoomScaleSheetLayoutView="120" workbookViewId="0" topLeftCell="A28">
      <selection activeCell="C6" sqref="C6:D6"/>
    </sheetView>
  </sheetViews>
  <sheetFormatPr defaultColWidth="9.00390625" defaultRowHeight="12.75"/>
  <cols>
    <col min="1" max="1" width="3.625" style="2" customWidth="1"/>
    <col min="2" max="2" width="29.125" style="2" customWidth="1"/>
    <col min="3" max="3" width="24.75390625" style="2" customWidth="1"/>
    <col min="4" max="4" width="42.00390625" style="1" customWidth="1"/>
    <col min="5" max="9" width="9.125" style="2" customWidth="1"/>
    <col min="10" max="10" width="16.625" style="2" customWidth="1"/>
    <col min="11" max="16384" width="9.125" style="2" customWidth="1"/>
  </cols>
  <sheetData>
    <row r="1" spans="1:4" ht="18" customHeight="1">
      <c r="A1" s="13"/>
      <c r="B1" s="29"/>
      <c r="C1" s="174" t="s">
        <v>56</v>
      </c>
      <c r="D1" s="174"/>
    </row>
    <row r="2" spans="1:4" ht="14.25" customHeight="1">
      <c r="A2" s="13"/>
      <c r="B2" s="30"/>
      <c r="C2" s="30" t="s">
        <v>29</v>
      </c>
      <c r="D2" s="30"/>
    </row>
    <row r="3" spans="1:4" ht="11.25" customHeight="1">
      <c r="A3" s="13"/>
      <c r="B3" s="29"/>
      <c r="C3" s="29"/>
      <c r="D3" s="31"/>
    </row>
    <row r="4" spans="1:4" ht="12.75" customHeight="1">
      <c r="A4" s="13"/>
      <c r="B4" s="29" t="s">
        <v>22</v>
      </c>
      <c r="C4" s="29" t="s">
        <v>105</v>
      </c>
      <c r="D4" s="31"/>
    </row>
    <row r="5" spans="1:4" ht="12" customHeight="1">
      <c r="A5" s="13"/>
      <c r="B5" s="29"/>
      <c r="C5" s="29"/>
      <c r="D5" s="31"/>
    </row>
    <row r="6" spans="1:5" ht="60.75" customHeight="1">
      <c r="A6" s="13"/>
      <c r="B6" s="29" t="s">
        <v>21</v>
      </c>
      <c r="C6" s="175" t="s">
        <v>166</v>
      </c>
      <c r="D6" s="175"/>
      <c r="E6" s="3"/>
    </row>
    <row r="7" spans="1:4" ht="9.75" customHeight="1">
      <c r="A7" s="13"/>
      <c r="B7" s="29"/>
      <c r="C7" s="29"/>
      <c r="D7" s="31"/>
    </row>
    <row r="8" spans="1:4" ht="15" customHeight="1">
      <c r="A8" s="13"/>
      <c r="B8" s="32" t="s">
        <v>18</v>
      </c>
      <c r="C8" s="178"/>
      <c r="D8" s="178"/>
    </row>
    <row r="9" spans="1:4" ht="15" customHeight="1">
      <c r="A9" s="13"/>
      <c r="B9" s="32" t="s">
        <v>23</v>
      </c>
      <c r="C9" s="176"/>
      <c r="D9" s="177"/>
    </row>
    <row r="10" spans="1:4" ht="15" customHeight="1">
      <c r="A10" s="13"/>
      <c r="B10" s="32" t="s">
        <v>17</v>
      </c>
      <c r="C10" s="176"/>
      <c r="D10" s="177"/>
    </row>
    <row r="11" spans="1:4" ht="15" customHeight="1">
      <c r="A11" s="13"/>
      <c r="B11" s="32" t="s">
        <v>24</v>
      </c>
      <c r="C11" s="176"/>
      <c r="D11" s="177"/>
    </row>
    <row r="12" spans="1:4" ht="15" customHeight="1">
      <c r="A12" s="13"/>
      <c r="B12" s="32" t="s">
        <v>25</v>
      </c>
      <c r="C12" s="176"/>
      <c r="D12" s="177"/>
    </row>
    <row r="13" spans="1:4" ht="15" customHeight="1">
      <c r="A13" s="13"/>
      <c r="B13" s="32" t="s">
        <v>26</v>
      </c>
      <c r="C13" s="176"/>
      <c r="D13" s="177"/>
    </row>
    <row r="14" spans="1:4" ht="15" customHeight="1">
      <c r="A14" s="13"/>
      <c r="B14" s="32" t="s">
        <v>27</v>
      </c>
      <c r="C14" s="176"/>
      <c r="D14" s="177"/>
    </row>
    <row r="15" spans="1:4" ht="15" customHeight="1">
      <c r="A15" s="13"/>
      <c r="B15" s="32" t="s">
        <v>28</v>
      </c>
      <c r="C15" s="176"/>
      <c r="D15" s="177"/>
    </row>
    <row r="16" spans="1:4" ht="13.5" customHeight="1">
      <c r="A16" s="13"/>
      <c r="B16" s="29"/>
      <c r="C16" s="33"/>
      <c r="D16" s="34"/>
    </row>
    <row r="17" spans="1:4" ht="18" customHeight="1">
      <c r="A17" s="13" t="s">
        <v>0</v>
      </c>
      <c r="B17" s="154" t="s">
        <v>71</v>
      </c>
      <c r="C17" s="155"/>
      <c r="D17" s="156"/>
    </row>
    <row r="18" spans="1:4" ht="17.25" customHeight="1">
      <c r="A18" s="13"/>
      <c r="B18" s="35" t="s">
        <v>12</v>
      </c>
      <c r="C18" s="36" t="s">
        <v>77</v>
      </c>
      <c r="D18" s="37"/>
    </row>
    <row r="19" spans="1:4" ht="12.75" customHeight="1">
      <c r="A19" s="14"/>
      <c r="B19" s="38">
        <v>1</v>
      </c>
      <c r="C19" s="39">
        <f>'część 1'!J21</f>
        <v>0</v>
      </c>
      <c r="D19" s="40"/>
    </row>
    <row r="20" spans="1:4" s="11" customFormat="1" ht="13.5" customHeight="1">
      <c r="A20" s="14"/>
      <c r="B20" s="38">
        <v>2</v>
      </c>
      <c r="C20" s="39">
        <f>'część 2'!C6</f>
        <v>0</v>
      </c>
      <c r="D20" s="40" t="s">
        <v>88</v>
      </c>
    </row>
    <row r="21" spans="1:4" s="18" customFormat="1" ht="22.5" customHeight="1">
      <c r="A21" s="17"/>
      <c r="B21" s="162" t="s">
        <v>59</v>
      </c>
      <c r="C21" s="162"/>
      <c r="D21" s="162"/>
    </row>
    <row r="22" spans="1:4" s="18" customFormat="1" ht="6.75" customHeight="1">
      <c r="A22" s="17"/>
      <c r="B22" s="41"/>
      <c r="C22" s="41"/>
      <c r="D22" s="41"/>
    </row>
    <row r="23" spans="1:4" ht="37.5" customHeight="1">
      <c r="A23" s="13" t="s">
        <v>1</v>
      </c>
      <c r="B23" s="166" t="s">
        <v>45</v>
      </c>
      <c r="C23" s="166"/>
      <c r="D23" s="166"/>
    </row>
    <row r="24" spans="1:4" ht="41.25" customHeight="1">
      <c r="A24" s="13"/>
      <c r="B24" s="168" t="s">
        <v>46</v>
      </c>
      <c r="C24" s="169"/>
      <c r="D24" s="42" t="s">
        <v>78</v>
      </c>
    </row>
    <row r="25" spans="1:4" ht="24" customHeight="1">
      <c r="A25" s="13"/>
      <c r="B25" s="167" t="s">
        <v>47</v>
      </c>
      <c r="C25" s="167"/>
      <c r="D25" s="167"/>
    </row>
    <row r="26" spans="1:4" ht="31.5" customHeight="1">
      <c r="A26" s="13" t="s">
        <v>2</v>
      </c>
      <c r="B26" s="164" t="s">
        <v>48</v>
      </c>
      <c r="C26" s="164"/>
      <c r="D26" s="164"/>
    </row>
    <row r="27" spans="1:4" ht="32.25" customHeight="1">
      <c r="A27" s="13"/>
      <c r="B27" s="168" t="s">
        <v>49</v>
      </c>
      <c r="C27" s="169"/>
      <c r="D27" s="42" t="s">
        <v>79</v>
      </c>
    </row>
    <row r="28" spans="1:4" ht="48" customHeight="1">
      <c r="A28" s="13"/>
      <c r="B28" s="170" t="s">
        <v>61</v>
      </c>
      <c r="C28" s="171"/>
      <c r="D28" s="171"/>
    </row>
    <row r="29" spans="1:4" ht="22.5" customHeight="1">
      <c r="A29" s="13" t="s">
        <v>3</v>
      </c>
      <c r="B29" s="164" t="s">
        <v>53</v>
      </c>
      <c r="C29" s="164"/>
      <c r="D29" s="164"/>
    </row>
    <row r="30" spans="1:4" ht="78" customHeight="1">
      <c r="A30" s="13"/>
      <c r="B30" s="172" t="s">
        <v>50</v>
      </c>
      <c r="C30" s="173"/>
      <c r="D30" s="42" t="s">
        <v>55</v>
      </c>
    </row>
    <row r="31" spans="1:4" ht="15" customHeight="1">
      <c r="A31" s="13"/>
      <c r="B31" s="170" t="s">
        <v>51</v>
      </c>
      <c r="C31" s="171"/>
      <c r="D31" s="171"/>
    </row>
    <row r="32" spans="1:4" ht="21.75" customHeight="1">
      <c r="A32" s="13" t="s">
        <v>16</v>
      </c>
      <c r="B32" s="166" t="s">
        <v>76</v>
      </c>
      <c r="C32" s="166"/>
      <c r="D32" s="166"/>
    </row>
    <row r="33" spans="1:4" ht="21.75" customHeight="1">
      <c r="A33" s="13" t="s">
        <v>20</v>
      </c>
      <c r="B33" s="163" t="s">
        <v>52</v>
      </c>
      <c r="C33" s="164"/>
      <c r="D33" s="165"/>
    </row>
    <row r="34" spans="1:4" ht="56.25" customHeight="1">
      <c r="A34" s="13" t="s">
        <v>4</v>
      </c>
      <c r="B34" s="153" t="s">
        <v>106</v>
      </c>
      <c r="C34" s="153"/>
      <c r="D34" s="153"/>
    </row>
    <row r="35" spans="1:4" ht="66" customHeight="1">
      <c r="A35" s="13" t="s">
        <v>31</v>
      </c>
      <c r="B35" s="153" t="s">
        <v>107</v>
      </c>
      <c r="C35" s="153"/>
      <c r="D35" s="153"/>
    </row>
    <row r="36" spans="1:4" ht="31.5" customHeight="1">
      <c r="A36" s="13" t="s">
        <v>32</v>
      </c>
      <c r="B36" s="153" t="s">
        <v>72</v>
      </c>
      <c r="C36" s="153"/>
      <c r="D36" s="153"/>
    </row>
    <row r="37" spans="1:5" ht="27.75" customHeight="1">
      <c r="A37" s="13" t="s">
        <v>35</v>
      </c>
      <c r="B37" s="164" t="s">
        <v>73</v>
      </c>
      <c r="C37" s="163"/>
      <c r="D37" s="163"/>
      <c r="E37" s="3"/>
    </row>
    <row r="38" spans="1:5" ht="20.25" customHeight="1">
      <c r="A38" s="13" t="s">
        <v>37</v>
      </c>
      <c r="B38" s="164" t="s">
        <v>74</v>
      </c>
      <c r="C38" s="163"/>
      <c r="D38" s="163"/>
      <c r="E38" s="3"/>
    </row>
    <row r="39" spans="1:5" ht="29.25" customHeight="1">
      <c r="A39" s="13" t="s">
        <v>38</v>
      </c>
      <c r="B39" s="164" t="s">
        <v>75</v>
      </c>
      <c r="C39" s="163"/>
      <c r="D39" s="163"/>
      <c r="E39" s="3"/>
    </row>
    <row r="40" spans="1:4" ht="18" customHeight="1">
      <c r="A40" s="15" t="s">
        <v>39</v>
      </c>
      <c r="B40" s="43" t="s">
        <v>5</v>
      </c>
      <c r="C40" s="43"/>
      <c r="D40" s="44"/>
    </row>
    <row r="41" spans="1:4" ht="5.25" customHeight="1">
      <c r="A41" s="13"/>
      <c r="B41" s="45"/>
      <c r="C41" s="45"/>
      <c r="D41" s="46"/>
    </row>
    <row r="42" spans="1:4" ht="18" customHeight="1">
      <c r="A42" s="13"/>
      <c r="B42" s="159" t="s">
        <v>13</v>
      </c>
      <c r="C42" s="160"/>
      <c r="D42" s="161"/>
    </row>
    <row r="43" spans="1:4" ht="18" customHeight="1">
      <c r="A43" s="13"/>
      <c r="B43" s="159" t="s">
        <v>6</v>
      </c>
      <c r="C43" s="161"/>
      <c r="D43" s="32" t="s">
        <v>7</v>
      </c>
    </row>
    <row r="44" spans="1:4" ht="18" customHeight="1">
      <c r="A44" s="13"/>
      <c r="B44" s="151"/>
      <c r="C44" s="152"/>
      <c r="D44" s="47"/>
    </row>
    <row r="45" spans="1:4" ht="18" customHeight="1">
      <c r="A45" s="13"/>
      <c r="B45" s="151"/>
      <c r="C45" s="152"/>
      <c r="D45" s="47"/>
    </row>
    <row r="46" spans="1:4" ht="10.5" customHeight="1">
      <c r="A46" s="13"/>
      <c r="B46" s="48" t="s">
        <v>8</v>
      </c>
      <c r="C46" s="48"/>
      <c r="D46" s="46"/>
    </row>
    <row r="47" spans="1:4" ht="18" customHeight="1">
      <c r="A47" s="13"/>
      <c r="B47" s="159" t="s">
        <v>14</v>
      </c>
      <c r="C47" s="160"/>
      <c r="D47" s="161"/>
    </row>
    <row r="48" spans="1:4" ht="18" customHeight="1">
      <c r="A48" s="13"/>
      <c r="B48" s="49" t="s">
        <v>6</v>
      </c>
      <c r="C48" s="50" t="s">
        <v>7</v>
      </c>
      <c r="D48" s="51" t="s">
        <v>9</v>
      </c>
    </row>
    <row r="49" spans="1:4" ht="18" customHeight="1">
      <c r="A49" s="13"/>
      <c r="B49" s="52"/>
      <c r="C49" s="53"/>
      <c r="D49" s="54"/>
    </row>
    <row r="50" spans="1:4" ht="18" customHeight="1">
      <c r="A50" s="13"/>
      <c r="B50" s="52"/>
      <c r="C50" s="53"/>
      <c r="D50" s="54"/>
    </row>
    <row r="51" spans="1:4" ht="12" customHeight="1">
      <c r="A51" s="13"/>
      <c r="B51" s="48"/>
      <c r="C51" s="48"/>
      <c r="D51" s="46"/>
    </row>
    <row r="52" spans="1:4" ht="18" customHeight="1">
      <c r="A52" s="13"/>
      <c r="B52" s="159" t="s">
        <v>15</v>
      </c>
      <c r="C52" s="160"/>
      <c r="D52" s="161"/>
    </row>
    <row r="53" spans="1:4" ht="18" customHeight="1">
      <c r="A53" s="13"/>
      <c r="B53" s="158" t="s">
        <v>10</v>
      </c>
      <c r="C53" s="158"/>
      <c r="D53" s="32" t="s">
        <v>54</v>
      </c>
    </row>
    <row r="54" spans="1:4" ht="18" customHeight="1">
      <c r="A54" s="13"/>
      <c r="B54" s="157"/>
      <c r="C54" s="157"/>
      <c r="D54" s="47"/>
    </row>
    <row r="55" spans="1:4" ht="13.5" customHeight="1">
      <c r="A55" s="13"/>
      <c r="B55" s="29"/>
      <c r="C55" s="29"/>
      <c r="D55" s="31"/>
    </row>
  </sheetData>
  <sheetProtection/>
  <mergeCells count="37">
    <mergeCell ref="C8:D8"/>
    <mergeCell ref="C14:D14"/>
    <mergeCell ref="B39:D39"/>
    <mergeCell ref="B35:D35"/>
    <mergeCell ref="C13:D13"/>
    <mergeCell ref="C12:D12"/>
    <mergeCell ref="B31:D31"/>
    <mergeCell ref="C15:D15"/>
    <mergeCell ref="C1:D1"/>
    <mergeCell ref="C6:D6"/>
    <mergeCell ref="C9:D9"/>
    <mergeCell ref="C10:D10"/>
    <mergeCell ref="C11:D11"/>
    <mergeCell ref="B38:D38"/>
    <mergeCell ref="B34:D34"/>
    <mergeCell ref="B37:D37"/>
    <mergeCell ref="B24:C24"/>
    <mergeCell ref="B23:D23"/>
    <mergeCell ref="B43:C43"/>
    <mergeCell ref="B33:D33"/>
    <mergeCell ref="B26:D26"/>
    <mergeCell ref="B29:D29"/>
    <mergeCell ref="B32:D32"/>
    <mergeCell ref="B25:D25"/>
    <mergeCell ref="B27:C27"/>
    <mergeCell ref="B28:D28"/>
    <mergeCell ref="B30:C30"/>
    <mergeCell ref="B44:C44"/>
    <mergeCell ref="B36:D36"/>
    <mergeCell ref="B17:D17"/>
    <mergeCell ref="B54:C54"/>
    <mergeCell ref="B53:C53"/>
    <mergeCell ref="B52:D52"/>
    <mergeCell ref="B47:D47"/>
    <mergeCell ref="B45:C45"/>
    <mergeCell ref="B21:D21"/>
    <mergeCell ref="B42:D4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portrait" paperSize="9" scale="55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23"/>
  <sheetViews>
    <sheetView showGridLines="0" view="pageBreakPreview" zoomScale="80" zoomScaleNormal="80" zoomScaleSheetLayoutView="80" workbookViewId="0" topLeftCell="A1">
      <selection activeCell="E9" sqref="E9"/>
    </sheetView>
  </sheetViews>
  <sheetFormatPr defaultColWidth="9.00390625" defaultRowHeight="12.75"/>
  <cols>
    <col min="1" max="1" width="5.875" style="4" customWidth="1"/>
    <col min="2" max="2" width="92.375" style="12" customWidth="1"/>
    <col min="3" max="3" width="17.00390625" style="16" customWidth="1"/>
    <col min="4" max="4" width="22.75390625" style="12" customWidth="1"/>
    <col min="5" max="5" width="16.25390625" style="12" customWidth="1"/>
    <col min="6" max="6" width="15.875" style="12" customWidth="1"/>
    <col min="7" max="7" width="15.00390625" style="12" customWidth="1"/>
    <col min="8" max="8" width="12.125" style="12" customWidth="1"/>
    <col min="9" max="9" width="17.625" style="12" customWidth="1"/>
    <col min="10" max="10" width="18.375" style="12" customWidth="1"/>
    <col min="11" max="11" width="15.375" style="12" customWidth="1"/>
    <col min="12" max="12" width="15.875" style="6" hidden="1" customWidth="1"/>
    <col min="13" max="13" width="15.875" style="12" customWidth="1"/>
    <col min="14" max="15" width="14.25390625" style="12" customWidth="1"/>
    <col min="16" max="16384" width="9.125" style="12" customWidth="1"/>
  </cols>
  <sheetData>
    <row r="1" spans="1:15" ht="15">
      <c r="A1" s="183" t="str">
        <f>'formularz oferty'!C4</f>
        <v>DFP.271.65.2024.KK</v>
      </c>
      <c r="B1" s="183"/>
      <c r="C1" s="56"/>
      <c r="D1" s="57"/>
      <c r="E1" s="57"/>
      <c r="F1" s="57"/>
      <c r="G1" s="57"/>
      <c r="H1" s="57"/>
      <c r="I1" s="58" t="s">
        <v>57</v>
      </c>
      <c r="J1" s="57"/>
      <c r="N1" s="5"/>
      <c r="O1" s="5"/>
    </row>
    <row r="2" spans="1:10" ht="13.5" customHeight="1">
      <c r="A2" s="55"/>
      <c r="B2" s="57"/>
      <c r="C2" s="56"/>
      <c r="D2" s="57"/>
      <c r="E2" s="57"/>
      <c r="F2" s="57"/>
      <c r="G2" s="57"/>
      <c r="H2" s="184" t="s">
        <v>36</v>
      </c>
      <c r="I2" s="184"/>
      <c r="J2" s="57"/>
    </row>
    <row r="3" spans="1:10" ht="15">
      <c r="A3" s="55"/>
      <c r="B3" s="57"/>
      <c r="C3" s="56"/>
      <c r="D3" s="57"/>
      <c r="E3" s="57"/>
      <c r="F3" s="57"/>
      <c r="G3" s="57"/>
      <c r="H3" s="56"/>
      <c r="I3" s="56"/>
      <c r="J3" s="57"/>
    </row>
    <row r="4" spans="1:10" ht="13.5" customHeight="1">
      <c r="A4" s="55"/>
      <c r="B4" s="59" t="s">
        <v>11</v>
      </c>
      <c r="C4" s="60">
        <v>1</v>
      </c>
      <c r="D4" s="61" t="s">
        <v>34</v>
      </c>
      <c r="E4" s="62"/>
      <c r="F4" s="185"/>
      <c r="G4" s="185"/>
      <c r="H4" s="186"/>
      <c r="I4" s="186"/>
      <c r="J4" s="57"/>
    </row>
    <row r="5" spans="1:10" ht="15">
      <c r="A5" s="55"/>
      <c r="B5" s="59"/>
      <c r="C5" s="63"/>
      <c r="D5" s="62"/>
      <c r="E5" s="64"/>
      <c r="F5" s="60"/>
      <c r="G5" s="64"/>
      <c r="H5" s="60"/>
      <c r="I5" s="65"/>
      <c r="J5" s="57"/>
    </row>
    <row r="6" spans="1:10" s="8" customFormat="1" ht="12" customHeight="1">
      <c r="A6" s="66"/>
      <c r="B6" s="68"/>
      <c r="C6" s="68"/>
      <c r="D6" s="68"/>
      <c r="E6" s="68"/>
      <c r="F6" s="68"/>
      <c r="G6" s="68"/>
      <c r="H6" s="68"/>
      <c r="I6" s="68"/>
      <c r="J6" s="67"/>
    </row>
    <row r="7" spans="1:10" ht="106.5" customHeight="1">
      <c r="A7" s="69" t="s">
        <v>80</v>
      </c>
      <c r="B7" s="70" t="s">
        <v>91</v>
      </c>
      <c r="C7" s="71" t="s">
        <v>112</v>
      </c>
      <c r="D7" s="72" t="s">
        <v>159</v>
      </c>
      <c r="E7" s="73"/>
      <c r="F7" s="74"/>
      <c r="G7" s="75"/>
      <c r="H7" s="75"/>
      <c r="I7" s="76"/>
      <c r="J7" s="76"/>
    </row>
    <row r="8" spans="1:10" ht="30" customHeight="1">
      <c r="A8" s="77">
        <v>1</v>
      </c>
      <c r="B8" s="78" t="s">
        <v>108</v>
      </c>
      <c r="C8" s="79">
        <v>100</v>
      </c>
      <c r="D8" s="80" t="s">
        <v>113</v>
      </c>
      <c r="E8" s="81"/>
      <c r="F8" s="74"/>
      <c r="G8" s="75"/>
      <c r="H8" s="75"/>
      <c r="I8" s="82"/>
      <c r="J8" s="82"/>
    </row>
    <row r="9" spans="1:10" ht="32.25" customHeight="1">
      <c r="A9" s="77">
        <v>2</v>
      </c>
      <c r="B9" s="78" t="s">
        <v>109</v>
      </c>
      <c r="C9" s="79">
        <v>100</v>
      </c>
      <c r="D9" s="80" t="s">
        <v>113</v>
      </c>
      <c r="E9" s="83"/>
      <c r="F9" s="74"/>
      <c r="G9" s="75"/>
      <c r="H9" s="75"/>
      <c r="I9" s="82"/>
      <c r="J9" s="82"/>
    </row>
    <row r="10" spans="1:10" ht="32.25" customHeight="1">
      <c r="A10" s="77">
        <v>3</v>
      </c>
      <c r="B10" s="78" t="s">
        <v>110</v>
      </c>
      <c r="C10" s="79">
        <v>200</v>
      </c>
      <c r="D10" s="80" t="s">
        <v>113</v>
      </c>
      <c r="E10" s="83"/>
      <c r="F10" s="74"/>
      <c r="G10" s="75"/>
      <c r="H10" s="75"/>
      <c r="I10" s="82"/>
      <c r="J10" s="82"/>
    </row>
    <row r="11" spans="1:10" ht="34.5" customHeight="1">
      <c r="A11" s="77">
        <v>4</v>
      </c>
      <c r="B11" s="78" t="s">
        <v>111</v>
      </c>
      <c r="C11" s="79">
        <v>200</v>
      </c>
      <c r="D11" s="80" t="s">
        <v>113</v>
      </c>
      <c r="E11" s="83"/>
      <c r="F11" s="74"/>
      <c r="G11" s="75"/>
      <c r="H11" s="75"/>
      <c r="I11" s="82"/>
      <c r="J11" s="82"/>
    </row>
    <row r="12" spans="1:10" ht="32.25" customHeight="1">
      <c r="A12" s="181" t="s">
        <v>58</v>
      </c>
      <c r="B12" s="181"/>
      <c r="C12" s="181"/>
      <c r="D12" s="181"/>
      <c r="E12" s="182"/>
      <c r="F12" s="74"/>
      <c r="G12" s="75"/>
      <c r="H12" s="75"/>
      <c r="I12" s="82"/>
      <c r="J12" s="82"/>
    </row>
    <row r="13" spans="1:10" ht="15">
      <c r="A13" s="84"/>
      <c r="B13" s="85"/>
      <c r="C13" s="86"/>
      <c r="D13" s="86"/>
      <c r="E13" s="87"/>
      <c r="F13" s="74"/>
      <c r="G13" s="75"/>
      <c r="H13" s="75"/>
      <c r="I13" s="82"/>
      <c r="J13" s="82"/>
    </row>
    <row r="14" spans="1:10" ht="103.5" customHeight="1">
      <c r="A14" s="88" t="s">
        <v>81</v>
      </c>
      <c r="B14" s="188" t="s">
        <v>30</v>
      </c>
      <c r="C14" s="189"/>
      <c r="D14" s="89" t="s">
        <v>33</v>
      </c>
      <c r="E14" s="88" t="s">
        <v>40</v>
      </c>
      <c r="F14" s="88" t="s">
        <v>42</v>
      </c>
      <c r="G14" s="88" t="s">
        <v>43</v>
      </c>
      <c r="H14" s="88" t="s">
        <v>44</v>
      </c>
      <c r="I14" s="90" t="s">
        <v>100</v>
      </c>
      <c r="J14" s="90" t="s">
        <v>92</v>
      </c>
    </row>
    <row r="15" spans="1:10" ht="15">
      <c r="A15" s="91" t="s">
        <v>82</v>
      </c>
      <c r="B15" s="179"/>
      <c r="C15" s="180"/>
      <c r="D15" s="92"/>
      <c r="E15" s="93"/>
      <c r="F15" s="93"/>
      <c r="G15" s="93"/>
      <c r="H15" s="93"/>
      <c r="I15" s="94"/>
      <c r="J15" s="95">
        <f aca="true" t="shared" si="0" ref="J15:J20">ROUND(ROUND(G15,2)*I15,2)</f>
        <v>0</v>
      </c>
    </row>
    <row r="16" spans="1:10" ht="15">
      <c r="A16" s="91" t="s">
        <v>83</v>
      </c>
      <c r="B16" s="179"/>
      <c r="C16" s="180"/>
      <c r="D16" s="92"/>
      <c r="E16" s="93"/>
      <c r="F16" s="93"/>
      <c r="G16" s="93"/>
      <c r="H16" s="93"/>
      <c r="I16" s="94"/>
      <c r="J16" s="95">
        <f t="shared" si="0"/>
        <v>0</v>
      </c>
    </row>
    <row r="17" spans="1:10" ht="15">
      <c r="A17" s="91" t="s">
        <v>84</v>
      </c>
      <c r="B17" s="179"/>
      <c r="C17" s="180"/>
      <c r="D17" s="92"/>
      <c r="E17" s="93"/>
      <c r="F17" s="93"/>
      <c r="G17" s="93"/>
      <c r="H17" s="93"/>
      <c r="I17" s="94"/>
      <c r="J17" s="95">
        <f t="shared" si="0"/>
        <v>0</v>
      </c>
    </row>
    <row r="18" spans="1:10" ht="15">
      <c r="A18" s="91" t="s">
        <v>85</v>
      </c>
      <c r="B18" s="179"/>
      <c r="C18" s="180"/>
      <c r="D18" s="92"/>
      <c r="E18" s="93"/>
      <c r="F18" s="93"/>
      <c r="G18" s="93"/>
      <c r="H18" s="93"/>
      <c r="I18" s="94"/>
      <c r="J18" s="95">
        <f t="shared" si="0"/>
        <v>0</v>
      </c>
    </row>
    <row r="19" spans="1:10" ht="15">
      <c r="A19" s="91" t="s">
        <v>86</v>
      </c>
      <c r="B19" s="179"/>
      <c r="C19" s="180"/>
      <c r="D19" s="92"/>
      <c r="E19" s="93"/>
      <c r="F19" s="93"/>
      <c r="G19" s="93"/>
      <c r="H19" s="93"/>
      <c r="I19" s="94"/>
      <c r="J19" s="95">
        <f t="shared" si="0"/>
        <v>0</v>
      </c>
    </row>
    <row r="20" spans="1:10" ht="15.75" thickBot="1">
      <c r="A20" s="91" t="s">
        <v>87</v>
      </c>
      <c r="B20" s="179"/>
      <c r="C20" s="180"/>
      <c r="D20" s="92"/>
      <c r="E20" s="93"/>
      <c r="F20" s="93"/>
      <c r="G20" s="93"/>
      <c r="H20" s="93"/>
      <c r="I20" s="94"/>
      <c r="J20" s="95">
        <f t="shared" si="0"/>
        <v>0</v>
      </c>
    </row>
    <row r="21" spans="1:10" ht="18.75" customHeight="1" thickBot="1">
      <c r="A21" s="96"/>
      <c r="B21" s="97"/>
      <c r="C21" s="190"/>
      <c r="D21" s="190"/>
      <c r="E21" s="98"/>
      <c r="F21" s="98"/>
      <c r="G21" s="98"/>
      <c r="H21" s="98"/>
      <c r="I21" s="99" t="s">
        <v>104</v>
      </c>
      <c r="J21" s="100">
        <f>SUM(J15:J20)</f>
        <v>0</v>
      </c>
    </row>
    <row r="22" spans="1:10" ht="15">
      <c r="A22" s="96"/>
      <c r="B22" s="97"/>
      <c r="C22" s="101"/>
      <c r="D22" s="101"/>
      <c r="E22" s="98"/>
      <c r="F22" s="98"/>
      <c r="G22" s="98"/>
      <c r="H22" s="98"/>
      <c r="I22" s="99"/>
      <c r="J22" s="102"/>
    </row>
    <row r="23" spans="1:10" ht="84.75" customHeight="1">
      <c r="A23" s="187" t="s">
        <v>60</v>
      </c>
      <c r="B23" s="187"/>
      <c r="C23" s="187"/>
      <c r="D23" s="187"/>
      <c r="E23" s="187"/>
      <c r="F23" s="187"/>
      <c r="G23" s="187"/>
      <c r="H23" s="187"/>
      <c r="I23" s="187"/>
      <c r="J23" s="187"/>
    </row>
  </sheetData>
  <sheetProtection/>
  <mergeCells count="14">
    <mergeCell ref="B20:C20"/>
    <mergeCell ref="H2:I2"/>
    <mergeCell ref="F4:G4"/>
    <mergeCell ref="H4:I4"/>
    <mergeCell ref="A23:J23"/>
    <mergeCell ref="B14:C14"/>
    <mergeCell ref="B17:C17"/>
    <mergeCell ref="C21:D21"/>
    <mergeCell ref="B15:C15"/>
    <mergeCell ref="B16:C16"/>
    <mergeCell ref="A12:E12"/>
    <mergeCell ref="B18:C18"/>
    <mergeCell ref="A1:B1"/>
    <mergeCell ref="B19:C19"/>
  </mergeCells>
  <printOptions horizontalCentered="1"/>
  <pageMargins left="0.25" right="0.25" top="0.75" bottom="0.75" header="0.3" footer="0.3"/>
  <pageSetup fitToHeight="0" fitToWidth="1" horizontalDpi="300" verticalDpi="300" orientation="landscape" paperSize="9" scale="62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IV62"/>
  <sheetViews>
    <sheetView showGridLines="0" view="pageBreakPreview" zoomScale="80" zoomScaleNormal="80" zoomScaleSheetLayoutView="80" workbookViewId="0" topLeftCell="A1">
      <selection activeCell="D9" sqref="D9"/>
    </sheetView>
  </sheetViews>
  <sheetFormatPr defaultColWidth="9.00390625" defaultRowHeight="12.75"/>
  <cols>
    <col min="1" max="1" width="5.875" style="4" customWidth="1"/>
    <col min="2" max="2" width="92.375" style="9" customWidth="1"/>
    <col min="3" max="3" width="18.375" style="10" customWidth="1"/>
    <col min="4" max="4" width="16.625" style="9" customWidth="1"/>
    <col min="5" max="5" width="16.375" style="9" customWidth="1"/>
    <col min="6" max="6" width="15.875" style="9" customWidth="1"/>
    <col min="7" max="7" width="19.25390625" style="9" customWidth="1"/>
    <col min="8" max="8" width="18.25390625" style="9" customWidth="1"/>
    <col min="9" max="9" width="16.375" style="9" customWidth="1"/>
    <col min="10" max="10" width="17.75390625" style="9" customWidth="1"/>
    <col min="11" max="11" width="15.875" style="9" customWidth="1"/>
    <col min="12" max="12" width="15.875" style="6" customWidth="1"/>
    <col min="13" max="13" width="15.875" style="9" customWidth="1"/>
    <col min="14" max="15" width="14.25390625" style="9" customWidth="1"/>
    <col min="16" max="16384" width="9.125" style="9" customWidth="1"/>
  </cols>
  <sheetData>
    <row r="1" spans="1:15" ht="15">
      <c r="A1" s="183" t="str">
        <f>'formularz oferty'!C4</f>
        <v>DFP.271.65.2024.KK</v>
      </c>
      <c r="B1" s="183"/>
      <c r="C1" s="56"/>
      <c r="D1" s="57"/>
      <c r="E1" s="57"/>
      <c r="F1" s="57"/>
      <c r="G1" s="57"/>
      <c r="H1" s="57"/>
      <c r="I1" s="58" t="s">
        <v>57</v>
      </c>
      <c r="J1" s="57"/>
      <c r="N1" s="5"/>
      <c r="O1" s="5"/>
    </row>
    <row r="2" spans="1:10" ht="13.5" customHeight="1">
      <c r="A2" s="55"/>
      <c r="B2" s="57"/>
      <c r="C2" s="56"/>
      <c r="D2" s="57"/>
      <c r="E2" s="57"/>
      <c r="F2" s="57"/>
      <c r="G2" s="57"/>
      <c r="H2" s="184" t="s">
        <v>36</v>
      </c>
      <c r="I2" s="184"/>
      <c r="J2" s="57"/>
    </row>
    <row r="3" spans="1:10" ht="15">
      <c r="A3" s="55"/>
      <c r="B3" s="57"/>
      <c r="C3" s="56"/>
      <c r="D3" s="57"/>
      <c r="E3" s="57"/>
      <c r="F3" s="57"/>
      <c r="G3" s="57"/>
      <c r="H3" s="56"/>
      <c r="I3" s="56"/>
      <c r="J3" s="57"/>
    </row>
    <row r="4" spans="1:10" ht="13.5" customHeight="1">
      <c r="A4" s="55"/>
      <c r="B4" s="59" t="s">
        <v>11</v>
      </c>
      <c r="C4" s="60">
        <v>2</v>
      </c>
      <c r="D4" s="61" t="s">
        <v>34</v>
      </c>
      <c r="E4" s="62"/>
      <c r="F4" s="185"/>
      <c r="G4" s="185"/>
      <c r="H4" s="186"/>
      <c r="I4" s="186"/>
      <c r="J4" s="57"/>
    </row>
    <row r="5" spans="1:12" s="12" customFormat="1" ht="13.5" customHeight="1">
      <c r="A5" s="55"/>
      <c r="B5" s="59"/>
      <c r="C5" s="60"/>
      <c r="D5" s="61"/>
      <c r="E5" s="62"/>
      <c r="F5" s="103"/>
      <c r="G5" s="103"/>
      <c r="H5" s="104"/>
      <c r="I5" s="104"/>
      <c r="J5" s="57"/>
      <c r="L5" s="6"/>
    </row>
    <row r="6" spans="1:10" ht="35.25" customHeight="1">
      <c r="A6" s="55"/>
      <c r="B6" s="88" t="s">
        <v>69</v>
      </c>
      <c r="C6" s="105">
        <f>SUM(E29+J55)</f>
        <v>0</v>
      </c>
      <c r="D6" s="106" t="s">
        <v>88</v>
      </c>
      <c r="E6" s="64"/>
      <c r="F6" s="60"/>
      <c r="G6" s="64"/>
      <c r="H6" s="60"/>
      <c r="I6" s="65"/>
      <c r="J6" s="57"/>
    </row>
    <row r="7" spans="1:12" s="12" customFormat="1" ht="15">
      <c r="A7" s="55"/>
      <c r="B7" s="59"/>
      <c r="C7" s="63"/>
      <c r="D7" s="62"/>
      <c r="E7" s="64"/>
      <c r="F7" s="60"/>
      <c r="G7" s="64"/>
      <c r="H7" s="60"/>
      <c r="I7" s="65"/>
      <c r="J7" s="57"/>
      <c r="L7" s="6"/>
    </row>
    <row r="8" spans="1:12" s="12" customFormat="1" ht="15">
      <c r="A8" s="55"/>
      <c r="B8" s="59"/>
      <c r="C8" s="63"/>
      <c r="D8" s="62"/>
      <c r="E8" s="64"/>
      <c r="F8" s="60"/>
      <c r="G8" s="64"/>
      <c r="H8" s="60"/>
      <c r="I8" s="65"/>
      <c r="J8" s="57"/>
      <c r="L8" s="6"/>
    </row>
    <row r="9" spans="1:10" s="7" customFormat="1" ht="84" customHeight="1">
      <c r="A9" s="72" t="s">
        <v>19</v>
      </c>
      <c r="B9" s="107" t="s">
        <v>41</v>
      </c>
      <c r="C9" s="107" t="s">
        <v>120</v>
      </c>
      <c r="D9" s="71" t="s">
        <v>158</v>
      </c>
      <c r="E9" s="72" t="s">
        <v>157</v>
      </c>
      <c r="F9" s="64"/>
      <c r="G9" s="64"/>
      <c r="H9" s="64"/>
      <c r="I9" s="57"/>
      <c r="J9" s="57"/>
    </row>
    <row r="10" spans="1:10" s="7" customFormat="1" ht="44.25" customHeight="1">
      <c r="A10" s="215" t="s">
        <v>121</v>
      </c>
      <c r="B10" s="216"/>
      <c r="C10" s="108" t="s">
        <v>122</v>
      </c>
      <c r="D10" s="108" t="s">
        <v>122</v>
      </c>
      <c r="E10" s="108" t="s">
        <v>122</v>
      </c>
      <c r="F10" s="64"/>
      <c r="G10" s="64"/>
      <c r="H10" s="64"/>
      <c r="I10" s="57"/>
      <c r="J10" s="57"/>
    </row>
    <row r="11" spans="1:10" s="7" customFormat="1" ht="32.25" customHeight="1">
      <c r="A11" s="80" t="s">
        <v>118</v>
      </c>
      <c r="B11" s="109" t="s">
        <v>138</v>
      </c>
      <c r="C11" s="110">
        <v>900</v>
      </c>
      <c r="D11" s="111">
        <v>0</v>
      </c>
      <c r="E11" s="112">
        <f>SUM(C11*D11)</f>
        <v>0</v>
      </c>
      <c r="F11" s="64"/>
      <c r="G11" s="64"/>
      <c r="H11" s="64"/>
      <c r="I11" s="57"/>
      <c r="J11" s="57"/>
    </row>
    <row r="12" spans="1:10" s="7" customFormat="1" ht="28.5" customHeight="1">
      <c r="A12" s="80" t="s">
        <v>101</v>
      </c>
      <c r="B12" s="109" t="s">
        <v>139</v>
      </c>
      <c r="C12" s="110">
        <v>6000</v>
      </c>
      <c r="D12" s="111">
        <v>0</v>
      </c>
      <c r="E12" s="112">
        <f aca="true" t="shared" si="0" ref="E12:E28">SUM(C12*D12)</f>
        <v>0</v>
      </c>
      <c r="F12" s="64"/>
      <c r="G12" s="64"/>
      <c r="H12" s="64"/>
      <c r="I12" s="57"/>
      <c r="J12" s="57"/>
    </row>
    <row r="13" spans="1:10" s="7" customFormat="1" ht="24" customHeight="1">
      <c r="A13" s="80" t="s">
        <v>102</v>
      </c>
      <c r="B13" s="109" t="s">
        <v>140</v>
      </c>
      <c r="C13" s="110">
        <v>1500</v>
      </c>
      <c r="D13" s="111">
        <v>0</v>
      </c>
      <c r="E13" s="112">
        <f t="shared" si="0"/>
        <v>0</v>
      </c>
      <c r="F13" s="64"/>
      <c r="G13" s="64"/>
      <c r="H13" s="64"/>
      <c r="I13" s="57"/>
      <c r="J13" s="57"/>
    </row>
    <row r="14" spans="1:10" s="7" customFormat="1" ht="24.75" customHeight="1">
      <c r="A14" s="80" t="s">
        <v>123</v>
      </c>
      <c r="B14" s="113" t="s">
        <v>141</v>
      </c>
      <c r="C14" s="114">
        <v>300</v>
      </c>
      <c r="D14" s="111">
        <v>0</v>
      </c>
      <c r="E14" s="112">
        <f t="shared" si="0"/>
        <v>0</v>
      </c>
      <c r="F14" s="64"/>
      <c r="G14" s="64"/>
      <c r="H14" s="64"/>
      <c r="I14" s="57"/>
      <c r="J14" s="57"/>
    </row>
    <row r="15" spans="1:10" s="7" customFormat="1" ht="22.5" customHeight="1">
      <c r="A15" s="80" t="s">
        <v>124</v>
      </c>
      <c r="B15" s="113" t="s">
        <v>142</v>
      </c>
      <c r="C15" s="114">
        <v>1200</v>
      </c>
      <c r="D15" s="111">
        <v>0</v>
      </c>
      <c r="E15" s="112">
        <f t="shared" si="0"/>
        <v>0</v>
      </c>
      <c r="F15" s="64"/>
      <c r="G15" s="64"/>
      <c r="H15" s="64"/>
      <c r="I15" s="57"/>
      <c r="J15" s="57"/>
    </row>
    <row r="16" spans="1:10" s="7" customFormat="1" ht="25.5" customHeight="1">
      <c r="A16" s="80" t="s">
        <v>125</v>
      </c>
      <c r="B16" s="113" t="s">
        <v>143</v>
      </c>
      <c r="C16" s="114">
        <v>1200</v>
      </c>
      <c r="D16" s="111">
        <v>0</v>
      </c>
      <c r="E16" s="112">
        <f t="shared" si="0"/>
        <v>0</v>
      </c>
      <c r="F16" s="64"/>
      <c r="G16" s="64"/>
      <c r="H16" s="64"/>
      <c r="I16" s="57"/>
      <c r="J16" s="57"/>
    </row>
    <row r="17" spans="1:10" s="7" customFormat="1" ht="24.75" customHeight="1">
      <c r="A17" s="80" t="s">
        <v>126</v>
      </c>
      <c r="B17" s="109" t="s">
        <v>144</v>
      </c>
      <c r="C17" s="115">
        <v>1500</v>
      </c>
      <c r="D17" s="111">
        <v>0</v>
      </c>
      <c r="E17" s="112">
        <f t="shared" si="0"/>
        <v>0</v>
      </c>
      <c r="F17" s="64"/>
      <c r="G17" s="64"/>
      <c r="H17" s="64"/>
      <c r="I17" s="57"/>
      <c r="J17" s="57"/>
    </row>
    <row r="18" spans="1:10" s="7" customFormat="1" ht="18.75" customHeight="1">
      <c r="A18" s="80" t="s">
        <v>127</v>
      </c>
      <c r="B18" s="109" t="s">
        <v>145</v>
      </c>
      <c r="C18" s="115">
        <v>750</v>
      </c>
      <c r="D18" s="111">
        <v>0</v>
      </c>
      <c r="E18" s="112">
        <f t="shared" si="0"/>
        <v>0</v>
      </c>
      <c r="F18" s="64"/>
      <c r="G18" s="64"/>
      <c r="H18" s="64"/>
      <c r="I18" s="57"/>
      <c r="J18" s="57"/>
    </row>
    <row r="19" spans="1:10" s="7" customFormat="1" ht="24" customHeight="1">
      <c r="A19" s="80" t="s">
        <v>128</v>
      </c>
      <c r="B19" s="109" t="s">
        <v>146</v>
      </c>
      <c r="C19" s="115">
        <v>750</v>
      </c>
      <c r="D19" s="111">
        <v>0</v>
      </c>
      <c r="E19" s="112">
        <f t="shared" si="0"/>
        <v>0</v>
      </c>
      <c r="F19" s="64"/>
      <c r="G19" s="64"/>
      <c r="H19" s="64"/>
      <c r="I19" s="57"/>
      <c r="J19" s="57"/>
    </row>
    <row r="20" spans="1:10" s="7" customFormat="1" ht="20.25" customHeight="1">
      <c r="A20" s="80" t="s">
        <v>129</v>
      </c>
      <c r="B20" s="109" t="s">
        <v>147</v>
      </c>
      <c r="C20" s="110">
        <v>900</v>
      </c>
      <c r="D20" s="111">
        <v>0</v>
      </c>
      <c r="E20" s="112">
        <f t="shared" si="0"/>
        <v>0</v>
      </c>
      <c r="F20" s="64"/>
      <c r="G20" s="64"/>
      <c r="H20" s="64"/>
      <c r="I20" s="57"/>
      <c r="J20" s="57"/>
    </row>
    <row r="21" spans="1:10" s="7" customFormat="1" ht="21.75" customHeight="1">
      <c r="A21" s="80" t="s">
        <v>130</v>
      </c>
      <c r="B21" s="109" t="s">
        <v>148</v>
      </c>
      <c r="C21" s="110">
        <v>1500</v>
      </c>
      <c r="D21" s="111">
        <v>0</v>
      </c>
      <c r="E21" s="112">
        <f t="shared" si="0"/>
        <v>0</v>
      </c>
      <c r="F21" s="64"/>
      <c r="G21" s="64"/>
      <c r="H21" s="64"/>
      <c r="I21" s="57"/>
      <c r="J21" s="57"/>
    </row>
    <row r="22" spans="1:10" s="7" customFormat="1" ht="18.75" customHeight="1">
      <c r="A22" s="80" t="s">
        <v>131</v>
      </c>
      <c r="B22" s="109" t="s">
        <v>149</v>
      </c>
      <c r="C22" s="110">
        <v>1500</v>
      </c>
      <c r="D22" s="111">
        <v>0</v>
      </c>
      <c r="E22" s="112">
        <f t="shared" si="0"/>
        <v>0</v>
      </c>
      <c r="F22" s="64"/>
      <c r="G22" s="64"/>
      <c r="H22" s="64"/>
      <c r="I22" s="57"/>
      <c r="J22" s="57"/>
    </row>
    <row r="23" spans="1:10" s="7" customFormat="1" ht="18" customHeight="1">
      <c r="A23" s="80" t="s">
        <v>132</v>
      </c>
      <c r="B23" s="109" t="s">
        <v>150</v>
      </c>
      <c r="C23" s="110">
        <v>1500</v>
      </c>
      <c r="D23" s="111">
        <v>0</v>
      </c>
      <c r="E23" s="112">
        <f t="shared" si="0"/>
        <v>0</v>
      </c>
      <c r="F23" s="64"/>
      <c r="G23" s="64"/>
      <c r="H23" s="64"/>
      <c r="I23" s="57"/>
      <c r="J23" s="57"/>
    </row>
    <row r="24" spans="1:10" s="7" customFormat="1" ht="18.75" customHeight="1">
      <c r="A24" s="80" t="s">
        <v>133</v>
      </c>
      <c r="B24" s="109" t="s">
        <v>151</v>
      </c>
      <c r="C24" s="110">
        <v>195</v>
      </c>
      <c r="D24" s="111">
        <v>0</v>
      </c>
      <c r="E24" s="112">
        <f t="shared" si="0"/>
        <v>0</v>
      </c>
      <c r="F24" s="64"/>
      <c r="G24" s="64"/>
      <c r="H24" s="64"/>
      <c r="I24" s="57"/>
      <c r="J24" s="57"/>
    </row>
    <row r="25" spans="1:10" s="7" customFormat="1" ht="22.5" customHeight="1">
      <c r="A25" s="80" t="s">
        <v>134</v>
      </c>
      <c r="B25" s="109" t="s">
        <v>152</v>
      </c>
      <c r="C25" s="110">
        <v>450</v>
      </c>
      <c r="D25" s="111">
        <v>0</v>
      </c>
      <c r="E25" s="112">
        <f t="shared" si="0"/>
        <v>0</v>
      </c>
      <c r="F25" s="64"/>
      <c r="G25" s="64"/>
      <c r="H25" s="64"/>
      <c r="I25" s="57"/>
      <c r="J25" s="57"/>
    </row>
    <row r="26" spans="1:10" s="7" customFormat="1" ht="18.75" customHeight="1">
      <c r="A26" s="80" t="s">
        <v>135</v>
      </c>
      <c r="B26" s="109" t="s">
        <v>153</v>
      </c>
      <c r="C26" s="110">
        <v>300</v>
      </c>
      <c r="D26" s="111">
        <v>0</v>
      </c>
      <c r="E26" s="112">
        <f t="shared" si="0"/>
        <v>0</v>
      </c>
      <c r="F26" s="64"/>
      <c r="G26" s="64"/>
      <c r="H26" s="64"/>
      <c r="I26" s="57"/>
      <c r="J26" s="57"/>
    </row>
    <row r="27" spans="1:10" s="7" customFormat="1" ht="20.25" customHeight="1">
      <c r="A27" s="80" t="s">
        <v>136</v>
      </c>
      <c r="B27" s="109" t="s">
        <v>154</v>
      </c>
      <c r="C27" s="110">
        <v>300</v>
      </c>
      <c r="D27" s="111">
        <v>0</v>
      </c>
      <c r="E27" s="112">
        <f t="shared" si="0"/>
        <v>0</v>
      </c>
      <c r="F27" s="64"/>
      <c r="G27" s="64"/>
      <c r="H27" s="64"/>
      <c r="I27" s="57"/>
      <c r="J27" s="57"/>
    </row>
    <row r="28" spans="1:10" s="7" customFormat="1" ht="20.25" customHeight="1" thickBot="1">
      <c r="A28" s="80" t="s">
        <v>137</v>
      </c>
      <c r="B28" s="109" t="s">
        <v>155</v>
      </c>
      <c r="C28" s="110">
        <v>195</v>
      </c>
      <c r="D28" s="111">
        <v>0</v>
      </c>
      <c r="E28" s="116">
        <f t="shared" si="0"/>
        <v>0</v>
      </c>
      <c r="F28" s="64"/>
      <c r="G28" s="64"/>
      <c r="H28" s="64"/>
      <c r="I28" s="57"/>
      <c r="J28" s="57"/>
    </row>
    <row r="29" spans="1:10" s="7" customFormat="1" ht="26.25" customHeight="1" thickBot="1">
      <c r="A29" s="117"/>
      <c r="B29" s="117"/>
      <c r="C29" s="117"/>
      <c r="D29" s="132" t="s">
        <v>156</v>
      </c>
      <c r="E29" s="118">
        <f>SUM(E11:E28)</f>
        <v>0</v>
      </c>
      <c r="F29" s="64"/>
      <c r="G29" s="64"/>
      <c r="H29" s="64"/>
      <c r="I29" s="57"/>
      <c r="J29" s="57"/>
    </row>
    <row r="30" spans="1:10" s="7" customFormat="1" ht="26.25" customHeight="1">
      <c r="A30" s="218" t="s">
        <v>160</v>
      </c>
      <c r="B30" s="218"/>
      <c r="C30" s="117"/>
      <c r="D30" s="133"/>
      <c r="E30" s="134"/>
      <c r="F30" s="64"/>
      <c r="G30" s="64"/>
      <c r="H30" s="64"/>
      <c r="I30" s="57"/>
      <c r="J30" s="57"/>
    </row>
    <row r="31" spans="1:256" s="7" customFormat="1" ht="51" customHeight="1">
      <c r="A31" s="107" t="s">
        <v>62</v>
      </c>
      <c r="B31" s="107" t="s">
        <v>30</v>
      </c>
      <c r="C31" s="135" t="s">
        <v>94</v>
      </c>
      <c r="D31" s="107" t="s">
        <v>161</v>
      </c>
      <c r="E31" s="107" t="s">
        <v>42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7" customFormat="1" ht="26.25" customHeight="1">
      <c r="A32" s="136" t="s">
        <v>0</v>
      </c>
      <c r="B32" s="137"/>
      <c r="C32" s="138"/>
      <c r="D32" s="138"/>
      <c r="E32" s="139"/>
      <c r="F32" s="140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pans="1:256" s="7" customFormat="1" ht="26.25" customHeight="1">
      <c r="A33" s="136" t="s">
        <v>1</v>
      </c>
      <c r="B33" s="137"/>
      <c r="C33" s="138"/>
      <c r="D33" s="138"/>
      <c r="E33" s="139"/>
      <c r="F33" s="140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pans="1:256" s="7" customFormat="1" ht="26.25" customHeight="1">
      <c r="A34" s="136" t="s">
        <v>2</v>
      </c>
      <c r="B34" s="137"/>
      <c r="C34" s="138"/>
      <c r="D34" s="138"/>
      <c r="E34" s="139"/>
      <c r="F34" s="140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pans="1:256" s="7" customFormat="1" ht="26.25" customHeight="1">
      <c r="A35" s="141" t="s">
        <v>162</v>
      </c>
      <c r="B35" s="137"/>
      <c r="C35" s="138"/>
      <c r="D35" s="138"/>
      <c r="E35" s="139"/>
      <c r="F35" s="140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pans="1:256" s="7" customFormat="1" ht="12.75" customHeight="1">
      <c r="A36" s="55"/>
      <c r="B36" s="142" t="s">
        <v>163</v>
      </c>
      <c r="C36" s="143"/>
      <c r="D36" s="143"/>
      <c r="E36" s="57"/>
      <c r="F36" s="57"/>
      <c r="G36" s="57"/>
      <c r="H36" s="57"/>
      <c r="I36" s="144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pans="1:10" s="7" customFormat="1" ht="18.75" customHeight="1">
      <c r="A37" s="117"/>
      <c r="B37" s="117"/>
      <c r="C37" s="117"/>
      <c r="D37" s="28"/>
      <c r="E37" s="119"/>
      <c r="F37" s="64"/>
      <c r="G37" s="64"/>
      <c r="H37" s="64"/>
      <c r="I37" s="57"/>
      <c r="J37" s="57"/>
    </row>
    <row r="38" spans="1:10" s="7" customFormat="1" ht="29.25" customHeight="1">
      <c r="A38" s="217" t="s">
        <v>58</v>
      </c>
      <c r="B38" s="217"/>
      <c r="C38" s="217"/>
      <c r="D38" s="217"/>
      <c r="E38" s="217"/>
      <c r="F38" s="64"/>
      <c r="G38" s="64"/>
      <c r="H38" s="64"/>
      <c r="I38" s="57"/>
      <c r="J38" s="57"/>
    </row>
    <row r="39" spans="1:10" s="7" customFormat="1" ht="13.5" customHeight="1">
      <c r="A39" s="120"/>
      <c r="B39" s="120"/>
      <c r="C39" s="120"/>
      <c r="D39" s="120"/>
      <c r="E39" s="64"/>
      <c r="F39" s="64"/>
      <c r="G39" s="64"/>
      <c r="H39" s="64"/>
      <c r="I39" s="57"/>
      <c r="J39" s="57"/>
    </row>
    <row r="40" spans="1:12" ht="16.5" customHeight="1">
      <c r="A40" s="219" t="s">
        <v>59</v>
      </c>
      <c r="B40" s="219"/>
      <c r="C40" s="219"/>
      <c r="D40" s="219"/>
      <c r="E40" s="219"/>
      <c r="F40" s="219"/>
      <c r="G40" s="219"/>
      <c r="H40" s="219"/>
      <c r="I40" s="219"/>
      <c r="J40" s="57"/>
      <c r="L40" s="9"/>
    </row>
    <row r="41" spans="1:12" ht="15">
      <c r="A41" s="121"/>
      <c r="B41" s="121"/>
      <c r="C41" s="121"/>
      <c r="D41" s="121"/>
      <c r="E41" s="121"/>
      <c r="F41" s="121"/>
      <c r="G41" s="121"/>
      <c r="H41" s="121"/>
      <c r="I41" s="121"/>
      <c r="J41" s="57"/>
      <c r="L41" s="9"/>
    </row>
    <row r="42" spans="1:10" ht="62.25" customHeight="1">
      <c r="A42" s="19" t="s">
        <v>62</v>
      </c>
      <c r="B42" s="20" t="s">
        <v>89</v>
      </c>
      <c r="C42" s="22" t="s">
        <v>114</v>
      </c>
      <c r="D42" s="21" t="s">
        <v>115</v>
      </c>
      <c r="E42" s="223" t="s">
        <v>116</v>
      </c>
      <c r="F42" s="224"/>
      <c r="G42" s="224"/>
      <c r="H42" s="225"/>
      <c r="I42" s="22" t="s">
        <v>98</v>
      </c>
      <c r="J42" s="22" t="s">
        <v>99</v>
      </c>
    </row>
    <row r="43" spans="1:10" ht="27.75" customHeight="1">
      <c r="A43" s="209">
        <v>1</v>
      </c>
      <c r="B43" s="206" t="s">
        <v>164</v>
      </c>
      <c r="C43" s="203">
        <v>36</v>
      </c>
      <c r="D43" s="203">
        <v>1</v>
      </c>
      <c r="E43" s="150" t="s">
        <v>90</v>
      </c>
      <c r="F43" s="191"/>
      <c r="G43" s="192"/>
      <c r="H43" s="193"/>
      <c r="I43" s="194">
        <v>0</v>
      </c>
      <c r="J43" s="197">
        <f>C43*I43*D43</f>
        <v>0</v>
      </c>
    </row>
    <row r="44" spans="1:10" ht="16.5" customHeight="1">
      <c r="A44" s="210"/>
      <c r="B44" s="207"/>
      <c r="C44" s="204"/>
      <c r="D44" s="204"/>
      <c r="E44" s="150" t="s">
        <v>63</v>
      </c>
      <c r="F44" s="191"/>
      <c r="G44" s="192"/>
      <c r="H44" s="193"/>
      <c r="I44" s="195"/>
      <c r="J44" s="198"/>
    </row>
    <row r="45" spans="1:10" ht="18" customHeight="1">
      <c r="A45" s="210"/>
      <c r="B45" s="207"/>
      <c r="C45" s="204"/>
      <c r="D45" s="204"/>
      <c r="E45" s="150" t="s">
        <v>64</v>
      </c>
      <c r="F45" s="200" t="s">
        <v>65</v>
      </c>
      <c r="G45" s="201"/>
      <c r="H45" s="202"/>
      <c r="I45" s="195"/>
      <c r="J45" s="198"/>
    </row>
    <row r="46" spans="1:10" ht="17.25" customHeight="1">
      <c r="A46" s="210"/>
      <c r="B46" s="207"/>
      <c r="C46" s="204"/>
      <c r="D46" s="204"/>
      <c r="E46" s="150" t="s">
        <v>66</v>
      </c>
      <c r="F46" s="191"/>
      <c r="G46" s="192"/>
      <c r="H46" s="193"/>
      <c r="I46" s="195"/>
      <c r="J46" s="198"/>
    </row>
    <row r="47" spans="1:10" ht="15" customHeight="1">
      <c r="A47" s="210"/>
      <c r="B47" s="207"/>
      <c r="C47" s="204"/>
      <c r="D47" s="204"/>
      <c r="E47" s="150" t="s">
        <v>67</v>
      </c>
      <c r="F47" s="191"/>
      <c r="G47" s="192"/>
      <c r="H47" s="193"/>
      <c r="I47" s="195"/>
      <c r="J47" s="198"/>
    </row>
    <row r="48" spans="1:10" ht="17.25" customHeight="1" thickBot="1">
      <c r="A48" s="211"/>
      <c r="B48" s="208"/>
      <c r="C48" s="205"/>
      <c r="D48" s="205"/>
      <c r="E48" s="150" t="s">
        <v>68</v>
      </c>
      <c r="F48" s="191"/>
      <c r="G48" s="192"/>
      <c r="H48" s="193"/>
      <c r="I48" s="196"/>
      <c r="J48" s="199"/>
    </row>
    <row r="49" spans="1:10" ht="30">
      <c r="A49" s="209">
        <v>1</v>
      </c>
      <c r="B49" s="206" t="s">
        <v>165</v>
      </c>
      <c r="C49" s="203">
        <v>36</v>
      </c>
      <c r="D49" s="203">
        <v>1</v>
      </c>
      <c r="E49" s="150" t="s">
        <v>90</v>
      </c>
      <c r="F49" s="191"/>
      <c r="G49" s="192"/>
      <c r="H49" s="193"/>
      <c r="I49" s="194">
        <v>0</v>
      </c>
      <c r="J49" s="197">
        <f>C49*I49*D49</f>
        <v>0</v>
      </c>
    </row>
    <row r="50" spans="1:10" ht="15">
      <c r="A50" s="210"/>
      <c r="B50" s="207"/>
      <c r="C50" s="204"/>
      <c r="D50" s="204"/>
      <c r="E50" s="150" t="s">
        <v>63</v>
      </c>
      <c r="F50" s="191"/>
      <c r="G50" s="192"/>
      <c r="H50" s="193"/>
      <c r="I50" s="195"/>
      <c r="J50" s="198"/>
    </row>
    <row r="51" spans="1:10" ht="15" customHeight="1">
      <c r="A51" s="210"/>
      <c r="B51" s="207"/>
      <c r="C51" s="204"/>
      <c r="D51" s="204"/>
      <c r="E51" s="150" t="s">
        <v>64</v>
      </c>
      <c r="F51" s="200" t="s">
        <v>65</v>
      </c>
      <c r="G51" s="201"/>
      <c r="H51" s="202"/>
      <c r="I51" s="195"/>
      <c r="J51" s="198"/>
    </row>
    <row r="52" spans="1:10" ht="15">
      <c r="A52" s="210"/>
      <c r="B52" s="207"/>
      <c r="C52" s="204"/>
      <c r="D52" s="204"/>
      <c r="E52" s="150" t="s">
        <v>66</v>
      </c>
      <c r="F52" s="191"/>
      <c r="G52" s="192"/>
      <c r="H52" s="193"/>
      <c r="I52" s="195"/>
      <c r="J52" s="198"/>
    </row>
    <row r="53" spans="1:10" ht="15">
      <c r="A53" s="210"/>
      <c r="B53" s="207"/>
      <c r="C53" s="204"/>
      <c r="D53" s="204"/>
      <c r="E53" s="150" t="s">
        <v>67</v>
      </c>
      <c r="F53" s="191"/>
      <c r="G53" s="192"/>
      <c r="H53" s="193"/>
      <c r="I53" s="195"/>
      <c r="J53" s="198"/>
    </row>
    <row r="54" spans="1:10" ht="15.75" thickBot="1">
      <c r="A54" s="211"/>
      <c r="B54" s="208"/>
      <c r="C54" s="205"/>
      <c r="D54" s="205"/>
      <c r="E54" s="150" t="s">
        <v>68</v>
      </c>
      <c r="F54" s="191"/>
      <c r="G54" s="192"/>
      <c r="H54" s="193"/>
      <c r="I54" s="196"/>
      <c r="J54" s="199"/>
    </row>
    <row r="55" spans="1:10" ht="25.5" customHeight="1" thickBot="1">
      <c r="A55" s="55"/>
      <c r="B55" s="23"/>
      <c r="C55" s="23"/>
      <c r="D55" s="23"/>
      <c r="E55" s="23"/>
      <c r="F55" s="23"/>
      <c r="G55" s="23"/>
      <c r="H55" s="23"/>
      <c r="I55" s="26" t="s">
        <v>103</v>
      </c>
      <c r="J55" s="27">
        <f>SUM(J43:J54)</f>
        <v>0</v>
      </c>
    </row>
    <row r="56" spans="1:10" ht="18.75" customHeight="1">
      <c r="A56" s="222" t="s">
        <v>59</v>
      </c>
      <c r="B56" s="222"/>
      <c r="C56" s="222"/>
      <c r="D56" s="222"/>
      <c r="E56" s="222"/>
      <c r="F56" s="222"/>
      <c r="G56" s="222"/>
      <c r="H56" s="222"/>
      <c r="I56" s="222"/>
      <c r="J56" s="222"/>
    </row>
    <row r="57" spans="1:10" ht="29.25" customHeight="1">
      <c r="A57" s="55"/>
      <c r="B57" s="23"/>
      <c r="C57" s="23"/>
      <c r="D57" s="23"/>
      <c r="E57" s="23"/>
      <c r="F57" s="23"/>
      <c r="G57" s="23"/>
      <c r="H57" s="23"/>
      <c r="I57" s="24"/>
      <c r="J57" s="25"/>
    </row>
    <row r="58" spans="1:10" ht="48.75" customHeight="1">
      <c r="A58" s="122" t="s">
        <v>19</v>
      </c>
      <c r="B58" s="71" t="s">
        <v>117</v>
      </c>
      <c r="C58" s="123" t="s">
        <v>93</v>
      </c>
      <c r="D58" s="124" t="s">
        <v>94</v>
      </c>
      <c r="E58" s="220" t="s">
        <v>95</v>
      </c>
      <c r="F58" s="221"/>
      <c r="G58" s="221"/>
      <c r="H58" s="123" t="s">
        <v>96</v>
      </c>
      <c r="I58" s="125" t="s">
        <v>70</v>
      </c>
      <c r="J58" s="25"/>
    </row>
    <row r="59" spans="1:10" ht="27.75" customHeight="1">
      <c r="A59" s="145" t="s">
        <v>118</v>
      </c>
      <c r="B59" s="146" t="s">
        <v>164</v>
      </c>
      <c r="C59" s="147">
        <v>24192</v>
      </c>
      <c r="D59" s="148" t="s">
        <v>97</v>
      </c>
      <c r="E59" s="212">
        <v>0.69</v>
      </c>
      <c r="F59" s="213"/>
      <c r="G59" s="213"/>
      <c r="H59" s="126"/>
      <c r="I59" s="127">
        <f>(F59*E59*H59)/1000</f>
        <v>0</v>
      </c>
      <c r="J59" s="25"/>
    </row>
    <row r="60" spans="1:10" ht="29.25" customHeight="1" thickBot="1">
      <c r="A60" s="148" t="s">
        <v>1</v>
      </c>
      <c r="B60" s="146" t="s">
        <v>165</v>
      </c>
      <c r="C60" s="149">
        <v>24192</v>
      </c>
      <c r="D60" s="148" t="s">
        <v>97</v>
      </c>
      <c r="E60" s="212">
        <v>0.69</v>
      </c>
      <c r="F60" s="213"/>
      <c r="G60" s="213"/>
      <c r="H60" s="128"/>
      <c r="I60" s="129">
        <f>(F60*E60*H60)/1000</f>
        <v>0</v>
      </c>
      <c r="J60" s="25"/>
    </row>
    <row r="61" spans="1:10" ht="20.25" customHeight="1" thickBot="1">
      <c r="A61" s="130"/>
      <c r="B61" s="130"/>
      <c r="C61" s="130"/>
      <c r="D61" s="130"/>
      <c r="E61" s="130"/>
      <c r="F61" s="130"/>
      <c r="G61" s="130"/>
      <c r="H61" s="26" t="s">
        <v>119</v>
      </c>
      <c r="I61" s="131">
        <f>SUM(I59:I60)</f>
        <v>0</v>
      </c>
      <c r="J61" s="130"/>
    </row>
    <row r="62" spans="1:10" ht="18.75" customHeight="1">
      <c r="A62" s="214" t="s">
        <v>59</v>
      </c>
      <c r="B62" s="214"/>
      <c r="C62" s="214"/>
      <c r="D62" s="214"/>
      <c r="E62" s="214"/>
      <c r="F62" s="214"/>
      <c r="G62" s="214"/>
      <c r="H62" s="214"/>
      <c r="I62" s="214"/>
      <c r="J62" s="214"/>
    </row>
    <row r="63" ht="12.75" customHeight="1"/>
  </sheetData>
  <sheetProtection/>
  <mergeCells count="38">
    <mergeCell ref="H2:I2"/>
    <mergeCell ref="F4:G4"/>
    <mergeCell ref="H4:I4"/>
    <mergeCell ref="E42:H42"/>
    <mergeCell ref="E58:G58"/>
    <mergeCell ref="E60:G60"/>
    <mergeCell ref="J49:J54"/>
    <mergeCell ref="F50:H50"/>
    <mergeCell ref="F51:H51"/>
    <mergeCell ref="F52:H52"/>
    <mergeCell ref="F53:H53"/>
    <mergeCell ref="F54:H54"/>
    <mergeCell ref="A56:J56"/>
    <mergeCell ref="E59:G59"/>
    <mergeCell ref="A62:J62"/>
    <mergeCell ref="A10:B10"/>
    <mergeCell ref="A38:E38"/>
    <mergeCell ref="A1:B1"/>
    <mergeCell ref="A30:B30"/>
    <mergeCell ref="I49:I54"/>
    <mergeCell ref="F49:H49"/>
    <mergeCell ref="D49:D54"/>
    <mergeCell ref="A40:I40"/>
    <mergeCell ref="C49:C54"/>
    <mergeCell ref="B49:B54"/>
    <mergeCell ref="A43:A48"/>
    <mergeCell ref="B43:B48"/>
    <mergeCell ref="C43:C48"/>
    <mergeCell ref="D43:D48"/>
    <mergeCell ref="A49:A54"/>
    <mergeCell ref="F43:H43"/>
    <mergeCell ref="I43:I48"/>
    <mergeCell ref="J43:J48"/>
    <mergeCell ref="F44:H44"/>
    <mergeCell ref="F45:H45"/>
    <mergeCell ref="F46:H46"/>
    <mergeCell ref="F47:H47"/>
    <mergeCell ref="F48:H48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300" verticalDpi="300" orientation="landscape" paperSize="9" scale="29" r:id="rId1"/>
  <headerFooter alignWithMargins="0">
    <oddFooter>&amp;C&amp;"Times New Roman,Normalny"Strona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2023-07-12T11:08:44Z</cp:lastPrinted>
  <dcterms:created xsi:type="dcterms:W3CDTF">2003-05-16T10:10:29Z</dcterms:created>
  <dcterms:modified xsi:type="dcterms:W3CDTF">2024-04-25T07:14:19Z</dcterms:modified>
  <cp:category/>
  <cp:version/>
  <cp:contentType/>
  <cp:contentStatus/>
</cp:coreProperties>
</file>