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1"/>
  </bookViews>
  <sheets>
    <sheet name="Informacje ogólne" sheetId="1" r:id="rId1"/>
    <sheet name="formularz oferty" sheetId="2" r:id="rId2"/>
    <sheet name="Arkusz1" sheetId="3" state="hidden" r:id="rId3"/>
    <sheet name="Arkusz2" sheetId="4" state="hidden" r:id="rId4"/>
    <sheet name="Arkusz3" sheetId="5" state="hidden" r:id="rId5"/>
    <sheet name="Arkusz4" sheetId="6" state="hidden" r:id="rId6"/>
    <sheet name="Arkusz5" sheetId="7" state="hidden" r:id="rId7"/>
    <sheet name="Arkusz6" sheetId="8" state="hidden" r:id="rId8"/>
    <sheet name="Arkusz7" sheetId="9" state="hidden" r:id="rId9"/>
    <sheet name="Arkusz8" sheetId="10" state="hidden" r:id="rId10"/>
    <sheet name="Arkusz9" sheetId="11" state="hidden" r:id="rId11"/>
    <sheet name="Arkusz10" sheetId="12" state="hidden" r:id="rId12"/>
    <sheet name="Arkusz11" sheetId="13" state="hidden" r:id="rId13"/>
    <sheet name="Arkusz12" sheetId="14" state="hidden" r:id="rId14"/>
    <sheet name="Arkusz13" sheetId="15" state="hidden" r:id="rId15"/>
    <sheet name="Arkusz14" sheetId="16" state="hidden" r:id="rId16"/>
    <sheet name="część (1)" sheetId="17" r:id="rId17"/>
    <sheet name="część (2)" sheetId="18" r:id="rId18"/>
    <sheet name="część (3)" sheetId="19" r:id="rId19"/>
    <sheet name="część (4)" sheetId="20" r:id="rId20"/>
    <sheet name="część (5)" sheetId="21" r:id="rId21"/>
    <sheet name="część (6)" sheetId="22" r:id="rId22"/>
    <sheet name="część (7)" sheetId="23" r:id="rId23"/>
    <sheet name="część (8)" sheetId="24" r:id="rId24"/>
    <sheet name="część (9)" sheetId="25" r:id="rId25"/>
    <sheet name="część (10)" sheetId="26" r:id="rId26"/>
    <sheet name="część (11)" sheetId="27" r:id="rId27"/>
    <sheet name="część (12)" sheetId="28" r:id="rId28"/>
    <sheet name="część (13)" sheetId="29" r:id="rId29"/>
    <sheet name="część (14)" sheetId="30" r:id="rId30"/>
    <sheet name="część (15)" sheetId="31" r:id="rId31"/>
    <sheet name="część (16)" sheetId="32" r:id="rId32"/>
    <sheet name="część (17)" sheetId="33" r:id="rId33"/>
    <sheet name="część (18)" sheetId="34" r:id="rId34"/>
    <sheet name="część (19)" sheetId="35" r:id="rId35"/>
  </sheets>
  <definedNames>
    <definedName name="_xlnm.Print_Area" localSheetId="16">'część (1)'!$A$1:$N$16</definedName>
    <definedName name="_xlnm.Print_Area" localSheetId="25">'część (10)'!$A$1:$N$16</definedName>
    <definedName name="_xlnm.Print_Area" localSheetId="26">'część (11)'!$A$1:$N$15</definedName>
    <definedName name="_xlnm.Print_Area" localSheetId="27">'część (12)'!$A$1:$N$18</definedName>
    <definedName name="_xlnm.Print_Area" localSheetId="28">'część (13)'!$A$1:$N$14</definedName>
    <definedName name="_xlnm.Print_Area" localSheetId="29">'część (14)'!$A$1:$N$18</definedName>
    <definedName name="_xlnm.Print_Area" localSheetId="30">'część (15)'!$A$1:$N$16</definedName>
    <definedName name="_xlnm.Print_Area" localSheetId="31">'część (16)'!$A$1:$N$16</definedName>
    <definedName name="_xlnm.Print_Area" localSheetId="32">'część (17)'!$A$1:$N$19</definedName>
    <definedName name="_xlnm.Print_Area" localSheetId="33">'część (18)'!$A$1:$N$15</definedName>
    <definedName name="_xlnm.Print_Area" localSheetId="34">'część (19)'!$A$1:$N$15</definedName>
    <definedName name="_xlnm.Print_Area" localSheetId="17">'część (2)'!$A$1:$N$16</definedName>
    <definedName name="_xlnm.Print_Area" localSheetId="18">'część (3)'!$A$1:$N$15</definedName>
    <definedName name="_xlnm.Print_Area" localSheetId="19">'część (4)'!$A$1:$N$16</definedName>
    <definedName name="_xlnm.Print_Area" localSheetId="20">'część (5)'!$A$1:$N$14</definedName>
    <definedName name="_xlnm.Print_Area" localSheetId="21">'część (6)'!$A$1:$N$15</definedName>
    <definedName name="_xlnm.Print_Area" localSheetId="22">'część (7)'!$A$1:$N$14</definedName>
    <definedName name="_xlnm.Print_Area" localSheetId="23">'część (8)'!$A$1:$N$18</definedName>
    <definedName name="_xlnm.Print_Area" localSheetId="24">'część (9)'!$A$1:$N$14</definedName>
    <definedName name="_xlnm.Print_Area" localSheetId="1">'formularz oferty'!$A$1:$E$72</definedName>
  </definedNames>
  <calcPr fullCalcOnLoad="1"/>
</workbook>
</file>

<file path=xl/sharedStrings.xml><?xml version="1.0" encoding="utf-8"?>
<sst xmlns="http://schemas.openxmlformats.org/spreadsheetml/2006/main" count="642" uniqueCount="225">
  <si>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</si>
  <si>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</si>
  <si>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</si>
  <si>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</si>
  <si>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</si>
  <si>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</si>
  <si>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</si>
  <si>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</si>
  <si>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</si>
  <si>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</si>
  <si>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</si>
  <si>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</si>
  <si>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</si>
  <si>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</si>
  <si>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</si>
  <si>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</si>
  <si>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</si>
  <si>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</si>
  <si>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</si>
  <si>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</si>
  <si>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</si>
  <si>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</si>
  <si>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</si>
  <si>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</si>
  <si>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</si>
  <si>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</si>
  <si>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</si>
  <si>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</si>
  <si>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</si>
  <si>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</si>
  <si>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</si>
  <si>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</si>
  <si>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</si>
  <si>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</si>
  <si>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</si>
  <si>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</si>
  <si>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</si>
  <si>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</si>
  <si>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</si>
  <si>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</si>
  <si>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</si>
  <si>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</si>
  <si>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</si>
  <si>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</si>
  <si>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</si>
  <si>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</si>
  <si>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10.</t>
  </si>
  <si>
    <t>6.</t>
  </si>
  <si>
    <t>13.</t>
  </si>
  <si>
    <t>14.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</si>
  <si>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</si>
  <si>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</si>
  <si>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</si>
  <si>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</si>
  <si>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</si>
  <si>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</si>
  <si>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</si>
  <si>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</si>
  <si>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</si>
  <si>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</si>
  <si>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</si>
  <si>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</si>
  <si>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</si>
  <si>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</si>
  <si>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</si>
  <si>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</si>
  <si>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</si>
  <si>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</si>
  <si>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</si>
  <si>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</si>
  <si>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</si>
  <si>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r>
      <t xml:space="preserve">Podmiot Odpowiedzialny
</t>
    </r>
  </si>
  <si>
    <t>Oferujemy wykonanie całego przedmiotu zamówienia (w danej części) za cenę:</t>
  </si>
  <si>
    <t>Oświadczamy, że zamówienie będziemy wykonywać do czasu wyczerpania kwoty wynagrodzenia umownego, nie dłużej jednak niż przez 18 miesięcy od dnia zawarcia umowy.</t>
  </si>
  <si>
    <t xml:space="preserve">2. </t>
  </si>
  <si>
    <t xml:space="preserve">1. </t>
  </si>
  <si>
    <t>Ilość.</t>
  </si>
  <si>
    <t>Załącznik nr 1 do SWZ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</si>
  <si>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</si>
  <si>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</si>
  <si>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</si>
  <si>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</si>
  <si>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</si>
  <si>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</si>
  <si>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załącznik nr 1a do SWZ</t>
  </si>
  <si>
    <t>część 16</t>
  </si>
  <si>
    <t>część 17</t>
  </si>
  <si>
    <t>część 18</t>
  </si>
  <si>
    <t>część 19</t>
  </si>
  <si>
    <t>Numer GTIN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</si>
  <si>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jednego opakowania jednostkowego </t>
    </r>
  </si>
  <si>
    <r>
      <t>Wartość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pozycji</t>
    </r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</si>
  <si>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</si>
  <si>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50 mg</t>
  </si>
  <si>
    <t>100 mg</t>
  </si>
  <si>
    <t>200 mg</t>
  </si>
  <si>
    <t>150 mg</t>
  </si>
  <si>
    <t>sztuk</t>
  </si>
  <si>
    <t>* wymagany jeden podmiot odpowiedzialny</t>
  </si>
  <si>
    <t>25 mg</t>
  </si>
  <si>
    <t>*wymagany jeden podmiot odpowiedzialny w przypadku tej samej substancji czynnej</t>
  </si>
  <si>
    <t>*wymagany jeden podmiot odpowiedzialny</t>
  </si>
  <si>
    <t>opakowań</t>
  </si>
  <si>
    <t>* Wymagany jeden podmiot odpowiedzialny</t>
  </si>
  <si>
    <r>
      <rPr>
        <vertAlign val="superscript"/>
        <sz val="11"/>
        <color indexed="8"/>
        <rFont val="Garamond"/>
        <family val="1"/>
      </rPr>
      <t>&amp;</t>
    </r>
    <r>
      <rPr>
        <sz val="11"/>
        <color indexed="8"/>
        <rFont val="Garamond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</si>
  <si>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</si>
  <si>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</si>
  <si>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</si>
  <si>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</si>
  <si>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DFP.271.54.2024.ADB</t>
  </si>
  <si>
    <t>Dostawa produktów leczniczych, wyrobów medycznych, dietetycznych środków spożywczych specjalnego przeznaczenia medycznego.</t>
  </si>
  <si>
    <t xml:space="preserve">Oświadczamy, że oferowane przez nas w części: 1-17 produkty lecznicze są dopuszczone do obrotu na terenie Polski na zasadach określonych w art. 3 lub 4a ustawy Prawo farmaceutyczne. Jednocześnie oświadczamy, że na każdorazowe wezwanie Zamawiającego przedstawimy dokumenty dopuszczające do obrotu na terenie Polski (dotyczy wykonawców oferujących produkty lecznicze). </t>
  </si>
  <si>
    <r>
      <t xml:space="preserve">Oświadczamy, że oferowane przez nas wyroby medyczne w części: 18 (poz. 2), 19 </t>
    </r>
    <r>
      <rPr>
        <sz val="11"/>
        <color indexed="8"/>
        <rFont val="Garamond"/>
        <family val="1"/>
      </rPr>
      <t>są dopuszczone do obrotu i używania na terenie Polski na zasadach określonych w ustawie o wyrobach medycznych oraz w Rozporządzeniu Parlamentu Europejskiego i Rady (UE) 2017/745 z dnia 5.04.2017 r. w sprawie wyrobów medycznych (Rozporządzenie MDR). Jednocześnie oświadczamy, że na każdorazowe wezwanie Zamawiającego przedstawimy dokumenty dopuszczające do obrotu i używania na terenie Polski  (dotyczy wykonawców oferujących wyroby medyczne).</t>
    </r>
  </si>
  <si>
    <t>Oświadczamy, że oferowane przez nas w części: 18 (poz. 1) dietetyczne środki spożywcze specjalnego przeznaczenia medycznego są dopuszczone do obrotu na zasadach określonych w ustawie z dnia 25 sierpnia 2006 r. o bezpieczeństwie żywności i żywienia.  Jednocześnie oświadczamy, że na każdorazowe wezwanie Zamawiającego przedstawimy dokumenty dopuszczające do obrotu na terenie Polski (dotyczy wykonawców oferujących dietetyczne środki spożywcze specjalnego przeznaczenia medycznego).</t>
  </si>
  <si>
    <t xml:space="preserve">Podmiot Odpowiedzialny </t>
  </si>
  <si>
    <t xml:space="preserve">Numer GTIN </t>
  </si>
  <si>
    <t>Velaglucerasum alfa ^</t>
  </si>
  <si>
    <t>400 j</t>
  </si>
  <si>
    <t>proszek do sporządzania roztworu do infuzji, fiol.</t>
  </si>
  <si>
    <t>^ wykaz B Obwieszczenia Ministra Zdrowia aktualny na dzień składania oferty; 
Zamawiający będzie stosował leki w ramach programów lekowych NFZ, incydentalnie w ramach innych sposobów finansowania np. Ratunkowy dostęp do technologii lekowej</t>
  </si>
  <si>
    <t>Levodopum + Carbidopum ^  ^^</t>
  </si>
  <si>
    <t>20 mg +5 mg/ml, 100 ml</t>
  </si>
  <si>
    <t>żel dojelitowy, 7 kasetek po 100 ml **</t>
  </si>
  <si>
    <t>opakowań a 7 kasetek</t>
  </si>
  <si>
    <t>^  wykaz B Obwieszczenia MZ aktualny na dzień składania ofert - Program lekowy: LECZENIE ZABURZEŃ MOTORYCZNYCH W PRZEBIEGU ZAAWANSOWANEJ CHOROBY PARKINSONA, możliwość stosowania poza programem lekowym</t>
  </si>
  <si>
    <t>** termin ważności; nie krótszy niż 4 tygodnie.</t>
  </si>
  <si>
    <t xml:space="preserve">^^    Po zawarciu niniejszej umowy w cz 2.- Wykonawca zobowiązuje się do
nieodpłatnego użyczenia pomp niezbędnych dla umożliwienia podawania
pacjentom oferowanego towaru (dalej: "pompy"). W tym celu Wykonawca
przedstawi Szpitalowi Uniwersyteckiemu projekt umowy użyczenia pomp.  
^^         W przypadku braku zawarcia umowy użyczenia pomp w terminie 1
miesiąca od dnia zawarcia niniejszej umowy, Szpitalowi Uniwersyteckiemu
przysługuje prawo rozwiązania niniejszej umowy z zachowaniem 14 dniowego
okresu wypowiedzenia. 
</t>
  </si>
  <si>
    <t>Afliberceptum ^</t>
  </si>
  <si>
    <t>40 mg/ml</t>
  </si>
  <si>
    <t>roztwór do wstrzykiwań,  fiol.</t>
  </si>
  <si>
    <t>Afliberceptum ^*</t>
  </si>
  <si>
    <t>100 mg (25 mg/ml, 4 ml)</t>
  </si>
  <si>
    <t>koncentrat do sporządzania roztworu do infuzji, fiolka a 4 ml</t>
  </si>
  <si>
    <t>200 mg (25 mg/ml, 8 ml)</t>
  </si>
  <si>
    <t>koncentrat do sporządzania roztworu do infuzji, fiolka a 8 ml</t>
  </si>
  <si>
    <t>fiolek</t>
  </si>
  <si>
    <t xml:space="preserve">fiolek </t>
  </si>
  <si>
    <t>Nilotinibum ^</t>
  </si>
  <si>
    <t>200mg x 112 kaps</t>
  </si>
  <si>
    <t>112 kaps. twardych</t>
  </si>
  <si>
    <t>Pertuzumabum^</t>
  </si>
  <si>
    <t>420 mg (30 mg/ml, 14 ml)</t>
  </si>
  <si>
    <t>koncentrat do sporządzania roztworu do infuzji; fiol.</t>
  </si>
  <si>
    <t>Bexarotenum^</t>
  </si>
  <si>
    <t>75 mg x 100 kaps</t>
  </si>
  <si>
    <t>100 kaps. miękkich</t>
  </si>
  <si>
    <t>Peginterferon
alfa-2a * ^</t>
  </si>
  <si>
    <t>90 mcg</t>
  </si>
  <si>
    <t xml:space="preserve">roztwór do wstrzykiwań; 1 amp.-strz  </t>
  </si>
  <si>
    <t>Peginterferon
alfa-2a  * ^</t>
  </si>
  <si>
    <t>135 mcg</t>
  </si>
  <si>
    <t>roztwór do wstrzykiwań;  1 amp.-strz.</t>
  </si>
  <si>
    <t>180 mcg</t>
  </si>
  <si>
    <t xml:space="preserve">roztwór do wstrzykiwań;  1 amp.-strz </t>
  </si>
  <si>
    <t>Cetuximabum ^</t>
  </si>
  <si>
    <t>Do zakupu w dawkach: 5mg/ml a 20ml,  5mg/ml a 100 ml</t>
  </si>
  <si>
    <t>roztwór do infuzji,fiolka</t>
  </si>
  <si>
    <t>dawek a 100mg</t>
  </si>
  <si>
    <t>do zakupu w dawkach 25 mg i 75 mg</t>
  </si>
  <si>
    <t>Proszek do sporządzania roztworu do wstrzykiwań, fiolka</t>
  </si>
  <si>
    <t>dawek a 25 mg</t>
  </si>
  <si>
    <t>Acalabrutinibum ^</t>
  </si>
  <si>
    <t xml:space="preserve">Tabletki powlekane; op a 60 szt 
</t>
  </si>
  <si>
    <t xml:space="preserve">120 mg </t>
  </si>
  <si>
    <t>roztwór do wstrzykiwań w ampułko-strzykawce</t>
  </si>
  <si>
    <t>Entrectinibum^*</t>
  </si>
  <si>
    <t>kapsułki; opakowanie a 30 kaps.</t>
  </si>
  <si>
    <t>kapsułki; opakowanie a 90 kaps.</t>
  </si>
  <si>
    <t>^ wykaz B Obwieszczenia Ministra Zdrowia aktualny na dzień składania oferty; Zamawiający będzie stosował leki w ramach programów lekowych NFZ, incydentalnie w ramach innych sposobów finansowania np. Ratunkowy dostęp do technologii lekowej</t>
  </si>
  <si>
    <t>ropeginterferonum 
alfa-2b ^</t>
  </si>
  <si>
    <t>250 mcg/0,5 ml</t>
  </si>
  <si>
    <t>roztwór do wstrzykiwań we
wstrzykiwaczu</t>
  </si>
  <si>
    <t>^ wykaz C Obwieszczenia Ministra Zdrowia aktualny na dzień składania oferty</t>
  </si>
  <si>
    <t xml:space="preserve">Dacarbazinum * ^ </t>
  </si>
  <si>
    <t>100 mg x 10 fiol</t>
  </si>
  <si>
    <t>proszek do sporządzania roztworu do wstrzykiwań lub infuzji</t>
  </si>
  <si>
    <t>200 mg x 10 fiol.</t>
  </si>
  <si>
    <t>500 mg x 1 fiol</t>
  </si>
  <si>
    <t>1000 mg x 1 fiol</t>
  </si>
  <si>
    <t>^ wykaz C Obwieszczenia MZ aktualny na dzień składania ofert</t>
  </si>
  <si>
    <t>Thiotepum *</t>
  </si>
  <si>
    <t>15 mg</t>
  </si>
  <si>
    <t>proszek do sporządzania koncentratu roztworu do infuzji, 15 mg fiolka</t>
  </si>
  <si>
    <t>proszek do sporządzania koncentratu roztworu do infuzji, 100 mg  fiolka</t>
  </si>
  <si>
    <t>Amikacinum*</t>
  </si>
  <si>
    <t>5 mg/ml; 100 ml</t>
  </si>
  <si>
    <t>roztwór do infuzji gotowy do użycia, butelka</t>
  </si>
  <si>
    <t>10 mg/ml, 100 ml
lub
5 mg/ml, 200 ml</t>
  </si>
  <si>
    <t>Paliperidonum*</t>
  </si>
  <si>
    <t>75 mg</t>
  </si>
  <si>
    <t>zawiesina do wstrzykiwań o przedłużonym uwalnianiu</t>
  </si>
  <si>
    <t>Risperidonum *</t>
  </si>
  <si>
    <t>37,5 mg</t>
  </si>
  <si>
    <t xml:space="preserve">proszek i rozpuszczalnik do sporządz. zawiesiny do wstrzykiwań o przedłużonym uwalnianiu </t>
  </si>
  <si>
    <t>proszek i rozpuszczalnik do sporządzania zawiesiny do wstrzykiwań o przedłużonym uwalnianiu,1 zestaw (1 fiol. + 1 amp.-strzyk. + 1 urządzenie + 2 igły)</t>
  </si>
  <si>
    <t>proszek i rozpuszczalnik do sporządzania zawiesiny do wstrzykiwań o przedłużonym uwalnianiu, 1 zestaw (1 fiol. + 1 amp.-strzyk. + 1 urządzenie + 2 igły)</t>
  </si>
  <si>
    <t>* wymagany jeden podmiot odpowiedzialny w przypadku tej samej samej postaci leku</t>
  </si>
  <si>
    <t xml:space="preserve">Żywność specjalnego przeznaczenia medycznego do podania doustnego o wysokiej zawartości kwasów omega-3 z oleju z ryb oraz witaminy D. </t>
  </si>
  <si>
    <t>100 ml zawiera 1 g EPA + DHA (tłuszcz całkowity 5.6g), 10 g węglowodanów, 4.8 g białka, Emulsja na bazie soków owocowych. Wysoka zawartość kwasów omega-3 (EPA+DHA), Witamina D, 100% białko serwatkowe, Indeks glikemiczny 21, Niska zawartość laktozy, Bezglutenowy,  698 mOsml/l, Energia: 111 kcal / 100 ml</t>
  </si>
  <si>
    <t>200 ml, do zakupu smaki: brzoskwiniowy i malinowy</t>
  </si>
  <si>
    <t xml:space="preserve">sodium chloride 0,9 % płyn do irygacji w sterylnym opakowaniu </t>
  </si>
  <si>
    <t>sodium chloride 0,9 %</t>
  </si>
  <si>
    <t>500 ml butelka, sterylne opakowanie</t>
  </si>
  <si>
    <t>Łatka hemostatyczna zbudowana z utlenionej celulozy impregnowanej buforowanymi solami, trilizyną i z reaktywnego glikolu polietylenowego, bez ludzkich i zwierzęcych komponentów, łatwo przechodzący przez trokar, wchłanialny po około 28 dniach, możliwość przechowywania w temperaturze pokojowej*</t>
  </si>
  <si>
    <t xml:space="preserve">5 x 5 cm </t>
  </si>
  <si>
    <t xml:space="preserve"> opakowanie 6 sztuk </t>
  </si>
  <si>
    <t xml:space="preserve">Łatka hemostatyczna zbudowana z utlenionej celulozy impregnowanej buforowanymi solami, trilizyną i z reaktywnego glikolu polietylenowego, bez ludzkich i zwierzęćych komponentów, łatwo przechodzący przez trokar, wchłanialny po około 28 dniach, możliwość przechowywania w temperaturze pokojowej*                         </t>
  </si>
  <si>
    <t xml:space="preserve">5 cm x 10 cm  </t>
  </si>
  <si>
    <t xml:space="preserve">opakowanie 6 sztuk </t>
  </si>
  <si>
    <t>* wymagany jeden producent</t>
  </si>
  <si>
    <t>^ wykaz B i C Obwieszczenia Ministra Zdrowia aktualny na dzień składania oferty; 
Zamawiający będzie stosował leki w ramach programów lekowych NFZ i chemioterapii, incydentalnie w ramach innych sposobów finansowania np. Ratunkowy dostęp do technologii lekowej</t>
  </si>
  <si>
    <t>Dla dawki 5 mg/ml a 20 ml:
Nazwa handlowa:
Dawka: 
Postać / Opakowanie:
Dla dawki 5 mg/ml a 100 ml:
Nazwa handlowa:
Dawka: 
Postać / Opakowanie:</t>
  </si>
  <si>
    <t>Dla dawki 5 mg/ml a 20 ml:
Dla dawki 5 mg/ml a 100 ml:</t>
  </si>
  <si>
    <t>Oferowana ilość dawek a 100 mg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</si>
  <si>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jednej dawki a 100 mg </t>
    </r>
  </si>
  <si>
    <t>Dla dawki 25 mg:
Nazwa handlowa:
Dawka: 
Postać / Opakowanie:
Dla dawki 75 mg:
Nazwa handlowa:
Dawka: 
Postać / Opakowanie:</t>
  </si>
  <si>
    <t>Dla dawki 25 mg:
Dla dawki 75 mg:</t>
  </si>
  <si>
    <t>Oferowana ilość dawek a 25 mg</t>
  </si>
  <si>
    <r>
      <t>Cena brutto</t>
    </r>
    <r>
      <rPr>
        <b/>
        <vertAlign val="superscript"/>
        <sz val="11"/>
        <color indexed="8"/>
        <rFont val="Garamond"/>
        <family val="1"/>
      </rPr>
      <t>&amp;</t>
    </r>
    <r>
      <rPr>
        <b/>
        <sz val="11"/>
        <color indexed="8"/>
        <rFont val="Garamond"/>
        <family val="1"/>
      </rPr>
      <t xml:space="preserve"> jednej dawki a 25 mg </t>
    </r>
  </si>
  <si>
    <t>opakowania</t>
  </si>
  <si>
    <t>Numer GTIN (jeśli dotyczy)</t>
  </si>
  <si>
    <t xml:space="preserve">Satralizumabum^ </t>
  </si>
  <si>
    <t>luspatercept^</t>
  </si>
  <si>
    <t xml:space="preserve">Producent </t>
  </si>
  <si>
    <t>Producent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</si>
</sst>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  <numFmt numFmtId="188" formatCode="&quot; &quot;#,##0.00&quot; zł &quot;;&quot;-&quot;#,##0.00&quot; zł &quot;;&quot; -&quot;#&quot; zł &quot;;@&quot; &quot;"/>
  </numFmts>
  <fonts count="6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11"/>
      <color indexed="8"/>
      <name val="Czcionka tekstu podstawowego"/>
      <family val="0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vertAlign val="superscript"/>
      <sz val="11"/>
      <color indexed="8"/>
      <name val="Garamond"/>
      <family val="1"/>
    </font>
    <font>
      <vertAlign val="superscript"/>
      <sz val="11"/>
      <color indexed="8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trike/>
      <sz val="11"/>
      <color indexed="10"/>
      <name val="Garamond"/>
      <family val="1"/>
    </font>
    <font>
      <sz val="12"/>
      <color indexed="8"/>
      <name val="Garamond"/>
      <family val="1"/>
    </font>
    <font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trike/>
      <sz val="11"/>
      <color rgb="FFFF0000"/>
      <name val="Garamond"/>
      <family val="1"/>
    </font>
    <font>
      <sz val="11"/>
      <color rgb="FF000000"/>
      <name val="Garamond"/>
      <family val="1"/>
    </font>
    <font>
      <sz val="12"/>
      <color theme="1"/>
      <name val="Garamond"/>
      <family val="1"/>
    </font>
    <font>
      <sz val="11"/>
      <color rgb="FFFF0000"/>
      <name val="Garamond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65" fontId="40" fillId="0" borderId="0" applyFont="0" applyFill="0" applyBorder="0" applyAlignment="0" applyProtection="0"/>
    <xf numFmtId="188" fontId="45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52" fillId="0" borderId="0" applyBorder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11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left" vertical="top" wrapText="1"/>
      <protection locked="0"/>
    </xf>
    <xf numFmtId="44" fontId="6" fillId="0" borderId="10" xfId="109" applyNumberFormat="1" applyFont="1" applyFill="1" applyBorder="1" applyAlignment="1" applyProtection="1">
      <alignment horizontal="left" vertical="top" wrapText="1"/>
      <protection locked="0"/>
    </xf>
    <xf numFmtId="44" fontId="6" fillId="0" borderId="0" xfId="0" applyNumberFormat="1" applyFont="1" applyFill="1" applyBorder="1" applyAlignment="1" applyProtection="1">
      <alignment horizontal="right" vertical="top" wrapText="1"/>
      <protection locked="0"/>
    </xf>
    <xf numFmtId="44" fontId="6" fillId="0" borderId="0" xfId="109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49" fontId="6" fillId="0" borderId="0" xfId="0" applyNumberFormat="1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0" xfId="0" applyNumberFormat="1" applyFont="1" applyFill="1" applyBorder="1" applyAlignment="1" applyProtection="1">
      <alignment horizontal="left" vertical="top" wrapText="1"/>
      <protection locked="0"/>
    </xf>
    <xf numFmtId="3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9" fontId="6" fillId="0" borderId="0" xfId="0" applyNumberFormat="1" applyFont="1" applyFill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170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11" fillId="0" borderId="0" xfId="0" applyNumberFormat="1" applyFont="1" applyFill="1" applyAlignment="1" applyProtection="1">
      <alignment horizontal="left" vertical="top"/>
      <protection locked="0"/>
    </xf>
    <xf numFmtId="3" fontId="11" fillId="0" borderId="0" xfId="0" applyNumberFormat="1" applyFont="1" applyFill="1" applyAlignment="1" applyProtection="1">
      <alignment horizontal="left" vertical="top" wrapText="1"/>
      <protection locked="0"/>
    </xf>
    <xf numFmtId="3" fontId="11" fillId="0" borderId="11" xfId="42" applyNumberFormat="1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4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7" fontId="6" fillId="33" borderId="10" xfId="47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100" applyFont="1" applyFill="1" applyBorder="1" applyAlignment="1">
      <alignment horizontal="center" vertical="center" wrapText="1"/>
      <protection/>
    </xf>
    <xf numFmtId="0" fontId="6" fillId="0" borderId="10" xfId="100" applyFont="1" applyBorder="1" applyAlignment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left" vertical="top" wrapText="1"/>
      <protection locked="0"/>
    </xf>
    <xf numFmtId="4" fontId="6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44" fontId="6" fillId="0" borderId="13" xfId="0" applyNumberFormat="1" applyFont="1" applyFill="1" applyBorder="1" applyAlignment="1" applyProtection="1">
      <alignment horizontal="left" vertical="top" wrapText="1"/>
      <protection locked="0"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3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4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>
      <alignment horizontal="left" vertical="top" wrapText="1"/>
    </xf>
    <xf numFmtId="3" fontId="6" fillId="0" borderId="14" xfId="42" applyNumberFormat="1" applyFont="1" applyFill="1" applyBorder="1" applyAlignment="1">
      <alignment horizontal="left" vertical="top" wrapText="1"/>
    </xf>
    <xf numFmtId="4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14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horizontal="left" vertical="top" wrapText="1"/>
    </xf>
    <xf numFmtId="4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6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42" applyNumberFormat="1" applyFont="1" applyFill="1" applyBorder="1" applyAlignment="1">
      <alignment horizontal="left" vertical="top" wrapText="1"/>
    </xf>
    <xf numFmtId="0" fontId="59" fillId="0" borderId="0" xfId="0" applyFont="1" applyFill="1" applyBorder="1" applyAlignment="1">
      <alignment horizontal="left" vertical="top" wrapText="1"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1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Border="1" applyAlignment="1">
      <alignment horizontal="center" vertical="center"/>
    </xf>
    <xf numFmtId="0" fontId="60" fillId="35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wrapText="1"/>
    </xf>
    <xf numFmtId="0" fontId="59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92" applyFont="1" applyFill="1" applyBorder="1" applyAlignment="1">
      <alignment horizontal="center" vertical="center" wrapText="1"/>
      <protection/>
    </xf>
    <xf numFmtId="0" fontId="6" fillId="0" borderId="10" xfId="92" applyFont="1" applyBorder="1" applyAlignment="1">
      <alignment horizontal="center" vertical="center" wrapText="1"/>
      <protection/>
    </xf>
    <xf numFmtId="0" fontId="62" fillId="0" borderId="10" xfId="0" applyFont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/>
    </xf>
    <xf numFmtId="0" fontId="62" fillId="0" borderId="16" xfId="0" applyFont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Fill="1" applyAlignment="1" applyProtection="1">
      <alignment horizontal="left" vertical="top" wrapText="1"/>
      <protection locked="0"/>
    </xf>
    <xf numFmtId="0" fontId="17" fillId="0" borderId="0" xfId="0" applyFont="1" applyAlignment="1">
      <alignment/>
    </xf>
    <xf numFmtId="0" fontId="17" fillId="36" borderId="17" xfId="0" applyFont="1" applyFill="1" applyBorder="1" applyAlignment="1">
      <alignment horizontal="justify" vertical="top" wrapText="1"/>
    </xf>
    <xf numFmtId="0" fontId="18" fillId="0" borderId="18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5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  <protection locked="0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4" fontId="6" fillId="0" borderId="20" xfId="0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20" xfId="0" applyFont="1" applyFill="1" applyBorder="1" applyAlignment="1" applyProtection="1">
      <alignment horizontal="left" vertical="top" wrapText="1"/>
      <protection locked="0"/>
    </xf>
    <xf numFmtId="0" fontId="60" fillId="0" borderId="2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Border="1" applyAlignment="1">
      <alignment horizontal="center" vertical="center" wrapText="1"/>
    </xf>
    <xf numFmtId="177" fontId="6" fillId="33" borderId="10" xfId="44" applyNumberFormat="1" applyFont="1" applyFill="1" applyBorder="1" applyAlignment="1">
      <alignment horizontal="center" vertical="center"/>
    </xf>
    <xf numFmtId="0" fontId="6" fillId="0" borderId="10" xfId="97" applyFont="1" applyBorder="1" applyAlignment="1">
      <alignment horizontal="center" vertical="center" wrapText="1"/>
      <protection/>
    </xf>
    <xf numFmtId="177" fontId="6" fillId="33" borderId="10" xfId="46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 applyProtection="1">
      <alignment horizontal="center" vertical="center" wrapText="1"/>
      <protection/>
    </xf>
    <xf numFmtId="177" fontId="59" fillId="33" borderId="10" xfId="73" applyNumberFormat="1" applyFont="1" applyFill="1" applyBorder="1" applyAlignment="1">
      <alignment horizontal="center" vertical="center" wrapText="1"/>
    </xf>
    <xf numFmtId="177" fontId="6" fillId="33" borderId="10" xfId="73" applyNumberFormat="1" applyFont="1" applyFill="1" applyBorder="1" applyAlignment="1">
      <alignment horizontal="center" vertical="center" wrapText="1"/>
    </xf>
    <xf numFmtId="177" fontId="6" fillId="33" borderId="10" xfId="44" applyNumberFormat="1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177" fontId="59" fillId="33" borderId="10" xfId="44" applyNumberFormat="1" applyFont="1" applyFill="1" applyBorder="1" applyAlignment="1">
      <alignment vertical="center"/>
    </xf>
    <xf numFmtId="0" fontId="6" fillId="0" borderId="20" xfId="0" applyNumberFormat="1" applyFont="1" applyFill="1" applyBorder="1" applyAlignment="1" applyProtection="1">
      <alignment horizontal="left" vertical="top" wrapText="1" shrinkToFit="1"/>
      <protection locked="0"/>
    </xf>
    <xf numFmtId="1" fontId="6" fillId="0" borderId="20" xfId="0" applyNumberFormat="1" applyFont="1" applyFill="1" applyBorder="1" applyAlignment="1" applyProtection="1">
      <alignment horizontal="left" vertical="top" wrapText="1" shrinkToFit="1"/>
      <protection locked="0"/>
    </xf>
    <xf numFmtId="0" fontId="6" fillId="0" borderId="10" xfId="0" applyFont="1" applyFill="1" applyBorder="1" applyAlignment="1">
      <alignment horizontal="left" vertical="center" wrapText="1"/>
    </xf>
    <xf numFmtId="187" fontId="6" fillId="33" borderId="10" xfId="44" applyNumberFormat="1" applyFont="1" applyFill="1" applyBorder="1" applyAlignment="1">
      <alignment horizontal="right" vertical="center" wrapText="1"/>
    </xf>
    <xf numFmtId="0" fontId="59" fillId="0" borderId="10" xfId="0" applyFont="1" applyBorder="1" applyAlignment="1">
      <alignment vertical="center"/>
    </xf>
    <xf numFmtId="187" fontId="6" fillId="33" borderId="10" xfId="44" applyNumberFormat="1" applyFont="1" applyFill="1" applyBorder="1" applyAlignment="1">
      <alignment horizontal="left" vertical="center" wrapText="1"/>
    </xf>
    <xf numFmtId="0" fontId="59" fillId="0" borderId="0" xfId="0" applyFont="1" applyBorder="1" applyAlignment="1">
      <alignment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0" xfId="44" applyNumberFormat="1" applyFont="1" applyFill="1" applyBorder="1" applyAlignment="1">
      <alignment horizontal="center" vertical="center" wrapText="1"/>
    </xf>
    <xf numFmtId="185" fontId="62" fillId="37" borderId="16" xfId="47" applyNumberFormat="1" applyFont="1" applyFill="1" applyBorder="1" applyAlignment="1">
      <alignment horizontal="center" vertical="center" wrapText="1"/>
    </xf>
    <xf numFmtId="0" fontId="6" fillId="33" borderId="10" xfId="100" applyFont="1" applyFill="1" applyBorder="1" applyAlignment="1">
      <alignment horizontal="center" vertical="center" wrapText="1"/>
      <protection/>
    </xf>
    <xf numFmtId="187" fontId="6" fillId="33" borderId="10" xfId="44" applyNumberFormat="1" applyFont="1" applyFill="1" applyBorder="1" applyAlignment="1">
      <alignment horizontal="right" vertical="center"/>
    </xf>
    <xf numFmtId="49" fontId="62" fillId="0" borderId="10" xfId="91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/>
    </xf>
    <xf numFmtId="49" fontId="6" fillId="0" borderId="10" xfId="98" applyNumberFormat="1" applyFont="1" applyFill="1" applyBorder="1" applyAlignment="1">
      <alignment horizontal="center" vertical="center" wrapText="1"/>
      <protection/>
    </xf>
    <xf numFmtId="177" fontId="6" fillId="33" borderId="10" xfId="74" applyNumberFormat="1" applyFont="1" applyFill="1" applyBorder="1" applyAlignment="1">
      <alignment vertical="center" wrapText="1"/>
    </xf>
    <xf numFmtId="177" fontId="59" fillId="33" borderId="10" xfId="74" applyNumberFormat="1" applyFont="1" applyFill="1" applyBorder="1" applyAlignment="1">
      <alignment vertical="center" wrapText="1"/>
    </xf>
    <xf numFmtId="187" fontId="6" fillId="33" borderId="10" xfId="77" applyNumberFormat="1" applyFont="1" applyFill="1" applyBorder="1" applyAlignment="1">
      <alignment horizontal="right" vertical="center"/>
    </xf>
    <xf numFmtId="187" fontId="6" fillId="33" borderId="10" xfId="77" applyNumberFormat="1" applyFont="1" applyFill="1" applyBorder="1" applyAlignment="1">
      <alignment horizontal="left" vertical="center" wrapText="1"/>
    </xf>
    <xf numFmtId="4" fontId="5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9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6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justify" vertical="justify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2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9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Fill="1" applyAlignment="1" applyProtection="1">
      <alignment horizontal="left" vertical="top" wrapText="1"/>
      <protection locked="0"/>
    </xf>
    <xf numFmtId="49" fontId="1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1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44" fontId="6" fillId="0" borderId="11" xfId="0" applyNumberFormat="1" applyFont="1" applyFill="1" applyBorder="1" applyAlignment="1" applyProtection="1">
      <alignment horizontal="left" vertical="top" wrapText="1"/>
      <protection locked="0"/>
    </xf>
    <xf numFmtId="44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wrapText="1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/>
    </xf>
    <xf numFmtId="0" fontId="6" fillId="0" borderId="0" xfId="97" applyFont="1" applyBorder="1" applyAlignment="1">
      <alignment horizontal="left" vertical="top" wrapText="1"/>
      <protection/>
    </xf>
    <xf numFmtId="0" fontId="59" fillId="33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59" fillId="0" borderId="14" xfId="0" applyFont="1" applyFill="1" applyBorder="1" applyAlignment="1" applyProtection="1">
      <alignment horizontal="left" vertical="top" wrapText="1"/>
      <protection locked="0"/>
    </xf>
    <xf numFmtId="0" fontId="59" fillId="0" borderId="14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center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59" fillId="0" borderId="0" xfId="0" applyFont="1" applyAlignment="1">
      <alignment horizontal="left"/>
    </xf>
    <xf numFmtId="0" fontId="6" fillId="0" borderId="0" xfId="100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100" applyFont="1" applyFill="1" applyBorder="1" applyAlignment="1">
      <alignment horizontal="left" vertical="center" wrapText="1"/>
      <protection/>
    </xf>
    <xf numFmtId="0" fontId="59" fillId="0" borderId="0" xfId="0" applyFont="1" applyFill="1" applyBorder="1" applyAlignment="1">
      <alignment horizontal="left" vertical="center" wrapText="1"/>
    </xf>
  </cellXfs>
  <cellStyles count="13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4" xfId="51"/>
    <cellStyle name="Dziesiętny 2 5" xfId="52"/>
    <cellStyle name="Dziesiętny 2 6" xfId="53"/>
    <cellStyle name="Dziesiętny 2 7" xfId="54"/>
    <cellStyle name="Dziesiętny 2 8" xfId="55"/>
    <cellStyle name="Dziesiętny 3" xfId="56"/>
    <cellStyle name="Dziesiętny 3 2" xfId="57"/>
    <cellStyle name="Dziesiętny 3 3" xfId="58"/>
    <cellStyle name="Dziesiętny 3 4" xfId="59"/>
    <cellStyle name="Dziesiętny 3 5" xfId="60"/>
    <cellStyle name="Dziesiętny 3 6" xfId="61"/>
    <cellStyle name="Dziesiętny 4" xfId="62"/>
    <cellStyle name="Dziesiętny 4 2" xfId="63"/>
    <cellStyle name="Dziesiętny 4 2 2" xfId="64"/>
    <cellStyle name="Dziesiętny 4 2 3" xfId="65"/>
    <cellStyle name="Dziesiętny 4 3" xfId="66"/>
    <cellStyle name="Dziesiętny 4 4" xfId="67"/>
    <cellStyle name="Dziesiętny 4 5" xfId="68"/>
    <cellStyle name="Dziesiętny 4 6" xfId="69"/>
    <cellStyle name="Dziesiętny 4 7" xfId="70"/>
    <cellStyle name="Dziesiętny 4 8" xfId="71"/>
    <cellStyle name="Dziesiętny 5" xfId="72"/>
    <cellStyle name="Dziesiętny 5 2" xfId="73"/>
    <cellStyle name="Dziesiętny 5 3" xfId="74"/>
    <cellStyle name="Dziesiętny 5 4" xfId="75"/>
    <cellStyle name="Dziesiętny 5 5" xfId="76"/>
    <cellStyle name="Dziesiętny 6" xfId="77"/>
    <cellStyle name="Dziesiętny 7" xfId="78"/>
    <cellStyle name="Dziesiętny 8" xfId="79"/>
    <cellStyle name="Dziesiętny 9" xfId="80"/>
    <cellStyle name="Excel Built-in Currency" xfId="81"/>
    <cellStyle name="Hyperlink" xfId="82"/>
    <cellStyle name="Komórka połączona" xfId="83"/>
    <cellStyle name="Komórka zaznaczona" xfId="84"/>
    <cellStyle name="Nagłówek 1" xfId="85"/>
    <cellStyle name="Nagłówek 2" xfId="86"/>
    <cellStyle name="Nagłówek 3" xfId="87"/>
    <cellStyle name="Nagłówek 4" xfId="88"/>
    <cellStyle name="Neutralny" xfId="89"/>
    <cellStyle name="Normalny 2" xfId="90"/>
    <cellStyle name="Normalny 2 2" xfId="91"/>
    <cellStyle name="Normalny 3" xfId="92"/>
    <cellStyle name="Normalny 3 2" xfId="93"/>
    <cellStyle name="Normalny 4" xfId="94"/>
    <cellStyle name="Normalny 4 2" xfId="95"/>
    <cellStyle name="Normalny 5" xfId="96"/>
    <cellStyle name="Normalny 6" xfId="97"/>
    <cellStyle name="Normalny 7" xfId="98"/>
    <cellStyle name="Normalny 7 2" xfId="99"/>
    <cellStyle name="Normalny_Arkusz1" xfId="100"/>
    <cellStyle name="Obliczenia" xfId="101"/>
    <cellStyle name="Followed Hyperlink" xfId="102"/>
    <cellStyle name="Percent" xfId="103"/>
    <cellStyle name="Suma" xfId="104"/>
    <cellStyle name="Tekst objaśnienia" xfId="105"/>
    <cellStyle name="Tekst ostrzeżenia" xfId="106"/>
    <cellStyle name="Tytuł" xfId="107"/>
    <cellStyle name="Uwaga" xfId="108"/>
    <cellStyle name="Currency" xfId="109"/>
    <cellStyle name="Currency [0]" xfId="110"/>
    <cellStyle name="Walutowy 10" xfId="111"/>
    <cellStyle name="Walutowy 11" xfId="112"/>
    <cellStyle name="Walutowy 12" xfId="113"/>
    <cellStyle name="Walutowy 2" xfId="114"/>
    <cellStyle name="Walutowy 2 2" xfId="115"/>
    <cellStyle name="Walutowy 2 2 2" xfId="116"/>
    <cellStyle name="Walutowy 2 2 3" xfId="117"/>
    <cellStyle name="Walutowy 2 3" xfId="118"/>
    <cellStyle name="Walutowy 2 3 2" xfId="119"/>
    <cellStyle name="Walutowy 2 4" xfId="120"/>
    <cellStyle name="Walutowy 2 5" xfId="121"/>
    <cellStyle name="Walutowy 2 6" xfId="122"/>
    <cellStyle name="Walutowy 2 7" xfId="123"/>
    <cellStyle name="Walutowy 2 8" xfId="124"/>
    <cellStyle name="Walutowy 2 9" xfId="125"/>
    <cellStyle name="Walutowy 3" xfId="126"/>
    <cellStyle name="Walutowy 3 2" xfId="127"/>
    <cellStyle name="Walutowy 3 2 2" xfId="128"/>
    <cellStyle name="Walutowy 3 2 3" xfId="129"/>
    <cellStyle name="Walutowy 3 3" xfId="130"/>
    <cellStyle name="Walutowy 3 4" xfId="131"/>
    <cellStyle name="Walutowy 3 5" xfId="132"/>
    <cellStyle name="Walutowy 3 6" xfId="133"/>
    <cellStyle name="Walutowy 3 7" xfId="134"/>
    <cellStyle name="Walutowy 3 8" xfId="135"/>
    <cellStyle name="Walutowy 3 9" xfId="136"/>
    <cellStyle name="Walutowy 4" xfId="137"/>
    <cellStyle name="Walutowy 4 2" xfId="138"/>
    <cellStyle name="Walutowy 4 2 2" xfId="139"/>
    <cellStyle name="Walutowy 4 2 3" xfId="140"/>
    <cellStyle name="Walutowy 4 3" xfId="141"/>
    <cellStyle name="Walutowy 4 4" xfId="142"/>
    <cellStyle name="Walutowy 4 5" xfId="143"/>
    <cellStyle name="Walutowy 5" xfId="144"/>
    <cellStyle name="Walutowy 5 2" xfId="145"/>
    <cellStyle name="Walutowy 5 3" xfId="146"/>
    <cellStyle name="Walutowy 6" xfId="147"/>
    <cellStyle name="Walutowy 7" xfId="148"/>
    <cellStyle name="Walutowy 8" xfId="149"/>
    <cellStyle name="Walutowy 9" xfId="150"/>
    <cellStyle name="Zły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3:A6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28.00390625" style="0" customWidth="1"/>
  </cols>
  <sheetData>
    <row r="3" ht="19.5" thickBot="1">
      <c r="A3" s="103" t="s">
        <v>105</v>
      </c>
    </row>
    <row r="4" ht="93.75">
      <c r="A4" s="104" t="s">
        <v>106</v>
      </c>
    </row>
    <row r="5" ht="93.75">
      <c r="A5" s="105" t="s">
        <v>107</v>
      </c>
    </row>
    <row r="6" ht="94.5" thickBot="1">
      <c r="A6" s="106" t="s">
        <v>108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7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0.75390625" style="25" customWidth="1"/>
    <col min="3" max="3" width="16.125" style="25" customWidth="1"/>
    <col min="4" max="4" width="28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8.00390625" style="25" customWidth="1"/>
    <col min="14" max="14" width="18.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6" t="s">
        <v>70</v>
      </c>
      <c r="F10" s="47"/>
      <c r="G10" s="21" t="str">
        <f>"Nazwa handlowa /
"&amp;C10&amp;" / 
"&amp;D10</f>
        <v>Nazwa handlowa /
Dawka / 
Postać/Opakowanie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44.25" customHeight="1">
      <c r="A11" s="48" t="s">
        <v>3</v>
      </c>
      <c r="B11" s="54" t="s">
        <v>116</v>
      </c>
      <c r="C11" s="54" t="s">
        <v>117</v>
      </c>
      <c r="D11" s="54" t="s">
        <v>118</v>
      </c>
      <c r="E11" s="85">
        <v>160</v>
      </c>
      <c r="F11" s="58" t="s">
        <v>97</v>
      </c>
      <c r="G11" s="49" t="s">
        <v>61</v>
      </c>
      <c r="H11" s="21"/>
      <c r="I11" s="21"/>
      <c r="J11" s="21"/>
      <c r="K11" s="21"/>
      <c r="L11" s="49" t="str">
        <f>IF(K11=0,"0,00",IF(K11&gt;0,ROUND(E11/K11,2)))</f>
        <v>0,00</v>
      </c>
      <c r="M11" s="21"/>
      <c r="N11" s="50">
        <f>ROUND(L11*ROUND(M11,2),2)</f>
        <v>0</v>
      </c>
    </row>
    <row r="12" ht="15">
      <c r="Q12" s="25"/>
    </row>
    <row r="13" spans="2:17" ht="24.75" customHeight="1">
      <c r="B13" s="169"/>
      <c r="C13" s="169"/>
      <c r="D13" s="169"/>
      <c r="E13" s="169"/>
      <c r="F13" s="169"/>
      <c r="G13" s="169"/>
      <c r="Q13" s="25"/>
    </row>
    <row r="14" spans="1:17" ht="48" customHeight="1">
      <c r="A14" s="169" t="s">
        <v>119</v>
      </c>
      <c r="B14" s="169"/>
      <c r="C14" s="169"/>
      <c r="D14" s="169"/>
      <c r="E14" s="169"/>
      <c r="F14" s="90"/>
      <c r="G14" s="90"/>
      <c r="Q14" s="25"/>
    </row>
    <row r="15" spans="1:17" ht="21" customHeight="1">
      <c r="A15" s="160" t="s">
        <v>92</v>
      </c>
      <c r="B15" s="160"/>
      <c r="C15" s="160"/>
      <c r="D15" s="160"/>
      <c r="E15" s="160"/>
      <c r="F15" s="160"/>
      <c r="G15" s="160"/>
      <c r="H15" s="160"/>
      <c r="I15" s="160"/>
      <c r="J15" s="160"/>
      <c r="Q15" s="25"/>
    </row>
    <row r="16" spans="2:17" ht="15">
      <c r="B16" s="166"/>
      <c r="C16" s="166"/>
      <c r="D16" s="166"/>
      <c r="E16" s="166"/>
      <c r="F16" s="166"/>
      <c r="G16" s="166"/>
      <c r="Q16" s="25"/>
    </row>
    <row r="17" spans="2:17" ht="15">
      <c r="B17" s="39"/>
      <c r="Q17" s="25"/>
    </row>
    <row r="18" spans="2:17" ht="15">
      <c r="B18" s="39"/>
      <c r="Q18" s="25"/>
    </row>
    <row r="19" spans="2:17" ht="15">
      <c r="B19" s="39"/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65" ht="15">
      <c r="Q65" s="25"/>
    </row>
    <row r="66" ht="15">
      <c r="Q66" s="25"/>
    </row>
    <row r="67" ht="15">
      <c r="Q67" s="25"/>
    </row>
  </sheetData>
  <sheetProtection/>
  <mergeCells count="6">
    <mergeCell ref="G2:I2"/>
    <mergeCell ref="H6:I6"/>
    <mergeCell ref="B16:G16"/>
    <mergeCell ref="A15:J15"/>
    <mergeCell ref="B13:G13"/>
    <mergeCell ref="A14:E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85"/>
  <sheetViews>
    <sheetView showGridLines="0" view="pageBreakPreview" zoomScale="80" zoomScaleNormal="80" zoomScaleSheetLayoutView="80" zoomScalePageLayoutView="80" workbookViewId="0" topLeftCell="A1">
      <selection activeCell="A14" sqref="A14:E14"/>
    </sheetView>
  </sheetViews>
  <sheetFormatPr defaultColWidth="9.00390625" defaultRowHeight="12.75"/>
  <cols>
    <col min="1" max="1" width="5.125" style="25" customWidth="1"/>
    <col min="2" max="2" width="33.625" style="25" customWidth="1"/>
    <col min="3" max="3" width="15.125" style="25" customWidth="1"/>
    <col min="4" max="4" width="34.125" style="25" customWidth="1"/>
    <col min="5" max="5" width="10.625" style="26" customWidth="1"/>
    <col min="6" max="6" width="18.3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2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76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77.25" customHeight="1">
      <c r="A11" s="20" t="s">
        <v>3</v>
      </c>
      <c r="B11" s="83" t="s">
        <v>120</v>
      </c>
      <c r="C11" s="83" t="s">
        <v>121</v>
      </c>
      <c r="D11" s="83" t="s">
        <v>122</v>
      </c>
      <c r="E11" s="86">
        <v>1000</v>
      </c>
      <c r="F11" s="57" t="s">
        <v>123</v>
      </c>
      <c r="G11" s="49" t="s">
        <v>61</v>
      </c>
      <c r="H11" s="51"/>
      <c r="I11" s="51"/>
      <c r="J11" s="52"/>
      <c r="K11" s="49"/>
      <c r="L11" s="49"/>
      <c r="M11" s="49"/>
      <c r="N11" s="50">
        <f>ROUND(L11*ROUND(M11,2),2)</f>
        <v>0</v>
      </c>
    </row>
    <row r="12" ht="15">
      <c r="Q12" s="25"/>
    </row>
    <row r="13" spans="1:17" ht="46.5" customHeight="1">
      <c r="A13" s="170" t="s">
        <v>124</v>
      </c>
      <c r="B13" s="170"/>
      <c r="C13" s="170"/>
      <c r="D13" s="170"/>
      <c r="E13" s="170"/>
      <c r="Q13" s="25"/>
    </row>
    <row r="14" spans="1:17" ht="34.5" customHeight="1">
      <c r="A14" s="170" t="s">
        <v>125</v>
      </c>
      <c r="B14" s="171"/>
      <c r="C14" s="171"/>
      <c r="D14" s="171"/>
      <c r="E14" s="171"/>
      <c r="Q14" s="25"/>
    </row>
    <row r="15" spans="1:17" ht="145.5" customHeight="1">
      <c r="A15" s="172" t="s">
        <v>126</v>
      </c>
      <c r="B15" s="172"/>
      <c r="C15" s="172"/>
      <c r="D15" s="172"/>
      <c r="Q15" s="25"/>
    </row>
    <row r="16" spans="1:17" ht="21" customHeight="1">
      <c r="A16" s="160" t="s">
        <v>92</v>
      </c>
      <c r="B16" s="160"/>
      <c r="C16" s="160"/>
      <c r="D16" s="160"/>
      <c r="E16" s="160"/>
      <c r="F16" s="160"/>
      <c r="G16" s="160"/>
      <c r="H16" s="160"/>
      <c r="I16" s="160"/>
      <c r="J16" s="160"/>
      <c r="Q16" s="25"/>
    </row>
    <row r="17" spans="2:17" ht="21" customHeight="1">
      <c r="B17" s="166"/>
      <c r="C17" s="166"/>
      <c r="D17" s="166"/>
      <c r="E17" s="166"/>
      <c r="F17" s="166"/>
      <c r="G17" s="166"/>
      <c r="Q17" s="25"/>
    </row>
    <row r="18" spans="2:17" ht="20.25" customHeight="1">
      <c r="B18" s="166"/>
      <c r="C18" s="166"/>
      <c r="D18" s="166"/>
      <c r="E18" s="166"/>
      <c r="F18" s="166"/>
      <c r="G18" s="166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</sheetData>
  <sheetProtection/>
  <mergeCells count="8">
    <mergeCell ref="G2:I2"/>
    <mergeCell ref="H6:I6"/>
    <mergeCell ref="B17:G17"/>
    <mergeCell ref="B18:G18"/>
    <mergeCell ref="A16:J16"/>
    <mergeCell ref="A13:E13"/>
    <mergeCell ref="A14:E14"/>
    <mergeCell ref="A15:D15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9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2.875" style="25" customWidth="1"/>
    <col min="3" max="3" width="12.25390625" style="25" customWidth="1"/>
    <col min="4" max="4" width="19.00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3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56.25" customHeight="1">
      <c r="A11" s="20" t="s">
        <v>75</v>
      </c>
      <c r="B11" s="53" t="s">
        <v>127</v>
      </c>
      <c r="C11" s="85" t="s">
        <v>128</v>
      </c>
      <c r="D11" s="85" t="s">
        <v>129</v>
      </c>
      <c r="E11" s="55">
        <v>800</v>
      </c>
      <c r="F11" s="58" t="s">
        <v>97</v>
      </c>
      <c r="G11" s="49" t="s">
        <v>61</v>
      </c>
      <c r="H11" s="21"/>
      <c r="I11" s="21"/>
      <c r="J11" s="21"/>
      <c r="K11" s="21"/>
      <c r="L11" s="49" t="str">
        <f>IF(K11=0,"0,00",IF(K11&gt;0,ROUND(E11/K11,2)))</f>
        <v>0,00</v>
      </c>
      <c r="M11" s="21"/>
      <c r="N11" s="50">
        <f>ROUND(L11*ROUND(M11,2),2)</f>
        <v>0</v>
      </c>
    </row>
    <row r="12" ht="15">
      <c r="Q12" s="25"/>
    </row>
    <row r="13" spans="1:17" ht="58.5" customHeight="1">
      <c r="A13" s="169" t="s">
        <v>119</v>
      </c>
      <c r="B13" s="169"/>
      <c r="C13" s="169"/>
      <c r="D13" s="169"/>
      <c r="E13" s="169"/>
      <c r="F13" s="169"/>
      <c r="Q13" s="25"/>
    </row>
    <row r="14" spans="1:17" ht="17.25" customHeight="1">
      <c r="A14" s="160" t="s">
        <v>92</v>
      </c>
      <c r="B14" s="160"/>
      <c r="C14" s="160"/>
      <c r="D14" s="160"/>
      <c r="E14" s="160"/>
      <c r="F14" s="160"/>
      <c r="G14" s="160"/>
      <c r="H14" s="160"/>
      <c r="I14" s="160"/>
      <c r="J14" s="160"/>
      <c r="Q14" s="25"/>
    </row>
    <row r="15" ht="15" customHeight="1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  <row r="162" ht="15">
      <c r="Q162" s="25"/>
    </row>
    <row r="163" ht="15">
      <c r="Q163" s="25"/>
    </row>
    <row r="164" ht="15">
      <c r="Q164" s="25"/>
    </row>
    <row r="165" ht="15">
      <c r="Q165" s="25"/>
    </row>
    <row r="166" ht="15">
      <c r="Q166" s="25"/>
    </row>
    <row r="167" ht="15">
      <c r="Q167" s="25"/>
    </row>
    <row r="168" ht="15">
      <c r="Q168" s="25"/>
    </row>
    <row r="169" ht="15">
      <c r="Q169" s="25"/>
    </row>
    <row r="170" ht="15">
      <c r="Q170" s="25"/>
    </row>
    <row r="171" ht="15">
      <c r="Q171" s="25"/>
    </row>
    <row r="172" ht="15">
      <c r="Q172" s="25"/>
    </row>
    <row r="173" ht="15">
      <c r="Q173" s="25"/>
    </row>
    <row r="174" ht="15">
      <c r="Q174" s="25"/>
    </row>
    <row r="175" ht="15">
      <c r="Q175" s="25"/>
    </row>
    <row r="176" ht="15">
      <c r="Q176" s="25"/>
    </row>
    <row r="177" ht="15">
      <c r="Q177" s="25"/>
    </row>
    <row r="178" ht="15">
      <c r="Q178" s="25"/>
    </row>
    <row r="179" ht="15">
      <c r="Q179" s="25"/>
    </row>
    <row r="180" ht="15">
      <c r="Q180" s="25"/>
    </row>
    <row r="181" ht="15">
      <c r="Q181" s="25"/>
    </row>
    <row r="182" ht="15">
      <c r="Q182" s="25"/>
    </row>
    <row r="183" ht="15">
      <c r="Q183" s="25"/>
    </row>
    <row r="184" ht="15">
      <c r="Q184" s="25"/>
    </row>
    <row r="185" ht="15">
      <c r="Q185" s="25"/>
    </row>
    <row r="186" ht="15">
      <c r="Q186" s="25"/>
    </row>
    <row r="187" ht="15">
      <c r="Q187" s="25"/>
    </row>
    <row r="188" ht="15">
      <c r="Q188" s="25"/>
    </row>
    <row r="189" ht="15">
      <c r="Q189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73"/>
  <sheetViews>
    <sheetView showGridLines="0" tabSelected="1" view="pageBreakPreview" zoomScale="140" zoomScaleNormal="93" zoomScaleSheetLayoutView="140" zoomScalePageLayoutView="115" workbookViewId="0" topLeftCell="A1">
      <selection activeCell="C4" sqref="C4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6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spans="1:4" ht="15">
      <c r="A1" s="16"/>
      <c r="B1" s="16"/>
      <c r="C1" s="16"/>
      <c r="D1" s="17" t="s">
        <v>77</v>
      </c>
    </row>
    <row r="2" spans="1:4" ht="15">
      <c r="A2" s="16"/>
      <c r="B2" s="18"/>
      <c r="C2" s="18" t="s">
        <v>59</v>
      </c>
      <c r="D2" s="18"/>
    </row>
    <row r="3" spans="1:4" ht="15">
      <c r="A3" s="16"/>
      <c r="B3" s="16"/>
      <c r="C3" s="16"/>
      <c r="D3" s="19"/>
    </row>
    <row r="4" spans="1:4" ht="15">
      <c r="A4" s="16"/>
      <c r="B4" s="16" t="s">
        <v>51</v>
      </c>
      <c r="C4" s="16" t="s">
        <v>109</v>
      </c>
      <c r="D4" s="19"/>
    </row>
    <row r="5" spans="1:4" ht="15">
      <c r="A5" s="16"/>
      <c r="B5" s="16"/>
      <c r="C5" s="16"/>
      <c r="D5" s="19"/>
    </row>
    <row r="6" spans="1:4" ht="50.25" customHeight="1">
      <c r="A6" s="16"/>
      <c r="B6" s="16" t="s">
        <v>50</v>
      </c>
      <c r="C6" s="160" t="s">
        <v>110</v>
      </c>
      <c r="D6" s="160"/>
    </row>
    <row r="7" spans="1:4" ht="15">
      <c r="A7" s="16"/>
      <c r="B7" s="16"/>
      <c r="C7" s="16"/>
      <c r="D7" s="19"/>
    </row>
    <row r="8" spans="1:4" ht="15">
      <c r="A8" s="16"/>
      <c r="B8" s="20" t="s">
        <v>44</v>
      </c>
      <c r="C8" s="161"/>
      <c r="D8" s="162"/>
    </row>
    <row r="9" spans="1:4" ht="15">
      <c r="A9" s="16"/>
      <c r="B9" s="20" t="s">
        <v>52</v>
      </c>
      <c r="C9" s="156"/>
      <c r="D9" s="157"/>
    </row>
    <row r="10" spans="1:4" ht="15">
      <c r="A10" s="16"/>
      <c r="B10" s="20" t="s">
        <v>43</v>
      </c>
      <c r="C10" s="152"/>
      <c r="D10" s="153"/>
    </row>
    <row r="11" spans="1:4" ht="15">
      <c r="A11" s="16"/>
      <c r="B11" s="20" t="s">
        <v>53</v>
      </c>
      <c r="C11" s="152"/>
      <c r="D11" s="153"/>
    </row>
    <row r="12" spans="1:4" ht="15">
      <c r="A12" s="16"/>
      <c r="B12" s="20" t="s">
        <v>54</v>
      </c>
      <c r="C12" s="152"/>
      <c r="D12" s="153"/>
    </row>
    <row r="13" spans="1:4" ht="15">
      <c r="A13" s="16"/>
      <c r="B13" s="20" t="s">
        <v>55</v>
      </c>
      <c r="C13" s="152"/>
      <c r="D13" s="153"/>
    </row>
    <row r="14" spans="1:4" ht="15">
      <c r="A14" s="16"/>
      <c r="B14" s="20" t="s">
        <v>56</v>
      </c>
      <c r="C14" s="152"/>
      <c r="D14" s="153"/>
    </row>
    <row r="15" spans="1:4" ht="15">
      <c r="A15" s="16"/>
      <c r="B15" s="20" t="s">
        <v>57</v>
      </c>
      <c r="C15" s="152"/>
      <c r="D15" s="153"/>
    </row>
    <row r="16" spans="1:4" ht="15">
      <c r="A16" s="16"/>
      <c r="B16" s="20" t="s">
        <v>58</v>
      </c>
      <c r="C16" s="152"/>
      <c r="D16" s="153"/>
    </row>
    <row r="17" spans="1:4" ht="8.25" customHeight="1">
      <c r="A17" s="16"/>
      <c r="B17" s="16"/>
      <c r="C17" s="23"/>
      <c r="D17" s="24"/>
    </row>
    <row r="18" spans="1:4" ht="15">
      <c r="A18" s="16" t="s">
        <v>3</v>
      </c>
      <c r="B18" s="155" t="s">
        <v>72</v>
      </c>
      <c r="C18" s="155"/>
      <c r="D18" s="155"/>
    </row>
    <row r="19" spans="1:4" ht="6.75" customHeight="1">
      <c r="A19" s="16"/>
      <c r="B19" s="16"/>
      <c r="C19" s="25"/>
      <c r="D19" s="26"/>
    </row>
    <row r="20" spans="1:4" ht="21" customHeight="1">
      <c r="A20" s="16"/>
      <c r="B20" s="21" t="s">
        <v>18</v>
      </c>
      <c r="C20" s="27" t="s">
        <v>2</v>
      </c>
      <c r="D20" s="23"/>
    </row>
    <row r="21" spans="1:5" s="56" customFormat="1" ht="15">
      <c r="A21" s="16"/>
      <c r="B21" s="20" t="s">
        <v>24</v>
      </c>
      <c r="C21" s="28">
        <f>'część (1)'!H$6</f>
        <v>0</v>
      </c>
      <c r="D21" s="29"/>
      <c r="E21" s="5"/>
    </row>
    <row r="22" spans="1:5" s="56" customFormat="1" ht="15.75" customHeight="1">
      <c r="A22" s="16"/>
      <c r="B22" s="20" t="s">
        <v>25</v>
      </c>
      <c r="C22" s="28">
        <f>'część (2)'!H$6</f>
        <v>0</v>
      </c>
      <c r="D22" s="29"/>
      <c r="E22" s="5"/>
    </row>
    <row r="23" spans="1:5" s="56" customFormat="1" ht="15">
      <c r="A23" s="16"/>
      <c r="B23" s="20" t="s">
        <v>26</v>
      </c>
      <c r="C23" s="28">
        <f>'część (3)'!H$6</f>
        <v>0</v>
      </c>
      <c r="D23" s="29"/>
      <c r="E23" s="5"/>
    </row>
    <row r="24" spans="1:5" s="56" customFormat="1" ht="15">
      <c r="A24" s="16"/>
      <c r="B24" s="20" t="s">
        <v>27</v>
      </c>
      <c r="C24" s="28">
        <f>'część (4)'!H$6</f>
        <v>0</v>
      </c>
      <c r="D24" s="29"/>
      <c r="E24" s="5"/>
    </row>
    <row r="25" spans="1:5" s="56" customFormat="1" ht="15">
      <c r="A25" s="16"/>
      <c r="B25" s="20" t="s">
        <v>28</v>
      </c>
      <c r="C25" s="28">
        <f>'część (5)'!H$6</f>
        <v>0</v>
      </c>
      <c r="D25" s="29"/>
      <c r="E25" s="5"/>
    </row>
    <row r="26" spans="1:5" s="56" customFormat="1" ht="15">
      <c r="A26" s="16"/>
      <c r="B26" s="20" t="s">
        <v>29</v>
      </c>
      <c r="C26" s="28">
        <f>'część (6)'!H$6</f>
        <v>0</v>
      </c>
      <c r="D26" s="29"/>
      <c r="E26" s="5"/>
    </row>
    <row r="27" spans="1:5" s="56" customFormat="1" ht="15">
      <c r="A27" s="16"/>
      <c r="B27" s="20" t="s">
        <v>30</v>
      </c>
      <c r="C27" s="28">
        <f>'część (7)'!H$6</f>
        <v>0</v>
      </c>
      <c r="D27" s="29"/>
      <c r="E27" s="5"/>
    </row>
    <row r="28" spans="1:5" s="56" customFormat="1" ht="15">
      <c r="A28" s="16"/>
      <c r="B28" s="20" t="s">
        <v>31</v>
      </c>
      <c r="C28" s="28">
        <f>'część (8)'!H$6</f>
        <v>0</v>
      </c>
      <c r="D28" s="29"/>
      <c r="E28" s="5"/>
    </row>
    <row r="29" spans="1:5" s="56" customFormat="1" ht="15">
      <c r="A29" s="16"/>
      <c r="B29" s="20" t="s">
        <v>32</v>
      </c>
      <c r="C29" s="28">
        <f>'część (9)'!H$6</f>
        <v>0</v>
      </c>
      <c r="D29" s="29"/>
      <c r="E29" s="5"/>
    </row>
    <row r="30" spans="1:5" s="56" customFormat="1" ht="15">
      <c r="A30" s="16"/>
      <c r="B30" s="20" t="s">
        <v>33</v>
      </c>
      <c r="C30" s="28">
        <f>'część (10)'!H$6</f>
        <v>0</v>
      </c>
      <c r="D30" s="29"/>
      <c r="E30" s="5"/>
    </row>
    <row r="31" spans="1:5" s="56" customFormat="1" ht="15">
      <c r="A31" s="16"/>
      <c r="B31" s="20" t="s">
        <v>34</v>
      </c>
      <c r="C31" s="28">
        <f>'część (11)'!H$6</f>
        <v>0</v>
      </c>
      <c r="D31" s="29"/>
      <c r="E31" s="5"/>
    </row>
    <row r="32" spans="1:5" s="56" customFormat="1" ht="15">
      <c r="A32" s="16"/>
      <c r="B32" s="20" t="s">
        <v>35</v>
      </c>
      <c r="C32" s="28">
        <f>'część (12)'!H$6</f>
        <v>0</v>
      </c>
      <c r="D32" s="29"/>
      <c r="E32" s="5"/>
    </row>
    <row r="33" spans="1:5" s="56" customFormat="1" ht="15">
      <c r="A33" s="16"/>
      <c r="B33" s="20" t="s">
        <v>36</v>
      </c>
      <c r="C33" s="28">
        <f>'część (13)'!H$6</f>
        <v>0</v>
      </c>
      <c r="D33" s="29"/>
      <c r="E33" s="5"/>
    </row>
    <row r="34" spans="1:5" s="56" customFormat="1" ht="15">
      <c r="A34" s="16"/>
      <c r="B34" s="20" t="s">
        <v>37</v>
      </c>
      <c r="C34" s="28">
        <f>'część (14)'!H$6</f>
        <v>0</v>
      </c>
      <c r="D34" s="29"/>
      <c r="E34" s="5"/>
    </row>
    <row r="35" spans="1:5" s="56" customFormat="1" ht="15">
      <c r="A35" s="16"/>
      <c r="B35" s="20" t="s">
        <v>38</v>
      </c>
      <c r="C35" s="28">
        <f>'część (15)'!H$6</f>
        <v>0</v>
      </c>
      <c r="D35" s="29"/>
      <c r="E35" s="5"/>
    </row>
    <row r="36" spans="1:5" s="56" customFormat="1" ht="15">
      <c r="A36" s="16"/>
      <c r="B36" s="20" t="s">
        <v>85</v>
      </c>
      <c r="C36" s="28">
        <f>'część (16)'!H$6</f>
        <v>0</v>
      </c>
      <c r="D36" s="29"/>
      <c r="E36" s="5"/>
    </row>
    <row r="37" spans="1:5" s="56" customFormat="1" ht="15">
      <c r="A37" s="16"/>
      <c r="B37" s="20" t="s">
        <v>86</v>
      </c>
      <c r="C37" s="28">
        <f>'część (17)'!H$6</f>
        <v>0</v>
      </c>
      <c r="D37" s="29"/>
      <c r="E37" s="5"/>
    </row>
    <row r="38" spans="1:5" s="56" customFormat="1" ht="15">
      <c r="A38" s="16"/>
      <c r="B38" s="20" t="s">
        <v>87</v>
      </c>
      <c r="C38" s="28">
        <f>'część (18)'!H$6</f>
        <v>0</v>
      </c>
      <c r="D38" s="29"/>
      <c r="E38" s="5"/>
    </row>
    <row r="39" spans="1:5" s="56" customFormat="1" ht="15">
      <c r="A39" s="16"/>
      <c r="B39" s="20" t="s">
        <v>88</v>
      </c>
      <c r="C39" s="28">
        <f>'część (19)'!H$6</f>
        <v>0</v>
      </c>
      <c r="D39" s="29"/>
      <c r="E39" s="5"/>
    </row>
    <row r="40" spans="1:4" ht="2.25" customHeight="1">
      <c r="A40" s="16"/>
      <c r="B40" s="16"/>
      <c r="C40" s="30"/>
      <c r="D40" s="29"/>
    </row>
    <row r="41" spans="1:4" ht="2.25" customHeight="1">
      <c r="A41" s="16"/>
      <c r="B41" s="16"/>
      <c r="C41" s="30"/>
      <c r="D41" s="29"/>
    </row>
    <row r="42" spans="1:4" ht="0.75" customHeight="1">
      <c r="A42" s="16"/>
      <c r="B42" s="16"/>
      <c r="C42" s="30"/>
      <c r="D42" s="29"/>
    </row>
    <row r="43" spans="1:4" ht="2.25" customHeight="1">
      <c r="A43" s="16"/>
      <c r="B43" s="16"/>
      <c r="C43" s="30"/>
      <c r="D43" s="29"/>
    </row>
    <row r="44" spans="1:4" ht="5.25" customHeight="1" hidden="1">
      <c r="A44" s="16"/>
      <c r="B44" s="16"/>
      <c r="C44" s="30"/>
      <c r="D44" s="29"/>
    </row>
    <row r="45" spans="1:4" ht="74.25" customHeight="1">
      <c r="A45" s="16" t="s">
        <v>4</v>
      </c>
      <c r="B45" s="155" t="s">
        <v>78</v>
      </c>
      <c r="C45" s="155"/>
      <c r="D45" s="155"/>
    </row>
    <row r="46" spans="1:4" ht="15.75" customHeight="1">
      <c r="A46" s="16" t="s">
        <v>5</v>
      </c>
      <c r="B46" s="163" t="s">
        <v>79</v>
      </c>
      <c r="C46" s="163"/>
      <c r="D46" s="163"/>
    </row>
    <row r="47" spans="1:4" ht="33" customHeight="1">
      <c r="A47" s="16" t="s">
        <v>6</v>
      </c>
      <c r="B47" s="159" t="s">
        <v>73</v>
      </c>
      <c r="C47" s="159"/>
      <c r="D47" s="159"/>
    </row>
    <row r="48" spans="1:4" ht="30" customHeight="1">
      <c r="A48" s="16" t="s">
        <v>41</v>
      </c>
      <c r="B48" s="159" t="s">
        <v>80</v>
      </c>
      <c r="C48" s="159"/>
      <c r="D48" s="159"/>
    </row>
    <row r="49" spans="1:4" ht="61.5" customHeight="1">
      <c r="A49" s="16" t="s">
        <v>47</v>
      </c>
      <c r="B49" s="147" t="s">
        <v>111</v>
      </c>
      <c r="C49" s="147"/>
      <c r="D49" s="147"/>
    </row>
    <row r="50" spans="1:4" s="9" customFormat="1" ht="81" customHeight="1">
      <c r="A50" s="16" t="s">
        <v>7</v>
      </c>
      <c r="B50" s="160" t="s">
        <v>112</v>
      </c>
      <c r="C50" s="160"/>
      <c r="D50" s="160"/>
    </row>
    <row r="51" spans="1:4" s="9" customFormat="1" ht="78" customHeight="1">
      <c r="A51" s="16" t="s">
        <v>8</v>
      </c>
      <c r="B51" s="158" t="s">
        <v>113</v>
      </c>
      <c r="C51" s="158"/>
      <c r="D51" s="158"/>
    </row>
    <row r="52" spans="1:4" ht="31.5" customHeight="1">
      <c r="A52" s="16" t="s">
        <v>20</v>
      </c>
      <c r="B52" s="147" t="s">
        <v>81</v>
      </c>
      <c r="C52" s="147"/>
      <c r="D52" s="147"/>
    </row>
    <row r="53" spans="1:4" ht="30" customHeight="1">
      <c r="A53" s="16" t="s">
        <v>46</v>
      </c>
      <c r="B53" s="148" t="s">
        <v>42</v>
      </c>
      <c r="C53" s="148"/>
      <c r="D53" s="148"/>
    </row>
    <row r="54" spans="1:4" ht="28.5" customHeight="1">
      <c r="A54" s="16" t="s">
        <v>1</v>
      </c>
      <c r="B54" s="147" t="s">
        <v>82</v>
      </c>
      <c r="C54" s="147"/>
      <c r="D54" s="147"/>
    </row>
    <row r="55" spans="1:4" ht="33.75" customHeight="1">
      <c r="A55" s="16" t="s">
        <v>0</v>
      </c>
      <c r="B55" s="147" t="s">
        <v>65</v>
      </c>
      <c r="C55" s="147"/>
      <c r="D55" s="147"/>
    </row>
    <row r="56" spans="1:4" ht="33.75" customHeight="1">
      <c r="A56" s="16"/>
      <c r="B56" s="147" t="s">
        <v>63</v>
      </c>
      <c r="C56" s="147"/>
      <c r="D56" s="147"/>
    </row>
    <row r="57" spans="1:4" ht="14.25" customHeight="1">
      <c r="A57" s="16"/>
      <c r="B57" s="154" t="s">
        <v>64</v>
      </c>
      <c r="C57" s="154"/>
      <c r="D57" s="154"/>
    </row>
    <row r="58" spans="1:4" ht="111" customHeight="1">
      <c r="A58" s="16" t="s">
        <v>48</v>
      </c>
      <c r="B58" s="155" t="s">
        <v>83</v>
      </c>
      <c r="C58" s="155"/>
      <c r="D58" s="155"/>
    </row>
    <row r="59" spans="1:4" ht="18" customHeight="1">
      <c r="A59" s="16" t="s">
        <v>49</v>
      </c>
      <c r="B59" s="31" t="s">
        <v>9</v>
      </c>
      <c r="C59" s="25"/>
      <c r="D59" s="16"/>
    </row>
    <row r="60" spans="1:4" ht="18" customHeight="1">
      <c r="A60" s="32"/>
      <c r="B60" s="149" t="s">
        <v>21</v>
      </c>
      <c r="C60" s="150"/>
      <c r="D60" s="151"/>
    </row>
    <row r="61" spans="1:4" ht="18" customHeight="1">
      <c r="A61" s="16"/>
      <c r="B61" s="149" t="s">
        <v>10</v>
      </c>
      <c r="C61" s="151"/>
      <c r="D61" s="20"/>
    </row>
    <row r="62" spans="1:4" ht="12.75" customHeight="1">
      <c r="A62" s="16"/>
      <c r="B62" s="164"/>
      <c r="C62" s="165"/>
      <c r="D62" s="20"/>
    </row>
    <row r="63" spans="1:4" ht="15.75" customHeight="1">
      <c r="A63" s="16"/>
      <c r="B63" s="164"/>
      <c r="C63" s="165"/>
      <c r="D63" s="20"/>
    </row>
    <row r="64" spans="1:4" ht="9.75" customHeight="1">
      <c r="A64" s="16"/>
      <c r="B64" s="34" t="s">
        <v>12</v>
      </c>
      <c r="C64" s="34"/>
      <c r="D64" s="17"/>
    </row>
    <row r="65" spans="1:4" ht="18" customHeight="1">
      <c r="A65" s="16"/>
      <c r="B65" s="149" t="s">
        <v>22</v>
      </c>
      <c r="C65" s="150"/>
      <c r="D65" s="151"/>
    </row>
    <row r="66" spans="1:4" ht="18" customHeight="1">
      <c r="A66" s="16"/>
      <c r="B66" s="35" t="s">
        <v>10</v>
      </c>
      <c r="C66" s="33" t="s">
        <v>11</v>
      </c>
      <c r="D66" s="36" t="s">
        <v>13</v>
      </c>
    </row>
    <row r="67" spans="1:4" ht="15.75" customHeight="1">
      <c r="A67" s="16"/>
      <c r="B67" s="37"/>
      <c r="C67" s="33"/>
      <c r="D67" s="38"/>
    </row>
    <row r="68" spans="1:4" ht="18" customHeight="1">
      <c r="A68" s="16"/>
      <c r="B68" s="37"/>
      <c r="C68" s="33"/>
      <c r="D68" s="38"/>
    </row>
    <row r="69" spans="1:4" ht="0.75" customHeight="1">
      <c r="A69" s="16"/>
      <c r="B69" s="34"/>
      <c r="C69" s="34"/>
      <c r="D69" s="17"/>
    </row>
    <row r="70" spans="1:4" ht="18" customHeight="1">
      <c r="A70" s="16"/>
      <c r="B70" s="149" t="s">
        <v>23</v>
      </c>
      <c r="C70" s="150"/>
      <c r="D70" s="151"/>
    </row>
    <row r="71" spans="1:4" ht="18" customHeight="1">
      <c r="A71" s="16"/>
      <c r="B71" s="149" t="s">
        <v>14</v>
      </c>
      <c r="C71" s="151"/>
      <c r="D71" s="20"/>
    </row>
    <row r="72" spans="1:4" ht="18" customHeight="1">
      <c r="A72" s="16"/>
      <c r="B72" s="162"/>
      <c r="C72" s="162"/>
      <c r="D72" s="20"/>
    </row>
    <row r="73" spans="2:4" ht="34.5" customHeight="1">
      <c r="B73" s="7"/>
      <c r="C73" s="10"/>
      <c r="D73" s="10"/>
    </row>
  </sheetData>
  <sheetProtection/>
  <mergeCells count="33">
    <mergeCell ref="B61:C61"/>
    <mergeCell ref="B72:C72"/>
    <mergeCell ref="B62:C62"/>
    <mergeCell ref="B63:C63"/>
    <mergeCell ref="B65:D65"/>
    <mergeCell ref="B71:C71"/>
    <mergeCell ref="B70:D70"/>
    <mergeCell ref="C6:D6"/>
    <mergeCell ref="C13:D13"/>
    <mergeCell ref="B50:D50"/>
    <mergeCell ref="C11:D11"/>
    <mergeCell ref="C14:D14"/>
    <mergeCell ref="C8:D8"/>
    <mergeCell ref="B47:D47"/>
    <mergeCell ref="B46:D46"/>
    <mergeCell ref="B49:D49"/>
    <mergeCell ref="C16:D16"/>
    <mergeCell ref="C9:D9"/>
    <mergeCell ref="C10:D10"/>
    <mergeCell ref="C12:D12"/>
    <mergeCell ref="B51:D51"/>
    <mergeCell ref="B45:D45"/>
    <mergeCell ref="B18:D18"/>
    <mergeCell ref="B48:D48"/>
    <mergeCell ref="B54:D54"/>
    <mergeCell ref="B53:D53"/>
    <mergeCell ref="B56:D56"/>
    <mergeCell ref="B55:D55"/>
    <mergeCell ref="B60:D60"/>
    <mergeCell ref="C15:D15"/>
    <mergeCell ref="B52:D52"/>
    <mergeCell ref="B57:D57"/>
    <mergeCell ref="B58:D58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46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4.125" style="25" customWidth="1"/>
    <col min="3" max="3" width="14.75390625" style="25" customWidth="1"/>
    <col min="4" max="4" width="30.125" style="25" customWidth="1"/>
    <col min="5" max="5" width="10.625" style="26" customWidth="1"/>
    <col min="6" max="6" width="22.2539062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1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4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SUM(N11:N12)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46" t="s">
        <v>66</v>
      </c>
      <c r="F10" s="47"/>
      <c r="G10" s="21" t="str">
        <f>"Nazwa handlowa /
"&amp;C10&amp;" / 
"&amp;D10</f>
        <v>Nazwa handlowa /
Dawka / 
Postać/ 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48" customHeight="1">
      <c r="A11" s="20" t="s">
        <v>75</v>
      </c>
      <c r="B11" s="54" t="s">
        <v>130</v>
      </c>
      <c r="C11" s="53" t="s">
        <v>131</v>
      </c>
      <c r="D11" s="53" t="s">
        <v>132</v>
      </c>
      <c r="E11" s="85">
        <v>50</v>
      </c>
      <c r="F11" s="58" t="s">
        <v>135</v>
      </c>
      <c r="G11" s="49" t="s">
        <v>61</v>
      </c>
      <c r="H11" s="21"/>
      <c r="I11" s="21"/>
      <c r="J11" s="21"/>
      <c r="K11" s="21"/>
      <c r="L11" s="49" t="str">
        <f>IF(K11=0,"0,00",IF(K11&gt;0,ROUND(E11/K11,2)))</f>
        <v>0,00</v>
      </c>
      <c r="M11" s="21"/>
      <c r="N11" s="50">
        <f>ROUND(L11*ROUND(M11,2),2)</f>
        <v>0</v>
      </c>
    </row>
    <row r="12" spans="1:14" ht="54.75" customHeight="1">
      <c r="A12" s="20" t="s">
        <v>74</v>
      </c>
      <c r="B12" s="54" t="s">
        <v>130</v>
      </c>
      <c r="C12" s="53" t="s">
        <v>133</v>
      </c>
      <c r="D12" s="53" t="s">
        <v>134</v>
      </c>
      <c r="E12" s="85">
        <v>50</v>
      </c>
      <c r="F12" s="57" t="s">
        <v>136</v>
      </c>
      <c r="G12" s="49" t="s">
        <v>61</v>
      </c>
      <c r="H12" s="51"/>
      <c r="I12" s="51"/>
      <c r="J12" s="52"/>
      <c r="K12" s="49"/>
      <c r="L12" s="49" t="str">
        <f>IF(K12=0,"0,00",IF(K12&gt;0,ROUND(E12/K12,2)))</f>
        <v>0,00</v>
      </c>
      <c r="M12" s="49"/>
      <c r="N12" s="50">
        <f>ROUND(L12*ROUND(M12,2),2)</f>
        <v>0</v>
      </c>
    </row>
    <row r="13" ht="15">
      <c r="Q13" s="25"/>
    </row>
    <row r="14" spans="1:17" ht="55.5" customHeight="1">
      <c r="A14" s="173" t="s">
        <v>119</v>
      </c>
      <c r="B14" s="173"/>
      <c r="C14" s="173"/>
      <c r="D14" s="173"/>
      <c r="E14" s="173"/>
      <c r="F14" s="173"/>
      <c r="Q14" s="25"/>
    </row>
    <row r="15" spans="1:17" ht="22.5" customHeight="1">
      <c r="A15" s="174" t="s">
        <v>101</v>
      </c>
      <c r="B15" s="174"/>
      <c r="C15" s="174"/>
      <c r="D15" s="174"/>
      <c r="E15" s="107"/>
      <c r="F15" s="107"/>
      <c r="Q15" s="25"/>
    </row>
    <row r="16" spans="1:17" ht="20.25" customHeight="1">
      <c r="A16" s="160" t="s">
        <v>92</v>
      </c>
      <c r="B16" s="160"/>
      <c r="C16" s="160"/>
      <c r="D16" s="160"/>
      <c r="E16" s="160"/>
      <c r="F16" s="160"/>
      <c r="G16" s="160"/>
      <c r="H16" s="160"/>
      <c r="I16" s="160"/>
      <c r="J16" s="160"/>
      <c r="Q16" s="25"/>
    </row>
    <row r="17" spans="2:17" ht="22.5" customHeight="1">
      <c r="B17" s="166"/>
      <c r="C17" s="166"/>
      <c r="D17" s="166"/>
      <c r="E17" s="166"/>
      <c r="F17" s="166"/>
      <c r="G17" s="166"/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</sheetData>
  <sheetProtection/>
  <mergeCells count="6">
    <mergeCell ref="A14:F14"/>
    <mergeCell ref="G2:I2"/>
    <mergeCell ref="H6:I6"/>
    <mergeCell ref="B17:G17"/>
    <mergeCell ref="A16:J16"/>
    <mergeCell ref="A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9.875" style="25" customWidth="1"/>
    <col min="3" max="3" width="19.625" style="25" customWidth="1"/>
    <col min="4" max="4" width="23.2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8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5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66.75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46" t="s">
        <v>66</v>
      </c>
      <c r="F10" s="47"/>
      <c r="G10" s="21" t="str">
        <f>"Nazwa handlowa /
"&amp;C10&amp;" / 
"&amp;D10</f>
        <v>Nazwa handlowa /
Dawka / 
Postać/ 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51" customHeight="1">
      <c r="A11" s="20" t="s">
        <v>3</v>
      </c>
      <c r="B11" s="54" t="s">
        <v>137</v>
      </c>
      <c r="C11" s="54" t="s">
        <v>138</v>
      </c>
      <c r="D11" s="54" t="s">
        <v>139</v>
      </c>
      <c r="E11" s="55">
        <v>600</v>
      </c>
      <c r="F11" s="57" t="s">
        <v>102</v>
      </c>
      <c r="G11" s="49" t="s">
        <v>61</v>
      </c>
      <c r="H11" s="51"/>
      <c r="I11" s="51"/>
      <c r="J11" s="52"/>
      <c r="K11" s="49"/>
      <c r="L11" s="49"/>
      <c r="M11" s="49"/>
      <c r="N11" s="50">
        <f>ROUND(L11*ROUND(M11,2),2)</f>
        <v>0</v>
      </c>
    </row>
    <row r="12" ht="15">
      <c r="Q12" s="25"/>
    </row>
    <row r="13" spans="1:17" ht="59.25" customHeight="1">
      <c r="A13" s="173" t="s">
        <v>119</v>
      </c>
      <c r="B13" s="171"/>
      <c r="C13" s="171"/>
      <c r="D13" s="171"/>
      <c r="E13" s="171"/>
      <c r="F13" s="108"/>
      <c r="Q13" s="25"/>
    </row>
    <row r="14" spans="1:17" ht="16.5" customHeight="1">
      <c r="A14" s="160" t="s">
        <v>92</v>
      </c>
      <c r="B14" s="160"/>
      <c r="C14" s="160"/>
      <c r="D14" s="160"/>
      <c r="E14" s="160"/>
      <c r="F14" s="160"/>
      <c r="G14" s="160"/>
      <c r="H14" s="160"/>
      <c r="I14" s="160"/>
      <c r="J14" s="160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</sheetData>
  <sheetProtection/>
  <mergeCells count="4">
    <mergeCell ref="G2:I2"/>
    <mergeCell ref="H6:I6"/>
    <mergeCell ref="A14:J14"/>
    <mergeCell ref="A13:E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2.375" style="25" customWidth="1"/>
    <col min="3" max="3" width="18.125" style="25" customWidth="1"/>
    <col min="4" max="4" width="30.625" style="25" customWidth="1"/>
    <col min="5" max="5" width="10.625" style="26" customWidth="1"/>
    <col min="6" max="6" width="12.875" style="25" customWidth="1"/>
    <col min="7" max="7" width="27.25390625" style="25" customWidth="1"/>
    <col min="8" max="8" width="20.37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8.37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6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1.2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114</v>
      </c>
      <c r="I10" s="21" t="str">
        <f>B10</f>
        <v>Skład</v>
      </c>
      <c r="J10" s="80" t="s">
        <v>115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48" customHeight="1">
      <c r="A11" s="20" t="s">
        <v>3</v>
      </c>
      <c r="B11" s="53" t="s">
        <v>140</v>
      </c>
      <c r="C11" s="53" t="s">
        <v>141</v>
      </c>
      <c r="D11" s="53" t="s">
        <v>142</v>
      </c>
      <c r="E11" s="116">
        <v>1000</v>
      </c>
      <c r="F11" s="57" t="s">
        <v>97</v>
      </c>
      <c r="G11" s="49" t="s">
        <v>61</v>
      </c>
      <c r="H11" s="51"/>
      <c r="I11" s="51"/>
      <c r="J11" s="52"/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ht="15">
      <c r="Q12" s="25"/>
    </row>
    <row r="13" spans="1:17" ht="46.5" customHeight="1">
      <c r="A13" s="170" t="s">
        <v>119</v>
      </c>
      <c r="B13" s="170"/>
      <c r="C13" s="170"/>
      <c r="D13" s="170"/>
      <c r="E13" s="170"/>
      <c r="F13" s="170"/>
      <c r="G13" s="102"/>
      <c r="H13" s="102"/>
      <c r="I13" s="102"/>
      <c r="J13" s="102"/>
      <c r="Q13" s="25"/>
    </row>
    <row r="14" spans="1:17" ht="21.75" customHeight="1">
      <c r="A14" s="160" t="s">
        <v>104</v>
      </c>
      <c r="B14" s="160"/>
      <c r="C14" s="160"/>
      <c r="D14" s="160"/>
      <c r="E14" s="160"/>
      <c r="F14" s="160"/>
      <c r="G14" s="160"/>
      <c r="H14" s="160"/>
      <c r="I14" s="160"/>
      <c r="J14" s="160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5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7.875" style="25" customWidth="1"/>
    <col min="3" max="3" width="13.75390625" style="25" customWidth="1"/>
    <col min="4" max="4" width="27.7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8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7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6" t="s">
        <v>66</v>
      </c>
      <c r="F10" s="47"/>
      <c r="G10" s="21" t="str">
        <f>"Nazwa handlowa /
"&amp;C10&amp;" / 
"&amp;D10</f>
        <v>Nazwa handlowa /
Dawka / 
Postać/Opakowanie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67.5" customHeight="1">
      <c r="A11" s="20" t="s">
        <v>3</v>
      </c>
      <c r="B11" s="117" t="s">
        <v>143</v>
      </c>
      <c r="C11" s="117" t="s">
        <v>144</v>
      </c>
      <c r="D11" s="117" t="s">
        <v>145</v>
      </c>
      <c r="E11" s="118">
        <v>220</v>
      </c>
      <c r="F11" s="58" t="s">
        <v>102</v>
      </c>
      <c r="G11" s="49" t="s">
        <v>61</v>
      </c>
      <c r="H11" s="21"/>
      <c r="I11" s="21"/>
      <c r="J11" s="21"/>
      <c r="K11" s="21"/>
      <c r="L11" s="49"/>
      <c r="M11" s="21"/>
      <c r="N11" s="50">
        <f>ROUND(L11*ROUND(M11,2),2)</f>
        <v>0</v>
      </c>
    </row>
    <row r="12" ht="15" customHeight="1">
      <c r="Q12" s="25"/>
    </row>
    <row r="13" spans="1:17" ht="45.75" customHeight="1">
      <c r="A13" s="175" t="s">
        <v>119</v>
      </c>
      <c r="B13" s="175"/>
      <c r="C13" s="175"/>
      <c r="D13" s="175"/>
      <c r="E13" s="175"/>
      <c r="F13" s="175"/>
      <c r="Q13" s="25"/>
    </row>
    <row r="14" spans="1:17" ht="30" customHeight="1">
      <c r="A14" s="160" t="s">
        <v>92</v>
      </c>
      <c r="B14" s="160"/>
      <c r="C14" s="160"/>
      <c r="D14" s="160"/>
      <c r="E14" s="160"/>
      <c r="F14" s="160"/>
      <c r="G14" s="160"/>
      <c r="H14" s="160"/>
      <c r="I14" s="160"/>
      <c r="J14" s="160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55" ht="15">
      <c r="Q55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60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1" customWidth="1"/>
    <col min="2" max="2" width="21.375" style="1" customWidth="1"/>
    <col min="3" max="3" width="17.375" style="1" customWidth="1"/>
    <col min="4" max="4" width="34.75390625" style="1" customWidth="1"/>
    <col min="5" max="5" width="10.625" style="8" customWidth="1"/>
    <col min="6" max="6" width="12.87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3" width="15.253906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25"/>
      <c r="B1" s="39" t="str">
        <f>'formularz oferty'!C4</f>
        <v>DFP.271.54.2024.ADB</v>
      </c>
      <c r="C1" s="25"/>
      <c r="D1" s="25"/>
      <c r="E1" s="26"/>
      <c r="F1" s="25"/>
      <c r="G1" s="25"/>
      <c r="H1" s="25"/>
      <c r="I1" s="25"/>
      <c r="J1" s="25"/>
      <c r="K1" s="25"/>
      <c r="L1" s="25"/>
      <c r="M1" s="25"/>
      <c r="N1" s="40" t="s">
        <v>84</v>
      </c>
      <c r="S1" s="2"/>
      <c r="T1" s="2"/>
    </row>
    <row r="2" spans="1:14" ht="15">
      <c r="A2" s="25"/>
      <c r="B2" s="25"/>
      <c r="C2" s="25"/>
      <c r="D2" s="25"/>
      <c r="E2" s="26"/>
      <c r="F2" s="25"/>
      <c r="G2" s="166"/>
      <c r="H2" s="166"/>
      <c r="I2" s="166"/>
      <c r="J2" s="25"/>
      <c r="K2" s="25"/>
      <c r="L2" s="25"/>
      <c r="M2" s="25"/>
      <c r="N2" s="25"/>
    </row>
    <row r="3" spans="1:14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40" t="s">
        <v>67</v>
      </c>
    </row>
    <row r="4" spans="1:17" ht="15">
      <c r="A4" s="25"/>
      <c r="B4" s="31" t="s">
        <v>15</v>
      </c>
      <c r="C4" s="21">
        <v>8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1"/>
    </row>
    <row r="5" spans="1:17" ht="15">
      <c r="A5" s="25"/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1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SUM(N11:N13)</f>
        <v>0</v>
      </c>
      <c r="I6" s="168"/>
      <c r="J6" s="25"/>
      <c r="K6" s="25"/>
      <c r="L6" s="25"/>
      <c r="M6" s="25"/>
      <c r="N6" s="25"/>
      <c r="Q6" s="1"/>
    </row>
    <row r="7" spans="1:17" ht="15">
      <c r="A7" s="31"/>
      <c r="B7" s="25"/>
      <c r="C7" s="16"/>
      <c r="D7" s="16"/>
      <c r="E7" s="19"/>
      <c r="F7" s="16"/>
      <c r="G7" s="16"/>
      <c r="H7" s="16"/>
      <c r="I7" s="16"/>
      <c r="J7" s="16"/>
      <c r="K7" s="16"/>
      <c r="L7" s="16"/>
      <c r="M7" s="25"/>
      <c r="N7" s="25"/>
      <c r="Q7" s="1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25"/>
      <c r="N8" s="25"/>
      <c r="Q8" s="1"/>
    </row>
    <row r="9" spans="1:17" ht="15">
      <c r="A9" s="25"/>
      <c r="B9" s="31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Q9" s="1"/>
    </row>
    <row r="10" spans="1:14" s="4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71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4" customFormat="1" ht="54.75" customHeight="1">
      <c r="A11" s="20" t="s">
        <v>3</v>
      </c>
      <c r="B11" s="54" t="s">
        <v>146</v>
      </c>
      <c r="C11" s="100" t="s">
        <v>147</v>
      </c>
      <c r="D11" s="119" t="s">
        <v>148</v>
      </c>
      <c r="E11" s="120">
        <v>7200</v>
      </c>
      <c r="F11" s="58" t="s">
        <v>97</v>
      </c>
      <c r="G11" s="49" t="s">
        <v>61</v>
      </c>
      <c r="H11" s="21"/>
      <c r="I11" s="21"/>
      <c r="J11" s="21"/>
      <c r="K11" s="21"/>
      <c r="L11" s="49" t="str">
        <f>IF(K11=0,"0,00",IF(K11&gt;0,ROUND(E11/K11,2)))</f>
        <v>0,00</v>
      </c>
      <c r="M11" s="21"/>
      <c r="N11" s="50">
        <f>ROUND(L11*ROUND(M11,2),2)</f>
        <v>0</v>
      </c>
    </row>
    <row r="12" spans="1:14" s="4" customFormat="1" ht="54.75" customHeight="1">
      <c r="A12" s="20" t="s">
        <v>4</v>
      </c>
      <c r="B12" s="54" t="s">
        <v>149</v>
      </c>
      <c r="C12" s="100" t="s">
        <v>150</v>
      </c>
      <c r="D12" s="119" t="s">
        <v>151</v>
      </c>
      <c r="E12" s="120">
        <v>300</v>
      </c>
      <c r="F12" s="58" t="s">
        <v>97</v>
      </c>
      <c r="G12" s="49" t="s">
        <v>61</v>
      </c>
      <c r="H12" s="21"/>
      <c r="I12" s="21"/>
      <c r="J12" s="21"/>
      <c r="K12" s="21"/>
      <c r="L12" s="49" t="str">
        <f>IF(K12=0,"0,00",IF(K12&gt;0,ROUND(E12/K12,2)))</f>
        <v>0,00</v>
      </c>
      <c r="M12" s="21"/>
      <c r="N12" s="50">
        <f>ROUND(L12*ROUND(M12,2),2)</f>
        <v>0</v>
      </c>
    </row>
    <row r="13" spans="1:14" s="4" customFormat="1" ht="54.75" customHeight="1">
      <c r="A13" s="20" t="s">
        <v>5</v>
      </c>
      <c r="B13" s="54" t="s">
        <v>149</v>
      </c>
      <c r="C13" s="83" t="s">
        <v>152</v>
      </c>
      <c r="D13" s="119" t="s">
        <v>153</v>
      </c>
      <c r="E13" s="120">
        <v>1300</v>
      </c>
      <c r="F13" s="58" t="s">
        <v>97</v>
      </c>
      <c r="G13" s="49" t="s">
        <v>61</v>
      </c>
      <c r="H13" s="21"/>
      <c r="I13" s="21"/>
      <c r="J13" s="21"/>
      <c r="K13" s="21"/>
      <c r="L13" s="49" t="str">
        <f>IF(K13=0,"0,00",IF(K13&gt;0,ROUND(E13/K13,2)))</f>
        <v>0,00</v>
      </c>
      <c r="M13" s="21"/>
      <c r="N13" s="50">
        <f>ROUND(L13*ROUND(M13,2),2)</f>
        <v>0</v>
      </c>
    </row>
    <row r="14" spans="1:17" ht="15">
      <c r="A14" s="16"/>
      <c r="B14" s="73"/>
      <c r="C14" s="73"/>
      <c r="D14" s="73"/>
      <c r="E14" s="77"/>
      <c r="F14" s="16"/>
      <c r="G14" s="74"/>
      <c r="H14" s="74"/>
      <c r="I14" s="74"/>
      <c r="J14" s="75"/>
      <c r="K14" s="74"/>
      <c r="L14" s="74"/>
      <c r="M14" s="74"/>
      <c r="N14" s="76"/>
      <c r="Q14" s="1"/>
    </row>
    <row r="15" spans="1:17" ht="22.5" customHeight="1">
      <c r="A15" s="173" t="s">
        <v>98</v>
      </c>
      <c r="B15" s="173"/>
      <c r="C15" s="173"/>
      <c r="D15" s="173"/>
      <c r="E15" s="97"/>
      <c r="F15" s="97"/>
      <c r="G15" s="97"/>
      <c r="H15" s="97"/>
      <c r="I15" s="74"/>
      <c r="J15" s="75"/>
      <c r="K15" s="74"/>
      <c r="L15" s="74"/>
      <c r="M15" s="74"/>
      <c r="N15" s="76"/>
      <c r="Q15" s="1"/>
    </row>
    <row r="16" spans="1:17" ht="60.75" customHeight="1">
      <c r="A16" s="176" t="s">
        <v>210</v>
      </c>
      <c r="B16" s="176"/>
      <c r="C16" s="176"/>
      <c r="D16" s="176"/>
      <c r="E16" s="176"/>
      <c r="F16" s="176"/>
      <c r="G16" s="97"/>
      <c r="H16" s="97"/>
      <c r="I16" s="74"/>
      <c r="J16" s="75"/>
      <c r="K16" s="74"/>
      <c r="L16" s="74"/>
      <c r="M16" s="74"/>
      <c r="N16" s="76"/>
      <c r="Q16" s="1"/>
    </row>
    <row r="17" spans="1:17" ht="25.5" customHeight="1">
      <c r="A17" s="160" t="s">
        <v>92</v>
      </c>
      <c r="B17" s="160"/>
      <c r="C17" s="160"/>
      <c r="D17" s="160"/>
      <c r="E17" s="160"/>
      <c r="F17" s="160"/>
      <c r="G17" s="160"/>
      <c r="H17" s="160"/>
      <c r="I17" s="160"/>
      <c r="J17" s="160"/>
      <c r="K17" s="74"/>
      <c r="L17" s="74"/>
      <c r="M17" s="74"/>
      <c r="N17" s="76"/>
      <c r="Q17" s="1"/>
    </row>
    <row r="18" spans="1:17" ht="15">
      <c r="A18" s="16"/>
      <c r="B18" s="73"/>
      <c r="C18" s="73"/>
      <c r="D18" s="73"/>
      <c r="E18" s="77"/>
      <c r="F18" s="16"/>
      <c r="G18" s="74"/>
      <c r="H18" s="74"/>
      <c r="I18" s="74"/>
      <c r="J18" s="75"/>
      <c r="K18" s="74"/>
      <c r="L18" s="74"/>
      <c r="M18" s="74"/>
      <c r="N18" s="76"/>
      <c r="Q18" s="1"/>
    </row>
    <row r="19" spans="1:17" ht="15">
      <c r="A19" s="16"/>
      <c r="B19" s="73"/>
      <c r="C19" s="73"/>
      <c r="D19" s="73"/>
      <c r="E19" s="77"/>
      <c r="F19" s="16"/>
      <c r="G19" s="74"/>
      <c r="H19" s="74"/>
      <c r="I19" s="74"/>
      <c r="J19" s="75"/>
      <c r="K19" s="13"/>
      <c r="L19" s="13"/>
      <c r="M19" s="13"/>
      <c r="N19" s="15"/>
      <c r="Q19" s="1"/>
    </row>
    <row r="20" spans="1:17" ht="15">
      <c r="A20" s="5"/>
      <c r="B20" s="11"/>
      <c r="C20" s="11"/>
      <c r="D20" s="11"/>
      <c r="E20" s="12"/>
      <c r="F20" s="5"/>
      <c r="G20" s="13"/>
      <c r="H20" s="13"/>
      <c r="I20" s="13"/>
      <c r="J20" s="14"/>
      <c r="K20" s="13"/>
      <c r="L20" s="13"/>
      <c r="M20" s="13"/>
      <c r="N20" s="15"/>
      <c r="Q20" s="1"/>
    </row>
    <row r="21" spans="1:17" ht="15">
      <c r="A21" s="5"/>
      <c r="B21" s="11"/>
      <c r="C21" s="11"/>
      <c r="D21" s="11"/>
      <c r="E21" s="12"/>
      <c r="F21" s="5"/>
      <c r="G21" s="13"/>
      <c r="H21" s="13"/>
      <c r="I21" s="13"/>
      <c r="J21" s="14"/>
      <c r="K21" s="13"/>
      <c r="L21" s="13"/>
      <c r="M21" s="13"/>
      <c r="N21" s="15"/>
      <c r="Q21" s="1"/>
    </row>
    <row r="22" spans="1:17" ht="15">
      <c r="A22" s="5"/>
      <c r="B22" s="11"/>
      <c r="C22" s="11"/>
      <c r="D22" s="11"/>
      <c r="E22" s="12"/>
      <c r="F22" s="5"/>
      <c r="G22" s="13"/>
      <c r="H22" s="13"/>
      <c r="I22" s="13"/>
      <c r="J22" s="14"/>
      <c r="K22" s="13"/>
      <c r="L22" s="13"/>
      <c r="M22" s="13"/>
      <c r="N22" s="15"/>
      <c r="Q22" s="1"/>
    </row>
    <row r="23" spans="1:17" ht="15">
      <c r="A23" s="5"/>
      <c r="B23" s="11"/>
      <c r="C23" s="11"/>
      <c r="D23" s="11"/>
      <c r="E23" s="12"/>
      <c r="F23" s="5"/>
      <c r="G23" s="13"/>
      <c r="H23" s="13"/>
      <c r="I23" s="13"/>
      <c r="J23" s="14"/>
      <c r="K23" s="13"/>
      <c r="L23" s="13"/>
      <c r="M23" s="13"/>
      <c r="N23" s="15"/>
      <c r="Q23" s="1"/>
    </row>
    <row r="24" spans="1:17" ht="15">
      <c r="A24" s="5"/>
      <c r="B24" s="11"/>
      <c r="C24" s="11"/>
      <c r="D24" s="11"/>
      <c r="E24" s="12"/>
      <c r="F24" s="5"/>
      <c r="G24" s="13"/>
      <c r="H24" s="13"/>
      <c r="I24" s="13"/>
      <c r="J24" s="14"/>
      <c r="K24" s="13"/>
      <c r="L24" s="13"/>
      <c r="M24" s="13"/>
      <c r="N24" s="15"/>
      <c r="Q24" s="1"/>
    </row>
    <row r="25" spans="1:17" ht="15">
      <c r="A25" s="5"/>
      <c r="B25" s="11"/>
      <c r="C25" s="11"/>
      <c r="D25" s="11"/>
      <c r="E25" s="12"/>
      <c r="F25" s="5"/>
      <c r="G25" s="13"/>
      <c r="H25" s="13"/>
      <c r="I25" s="13"/>
      <c r="J25" s="14"/>
      <c r="K25" s="13"/>
      <c r="L25" s="13"/>
      <c r="M25" s="13"/>
      <c r="N25" s="15"/>
      <c r="Q25" s="1"/>
    </row>
    <row r="26" spans="1:17" ht="15">
      <c r="A26" s="5"/>
      <c r="B26" s="11"/>
      <c r="C26" s="11"/>
      <c r="D26" s="11"/>
      <c r="E26" s="12"/>
      <c r="F26" s="5"/>
      <c r="G26" s="13"/>
      <c r="H26" s="13"/>
      <c r="I26" s="13"/>
      <c r="J26" s="14"/>
      <c r="K26" s="13"/>
      <c r="L26" s="13"/>
      <c r="M26" s="13"/>
      <c r="N26" s="15"/>
      <c r="Q26" s="1"/>
    </row>
    <row r="27" spans="1:17" ht="15">
      <c r="A27" s="5"/>
      <c r="B27" s="11"/>
      <c r="C27" s="11"/>
      <c r="D27" s="11"/>
      <c r="E27" s="12"/>
      <c r="F27" s="5"/>
      <c r="G27" s="13"/>
      <c r="H27" s="13"/>
      <c r="I27" s="13"/>
      <c r="J27" s="14"/>
      <c r="K27" s="13"/>
      <c r="L27" s="13"/>
      <c r="M27" s="13"/>
      <c r="N27" s="15"/>
      <c r="Q27" s="1"/>
    </row>
    <row r="28" spans="1:17" ht="15">
      <c r="A28" s="5"/>
      <c r="B28" s="11"/>
      <c r="C28" s="11"/>
      <c r="D28" s="11"/>
      <c r="E28" s="12"/>
      <c r="F28" s="5"/>
      <c r="G28" s="13"/>
      <c r="H28" s="13"/>
      <c r="I28" s="13"/>
      <c r="J28" s="14"/>
      <c r="K28" s="13"/>
      <c r="L28" s="13"/>
      <c r="M28" s="13"/>
      <c r="N28" s="15"/>
      <c r="Q28" s="1"/>
    </row>
    <row r="29" spans="1:17" ht="15">
      <c r="A29" s="5"/>
      <c r="B29" s="11"/>
      <c r="C29" s="11"/>
      <c r="D29" s="11"/>
      <c r="E29" s="12"/>
      <c r="F29" s="5"/>
      <c r="G29" s="13"/>
      <c r="H29" s="13"/>
      <c r="I29" s="13"/>
      <c r="J29" s="14"/>
      <c r="K29" s="13"/>
      <c r="L29" s="13"/>
      <c r="M29" s="13"/>
      <c r="N29" s="15"/>
      <c r="Q29" s="1"/>
    </row>
    <row r="30" spans="1:17" ht="15">
      <c r="A30" s="5"/>
      <c r="B30" s="11"/>
      <c r="C30" s="11"/>
      <c r="D30" s="11"/>
      <c r="E30" s="12"/>
      <c r="F30" s="5"/>
      <c r="G30" s="13"/>
      <c r="H30" s="13"/>
      <c r="I30" s="13"/>
      <c r="J30" s="14"/>
      <c r="K30" s="13"/>
      <c r="L30" s="13"/>
      <c r="M30" s="13"/>
      <c r="N30" s="15"/>
      <c r="Q30" s="1"/>
    </row>
    <row r="31" spans="1:17" ht="15">
      <c r="A31" s="5"/>
      <c r="B31" s="11"/>
      <c r="C31" s="11"/>
      <c r="D31" s="11"/>
      <c r="E31" s="12"/>
      <c r="F31" s="5"/>
      <c r="G31" s="13"/>
      <c r="H31" s="13"/>
      <c r="I31" s="13"/>
      <c r="J31" s="14"/>
      <c r="K31" s="13"/>
      <c r="L31" s="13"/>
      <c r="M31" s="13"/>
      <c r="N31" s="15"/>
      <c r="Q31" s="1"/>
    </row>
    <row r="32" spans="1:17" ht="15">
      <c r="A32" s="5"/>
      <c r="B32" s="11"/>
      <c r="C32" s="11"/>
      <c r="D32" s="11"/>
      <c r="E32" s="12"/>
      <c r="F32" s="5"/>
      <c r="G32" s="13"/>
      <c r="H32" s="13"/>
      <c r="I32" s="13"/>
      <c r="J32" s="14"/>
      <c r="K32" s="13"/>
      <c r="L32" s="13"/>
      <c r="M32" s="13"/>
      <c r="N32" s="15"/>
      <c r="Q32" s="1"/>
    </row>
    <row r="33" spans="1:17" ht="15">
      <c r="A33" s="5"/>
      <c r="B33" s="11"/>
      <c r="C33" s="11"/>
      <c r="D33" s="11"/>
      <c r="E33" s="12"/>
      <c r="F33" s="5"/>
      <c r="G33" s="13"/>
      <c r="H33" s="13"/>
      <c r="I33" s="13"/>
      <c r="J33" s="14"/>
      <c r="K33" s="13"/>
      <c r="L33" s="13"/>
      <c r="M33" s="13"/>
      <c r="N33" s="15"/>
      <c r="Q33" s="1"/>
    </row>
    <row r="34" spans="1:17" ht="15">
      <c r="A34" s="5"/>
      <c r="B34" s="11"/>
      <c r="C34" s="11"/>
      <c r="D34" s="11"/>
      <c r="E34" s="12"/>
      <c r="F34" s="5"/>
      <c r="G34" s="13"/>
      <c r="H34" s="13"/>
      <c r="I34" s="13"/>
      <c r="J34" s="14"/>
      <c r="K34" s="13"/>
      <c r="L34" s="13"/>
      <c r="M34" s="13"/>
      <c r="N34" s="15"/>
      <c r="Q34" s="1"/>
    </row>
    <row r="35" spans="1:17" ht="15">
      <c r="A35" s="5"/>
      <c r="B35" s="11"/>
      <c r="C35" s="11"/>
      <c r="D35" s="11"/>
      <c r="E35" s="12"/>
      <c r="F35" s="5"/>
      <c r="G35" s="13"/>
      <c r="H35" s="13"/>
      <c r="I35" s="13"/>
      <c r="J35" s="14"/>
      <c r="K35" s="13"/>
      <c r="L35" s="13"/>
      <c r="M35" s="13"/>
      <c r="N35" s="15"/>
      <c r="Q35" s="1"/>
    </row>
    <row r="36" spans="1:17" ht="14.25" customHeight="1">
      <c r="A36" s="5"/>
      <c r="B36" s="11"/>
      <c r="C36" s="11"/>
      <c r="D36" s="11"/>
      <c r="E36" s="12"/>
      <c r="F36" s="5"/>
      <c r="G36" s="13"/>
      <c r="H36" s="13"/>
      <c r="I36" s="13"/>
      <c r="J36" s="14"/>
      <c r="K36" s="13"/>
      <c r="L36" s="13"/>
      <c r="M36" s="13"/>
      <c r="N36" s="15"/>
      <c r="Q36" s="1"/>
    </row>
    <row r="37" ht="15">
      <c r="Q37" s="1"/>
    </row>
    <row r="38" ht="15">
      <c r="Q38" s="1"/>
    </row>
    <row r="39" spans="2:17" ht="15">
      <c r="B39" s="2"/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  <row r="60" ht="15">
      <c r="Q60" s="1"/>
    </row>
  </sheetData>
  <sheetProtection/>
  <mergeCells count="5">
    <mergeCell ref="G2:I2"/>
    <mergeCell ref="H6:I6"/>
    <mergeCell ref="A17:J17"/>
    <mergeCell ref="A15:D15"/>
    <mergeCell ref="A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71"/>
  <sheetViews>
    <sheetView showGridLines="0" view="pageBreakPreview" zoomScale="80" zoomScaleNormal="80" zoomScaleSheetLayoutView="80" zoomScalePageLayoutView="80" workbookViewId="0" topLeftCell="A1">
      <selection activeCell="J11" sqref="J11"/>
    </sheetView>
  </sheetViews>
  <sheetFormatPr defaultColWidth="9.00390625" defaultRowHeight="12.75"/>
  <cols>
    <col min="1" max="1" width="5.125" style="25" customWidth="1"/>
    <col min="2" max="2" width="18.25390625" style="25" customWidth="1"/>
    <col min="3" max="3" width="23.25390625" style="25" customWidth="1"/>
    <col min="4" max="4" width="20.875" style="25" customWidth="1"/>
    <col min="5" max="5" width="10.625" style="26" customWidth="1"/>
    <col min="6" max="6" width="15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8.75390625" style="25" customWidth="1"/>
    <col min="11" max="11" width="0.12890625" style="25" customWidth="1"/>
    <col min="12" max="13" width="15.25390625" style="25" customWidth="1"/>
    <col min="14" max="14" width="20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9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/>
      <c r="L10" s="89" t="s">
        <v>213</v>
      </c>
      <c r="M10" s="89" t="s">
        <v>214</v>
      </c>
      <c r="N10" s="89" t="s">
        <v>91</v>
      </c>
    </row>
    <row r="11" spans="1:14" s="31" customFormat="1" ht="138" customHeight="1">
      <c r="A11" s="61" t="s">
        <v>75</v>
      </c>
      <c r="B11" s="54" t="s">
        <v>154</v>
      </c>
      <c r="C11" s="54" t="s">
        <v>155</v>
      </c>
      <c r="D11" s="54" t="s">
        <v>156</v>
      </c>
      <c r="E11" s="121">
        <v>9000</v>
      </c>
      <c r="F11" s="79" t="s">
        <v>157</v>
      </c>
      <c r="G11" s="144" t="s">
        <v>211</v>
      </c>
      <c r="H11" s="63"/>
      <c r="I11" s="63"/>
      <c r="J11" s="145" t="s">
        <v>212</v>
      </c>
      <c r="K11" s="63"/>
      <c r="L11" s="62" t="str">
        <f>IF(K11=0,"0,00",IF(K11&gt;0,ROUND(E11/K11,2)))</f>
        <v>0,00</v>
      </c>
      <c r="M11" s="63"/>
      <c r="N11" s="64">
        <f>ROUND(L11*ROUND(M11,2),2)</f>
        <v>0</v>
      </c>
    </row>
    <row r="12" spans="1:14" ht="15">
      <c r="A12" s="67"/>
      <c r="B12" s="68"/>
      <c r="C12" s="68"/>
      <c r="D12" s="68"/>
      <c r="E12" s="69"/>
      <c r="F12" s="67"/>
      <c r="G12" s="70"/>
      <c r="H12" s="70"/>
      <c r="I12" s="70"/>
      <c r="J12" s="71"/>
      <c r="K12" s="70"/>
      <c r="L12" s="70"/>
      <c r="M12" s="70"/>
      <c r="N12" s="72"/>
    </row>
    <row r="13" spans="1:14" ht="52.5" customHeight="1">
      <c r="A13" s="170" t="s">
        <v>119</v>
      </c>
      <c r="B13" s="170"/>
      <c r="C13" s="170"/>
      <c r="D13" s="170"/>
      <c r="E13" s="170"/>
      <c r="F13" s="170"/>
      <c r="G13" s="74"/>
      <c r="H13" s="74"/>
      <c r="I13" s="74"/>
      <c r="J13" s="75"/>
      <c r="K13" s="74"/>
      <c r="L13" s="74"/>
      <c r="M13" s="74"/>
      <c r="N13" s="76"/>
    </row>
    <row r="14" spans="1:17" ht="30" customHeight="1">
      <c r="A14" s="160" t="s">
        <v>92</v>
      </c>
      <c r="B14" s="160"/>
      <c r="C14" s="160"/>
      <c r="D14" s="160"/>
      <c r="E14" s="160"/>
      <c r="F14" s="160"/>
      <c r="G14" s="160"/>
      <c r="H14" s="160"/>
      <c r="I14" s="160"/>
      <c r="J14" s="160"/>
      <c r="K14" s="74"/>
      <c r="L14" s="74"/>
      <c r="M14" s="74"/>
      <c r="N14" s="76"/>
      <c r="Q14" s="25"/>
    </row>
    <row r="15" spans="1:17" ht="15">
      <c r="A15" s="16"/>
      <c r="B15" s="73"/>
      <c r="C15" s="73"/>
      <c r="D15" s="73"/>
      <c r="E15" s="77"/>
      <c r="F15" s="16"/>
      <c r="G15" s="74"/>
      <c r="H15" s="74"/>
      <c r="I15" s="74"/>
      <c r="J15" s="75"/>
      <c r="K15" s="74"/>
      <c r="L15" s="74"/>
      <c r="M15" s="74"/>
      <c r="N15" s="76"/>
      <c r="Q15" s="25"/>
    </row>
    <row r="16" spans="1:17" ht="15">
      <c r="A16" s="16"/>
      <c r="B16" s="73"/>
      <c r="C16" s="73"/>
      <c r="D16" s="73"/>
      <c r="E16" s="77"/>
      <c r="F16" s="16"/>
      <c r="G16" s="74"/>
      <c r="H16" s="74"/>
      <c r="I16" s="74"/>
      <c r="J16" s="75"/>
      <c r="K16" s="74"/>
      <c r="L16" s="74"/>
      <c r="M16" s="74"/>
      <c r="N16" s="76"/>
      <c r="Q16" s="25"/>
    </row>
    <row r="17" spans="1:17" ht="15">
      <c r="A17" s="16"/>
      <c r="B17" s="78"/>
      <c r="C17" s="73"/>
      <c r="D17" s="73"/>
      <c r="E17" s="77"/>
      <c r="F17" s="16"/>
      <c r="G17" s="74"/>
      <c r="H17" s="74"/>
      <c r="I17" s="74"/>
      <c r="J17" s="75"/>
      <c r="K17" s="74"/>
      <c r="L17" s="74"/>
      <c r="M17" s="74"/>
      <c r="N17" s="76"/>
      <c r="Q17" s="25"/>
    </row>
    <row r="18" spans="1:17" ht="15">
      <c r="A18" s="16"/>
      <c r="B18" s="73"/>
      <c r="C18" s="73"/>
      <c r="D18" s="73"/>
      <c r="E18" s="77"/>
      <c r="F18" s="16"/>
      <c r="G18" s="74"/>
      <c r="H18" s="74"/>
      <c r="I18" s="74"/>
      <c r="J18" s="75"/>
      <c r="K18" s="74"/>
      <c r="L18" s="74"/>
      <c r="M18" s="74"/>
      <c r="N18" s="76"/>
      <c r="Q18" s="25"/>
    </row>
    <row r="19" ht="15">
      <c r="Q19" s="25"/>
    </row>
    <row r="20" ht="15">
      <c r="Q20" s="25"/>
    </row>
    <row r="21" spans="2:17" ht="15">
      <c r="B21" s="39"/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  <row r="162" ht="15">
      <c r="Q162" s="25"/>
    </row>
    <row r="163" ht="15">
      <c r="Q163" s="25"/>
    </row>
    <row r="164" ht="15">
      <c r="Q164" s="25"/>
    </row>
    <row r="165" ht="15">
      <c r="Q165" s="25"/>
    </row>
    <row r="166" ht="15">
      <c r="Q166" s="25"/>
    </row>
    <row r="167" ht="15">
      <c r="Q167" s="25"/>
    </row>
    <row r="168" ht="15">
      <c r="Q168" s="25"/>
    </row>
    <row r="169" ht="15">
      <c r="Q169" s="25"/>
    </row>
    <row r="170" ht="15">
      <c r="Q170" s="25"/>
    </row>
    <row r="171" ht="15">
      <c r="Q171" s="25"/>
    </row>
  </sheetData>
  <sheetProtection/>
  <mergeCells count="4">
    <mergeCell ref="G2:I2"/>
    <mergeCell ref="H6:I6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14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7.625" style="25" customWidth="1"/>
    <col min="3" max="3" width="21.25390625" style="25" customWidth="1"/>
    <col min="4" max="4" width="21.75390625" style="25" customWidth="1"/>
    <col min="5" max="5" width="10.625" style="26" customWidth="1"/>
    <col min="6" max="6" width="14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5.00390625" style="25" customWidth="1"/>
    <col min="11" max="11" width="15.25390625" style="25" hidden="1" customWidth="1"/>
    <col min="12" max="13" width="15.25390625" style="25" customWidth="1"/>
    <col min="14" max="14" width="19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10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/>
      <c r="L10" s="21" t="s">
        <v>217</v>
      </c>
      <c r="M10" s="89" t="s">
        <v>218</v>
      </c>
      <c r="N10" s="89" t="s">
        <v>91</v>
      </c>
    </row>
    <row r="11" spans="1:14" s="31" customFormat="1" ht="144.75" customHeight="1">
      <c r="A11" s="61" t="s">
        <v>75</v>
      </c>
      <c r="B11" s="83" t="s">
        <v>222</v>
      </c>
      <c r="C11" s="60" t="s">
        <v>158</v>
      </c>
      <c r="D11" s="60" t="s">
        <v>159</v>
      </c>
      <c r="E11" s="122">
        <v>620</v>
      </c>
      <c r="F11" s="79" t="s">
        <v>160</v>
      </c>
      <c r="G11" s="144" t="s">
        <v>215</v>
      </c>
      <c r="H11" s="63"/>
      <c r="I11" s="63"/>
      <c r="J11" s="145" t="s">
        <v>216</v>
      </c>
      <c r="K11" s="63"/>
      <c r="L11" s="62" t="str">
        <f>IF(K11=0,"0,00",IF(K11&gt;0,ROUND(E11/K11,2)))</f>
        <v>0,00</v>
      </c>
      <c r="M11" s="63"/>
      <c r="N11" s="64">
        <f>ROUND(L11*ROUND(M11,2),2)</f>
        <v>0</v>
      </c>
    </row>
    <row r="12" spans="1:14" ht="15">
      <c r="A12" s="67"/>
      <c r="B12" s="68"/>
      <c r="C12" s="68"/>
      <c r="D12" s="68"/>
      <c r="E12" s="69"/>
      <c r="F12" s="67"/>
      <c r="G12" s="70"/>
      <c r="H12" s="70"/>
      <c r="I12" s="70"/>
      <c r="J12" s="71"/>
      <c r="K12" s="70"/>
      <c r="L12" s="70"/>
      <c r="M12" s="70"/>
      <c r="N12" s="72"/>
    </row>
    <row r="13" spans="1:17" ht="18" customHeight="1">
      <c r="A13" s="177"/>
      <c r="B13" s="177"/>
      <c r="C13" s="177"/>
      <c r="D13" s="177"/>
      <c r="E13" s="177"/>
      <c r="F13" s="78"/>
      <c r="G13" s="78"/>
      <c r="H13" s="109"/>
      <c r="I13" s="109"/>
      <c r="J13" s="109"/>
      <c r="K13" s="109"/>
      <c r="L13" s="109"/>
      <c r="M13" s="109"/>
      <c r="N13" s="76"/>
      <c r="Q13" s="25"/>
    </row>
    <row r="14" spans="1:17" ht="52.5" customHeight="1">
      <c r="A14" s="160" t="s">
        <v>119</v>
      </c>
      <c r="B14" s="160"/>
      <c r="C14" s="160"/>
      <c r="D14" s="160"/>
      <c r="E14" s="160"/>
      <c r="F14" s="160"/>
      <c r="G14" s="160"/>
      <c r="H14" s="109"/>
      <c r="I14" s="109"/>
      <c r="J14" s="109"/>
      <c r="K14" s="109"/>
      <c r="L14" s="109"/>
      <c r="M14" s="109"/>
      <c r="N14" s="76"/>
      <c r="Q14" s="25"/>
    </row>
    <row r="15" spans="1:17" ht="21.75" customHeight="1">
      <c r="A15" s="160" t="s">
        <v>92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74"/>
      <c r="L15" s="74"/>
      <c r="M15" s="74"/>
      <c r="N15" s="76"/>
      <c r="Q15" s="25"/>
    </row>
    <row r="16" spans="14:17" ht="15">
      <c r="N16" s="76"/>
      <c r="Q16" s="25"/>
    </row>
    <row r="17" spans="14:17" ht="15">
      <c r="N17" s="76"/>
      <c r="Q17" s="25"/>
    </row>
    <row r="18" spans="2:17" ht="15">
      <c r="B18" s="39"/>
      <c r="N18" s="76"/>
      <c r="Q18" s="25"/>
    </row>
    <row r="19" spans="14:17" ht="15">
      <c r="N19" s="76"/>
      <c r="Q19" s="25"/>
    </row>
    <row r="20" spans="14:17" ht="15">
      <c r="N20" s="76"/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14" ht="15">
      <c r="Q114" s="25"/>
    </row>
  </sheetData>
  <sheetProtection/>
  <mergeCells count="5">
    <mergeCell ref="G2:I2"/>
    <mergeCell ref="H6:I6"/>
    <mergeCell ref="A15:J15"/>
    <mergeCell ref="A13:E13"/>
    <mergeCell ref="A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40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0.875" style="25" customWidth="1"/>
    <col min="3" max="3" width="18.125" style="25" customWidth="1"/>
    <col min="4" max="4" width="28.00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11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47.25" customHeight="1">
      <c r="A11" s="20" t="s">
        <v>3</v>
      </c>
      <c r="B11" s="123" t="s">
        <v>161</v>
      </c>
      <c r="C11" s="146" t="s">
        <v>94</v>
      </c>
      <c r="D11" s="95" t="s">
        <v>162</v>
      </c>
      <c r="E11" s="124">
        <v>630</v>
      </c>
      <c r="F11" s="57" t="s">
        <v>102</v>
      </c>
      <c r="G11" s="49" t="s">
        <v>61</v>
      </c>
      <c r="H11" s="51"/>
      <c r="I11" s="51"/>
      <c r="J11" s="52"/>
      <c r="K11" s="49"/>
      <c r="L11" s="49"/>
      <c r="M11" s="49"/>
      <c r="N11" s="50">
        <f>ROUND(L11*ROUND(M11,2),2)</f>
        <v>0</v>
      </c>
    </row>
    <row r="12" spans="2:17" ht="13.5" customHeight="1">
      <c r="B12" s="178"/>
      <c r="C12" s="179"/>
      <c r="Q12" s="25"/>
    </row>
    <row r="13" spans="1:17" ht="57" customHeight="1">
      <c r="A13" s="173" t="s">
        <v>119</v>
      </c>
      <c r="B13" s="173"/>
      <c r="C13" s="173"/>
      <c r="D13" s="173"/>
      <c r="E13" s="173"/>
      <c r="F13" s="173"/>
      <c r="Q13" s="25"/>
    </row>
    <row r="14" spans="1:17" ht="27" customHeight="1">
      <c r="A14" s="160" t="s">
        <v>92</v>
      </c>
      <c r="B14" s="160"/>
      <c r="C14" s="160"/>
      <c r="D14" s="160"/>
      <c r="E14" s="160"/>
      <c r="F14" s="160"/>
      <c r="G14" s="160"/>
      <c r="H14" s="160"/>
      <c r="I14" s="160"/>
      <c r="J14" s="160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</sheetData>
  <sheetProtection/>
  <mergeCells count="5">
    <mergeCell ref="G2:I2"/>
    <mergeCell ref="H6:I6"/>
    <mergeCell ref="B12:C12"/>
    <mergeCell ref="A14:J14"/>
    <mergeCell ref="A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7.125" style="25" customWidth="1"/>
    <col min="3" max="3" width="18.125" style="25" customWidth="1"/>
    <col min="4" max="4" width="31.00390625" style="25" customWidth="1"/>
    <col min="5" max="5" width="10.625" style="26" customWidth="1"/>
    <col min="6" max="6" width="19.3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12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SUM(N11:N13)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72.75" customHeight="1">
      <c r="A11" s="20" t="s">
        <v>3</v>
      </c>
      <c r="B11" s="127" t="s">
        <v>221</v>
      </c>
      <c r="C11" s="54" t="s">
        <v>163</v>
      </c>
      <c r="D11" s="54" t="s">
        <v>164</v>
      </c>
      <c r="E11" s="130">
        <v>60</v>
      </c>
      <c r="F11" s="57" t="s">
        <v>97</v>
      </c>
      <c r="G11" s="49" t="s">
        <v>61</v>
      </c>
      <c r="H11" s="51"/>
      <c r="I11" s="51"/>
      <c r="J11" s="52"/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spans="1:14" ht="72.75" customHeight="1">
      <c r="A12" s="20" t="s">
        <v>4</v>
      </c>
      <c r="B12" s="129" t="s">
        <v>165</v>
      </c>
      <c r="C12" s="83" t="s">
        <v>94</v>
      </c>
      <c r="D12" s="83" t="s">
        <v>166</v>
      </c>
      <c r="E12" s="96">
        <v>20</v>
      </c>
      <c r="F12" s="58" t="s">
        <v>102</v>
      </c>
      <c r="G12" s="49" t="s">
        <v>61</v>
      </c>
      <c r="H12" s="51"/>
      <c r="I12" s="51"/>
      <c r="J12" s="52"/>
      <c r="K12" s="49"/>
      <c r="L12" s="49"/>
      <c r="M12" s="49"/>
      <c r="N12" s="50">
        <f>ROUND(L12*ROUND(M12,2),2)</f>
        <v>0</v>
      </c>
    </row>
    <row r="13" spans="1:14" ht="72.75" customHeight="1">
      <c r="A13" s="110" t="s">
        <v>5</v>
      </c>
      <c r="B13" s="129" t="s">
        <v>165</v>
      </c>
      <c r="C13" s="83" t="s">
        <v>95</v>
      </c>
      <c r="D13" s="83" t="s">
        <v>167</v>
      </c>
      <c r="E13" s="96">
        <v>6</v>
      </c>
      <c r="F13" s="111" t="s">
        <v>102</v>
      </c>
      <c r="G13" s="49" t="s">
        <v>61</v>
      </c>
      <c r="H13" s="125"/>
      <c r="I13" s="125"/>
      <c r="J13" s="126"/>
      <c r="K13" s="112"/>
      <c r="L13" s="49"/>
      <c r="M13" s="112"/>
      <c r="N13" s="50">
        <f>ROUND(L13*ROUND(M13,2),2)</f>
        <v>0</v>
      </c>
    </row>
    <row r="14" spans="1:14" ht="20.25" customHeight="1">
      <c r="A14" s="16"/>
      <c r="B14" s="131"/>
      <c r="C14" s="115"/>
      <c r="D14" s="115"/>
      <c r="E14" s="132"/>
      <c r="F14" s="87"/>
      <c r="G14" s="74"/>
      <c r="H14" s="84"/>
      <c r="I14" s="84"/>
      <c r="J14" s="75"/>
      <c r="K14" s="74"/>
      <c r="L14" s="74"/>
      <c r="M14" s="74"/>
      <c r="N14" s="76"/>
    </row>
    <row r="15" spans="1:14" ht="20.25" customHeight="1">
      <c r="A15" s="181"/>
      <c r="B15" s="155"/>
      <c r="C15" s="155"/>
      <c r="D15" s="155"/>
      <c r="E15" s="132"/>
      <c r="F15" s="87"/>
      <c r="G15" s="74"/>
      <c r="H15" s="84"/>
      <c r="I15" s="84"/>
      <c r="J15" s="75"/>
      <c r="K15" s="74"/>
      <c r="L15" s="74"/>
      <c r="M15" s="74"/>
      <c r="N15" s="76"/>
    </row>
    <row r="16" spans="1:14" ht="20.25" customHeight="1">
      <c r="A16" s="180" t="s">
        <v>100</v>
      </c>
      <c r="B16" s="180"/>
      <c r="C16" s="180"/>
      <c r="D16" s="180"/>
      <c r="E16" s="180"/>
      <c r="F16" s="87"/>
      <c r="G16" s="74"/>
      <c r="H16" s="84"/>
      <c r="I16" s="84"/>
      <c r="J16" s="75"/>
      <c r="K16" s="74"/>
      <c r="L16" s="74"/>
      <c r="M16" s="74"/>
      <c r="N16" s="76"/>
    </row>
    <row r="17" spans="1:14" ht="57.75" customHeight="1">
      <c r="A17" s="155" t="s">
        <v>168</v>
      </c>
      <c r="B17" s="155"/>
      <c r="C17" s="155"/>
      <c r="D17" s="155"/>
      <c r="E17" s="155"/>
      <c r="F17" s="155"/>
      <c r="G17" s="74"/>
      <c r="H17" s="84"/>
      <c r="I17" s="84"/>
      <c r="J17" s="75"/>
      <c r="K17" s="74"/>
      <c r="L17" s="74"/>
      <c r="M17" s="74"/>
      <c r="N17" s="76"/>
    </row>
    <row r="18" spans="1:17" ht="33" customHeight="1">
      <c r="A18" s="160" t="s">
        <v>92</v>
      </c>
      <c r="B18" s="160"/>
      <c r="C18" s="160"/>
      <c r="D18" s="160"/>
      <c r="E18" s="160"/>
      <c r="F18" s="160"/>
      <c r="G18" s="160"/>
      <c r="H18" s="160"/>
      <c r="I18" s="160"/>
      <c r="J18" s="160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</sheetData>
  <sheetProtection/>
  <mergeCells count="6">
    <mergeCell ref="G2:I2"/>
    <mergeCell ref="H6:I6"/>
    <mergeCell ref="A18:J18"/>
    <mergeCell ref="A16:E16"/>
    <mergeCell ref="A17:F17"/>
    <mergeCell ref="A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0"/>
  <sheetViews>
    <sheetView showGridLines="0" view="pageBreakPreview" zoomScale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0.00390625" style="25" customWidth="1"/>
    <col min="3" max="3" width="16.75390625" style="25" customWidth="1"/>
    <col min="4" max="4" width="33.00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21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13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SUM(N11:N11)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91.5" customHeight="1">
      <c r="A11" s="20" t="s">
        <v>75</v>
      </c>
      <c r="B11" s="100" t="s">
        <v>169</v>
      </c>
      <c r="C11" s="100" t="s">
        <v>170</v>
      </c>
      <c r="D11" s="100" t="s">
        <v>171</v>
      </c>
      <c r="E11" s="133">
        <v>3400</v>
      </c>
      <c r="F11" s="58" t="s">
        <v>102</v>
      </c>
      <c r="G11" s="49" t="s">
        <v>61</v>
      </c>
      <c r="H11" s="21"/>
      <c r="I11" s="21"/>
      <c r="J11" s="80"/>
      <c r="K11" s="21"/>
      <c r="L11" s="49"/>
      <c r="M11" s="21"/>
      <c r="N11" s="50">
        <f>ROUND(L11*ROUND(M11,2),2)</f>
        <v>0</v>
      </c>
    </row>
    <row r="12" ht="15">
      <c r="Q12" s="25"/>
    </row>
    <row r="13" spans="1:17" ht="30.75" customHeight="1">
      <c r="A13" s="182" t="s">
        <v>172</v>
      </c>
      <c r="B13" s="182"/>
      <c r="C13" s="182"/>
      <c r="D13" s="182"/>
      <c r="Q13" s="25"/>
    </row>
    <row r="14" spans="1:17" ht="34.5" customHeight="1">
      <c r="A14" s="160" t="s">
        <v>92</v>
      </c>
      <c r="B14" s="160"/>
      <c r="C14" s="160"/>
      <c r="D14" s="160"/>
      <c r="E14" s="160"/>
      <c r="F14" s="160"/>
      <c r="G14" s="160"/>
      <c r="H14" s="160"/>
      <c r="I14" s="160"/>
      <c r="J14" s="160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</sheetData>
  <sheetProtection/>
  <mergeCells count="4">
    <mergeCell ref="G2:I2"/>
    <mergeCell ref="H6:I6"/>
    <mergeCell ref="A14:J14"/>
    <mergeCell ref="A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00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7.625" style="25" customWidth="1"/>
    <col min="3" max="3" width="17.00390625" style="25" customWidth="1"/>
    <col min="4" max="4" width="25.3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20.37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14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SUM(N11:N14)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6" t="s">
        <v>66</v>
      </c>
      <c r="F10" s="47"/>
      <c r="G10" s="21" t="str">
        <f>"Nazwa handlowa /
"&amp;C10&amp;" / 
"&amp;D10</f>
        <v>Nazwa handlowa /
Dawka / 
Postać/Opakowanie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86.25" customHeight="1">
      <c r="A11" s="20" t="s">
        <v>75</v>
      </c>
      <c r="B11" s="54" t="s">
        <v>173</v>
      </c>
      <c r="C11" s="54" t="s">
        <v>174</v>
      </c>
      <c r="D11" s="54" t="s">
        <v>175</v>
      </c>
      <c r="E11" s="121">
        <v>25</v>
      </c>
      <c r="F11" s="58" t="s">
        <v>102</v>
      </c>
      <c r="G11" s="49" t="s">
        <v>61</v>
      </c>
      <c r="H11" s="21"/>
      <c r="I11" s="21"/>
      <c r="J11" s="21"/>
      <c r="K11" s="21"/>
      <c r="L11" s="49"/>
      <c r="M11" s="21"/>
      <c r="N11" s="50">
        <f>ROUND(L11*ROUND(M11,2),2)</f>
        <v>0</v>
      </c>
    </row>
    <row r="12" spans="1:14" s="31" customFormat="1" ht="52.5" customHeight="1">
      <c r="A12" s="20" t="s">
        <v>4</v>
      </c>
      <c r="B12" s="54" t="s">
        <v>173</v>
      </c>
      <c r="C12" s="54" t="s">
        <v>176</v>
      </c>
      <c r="D12" s="54" t="s">
        <v>175</v>
      </c>
      <c r="E12" s="121">
        <v>35</v>
      </c>
      <c r="F12" s="58" t="s">
        <v>102</v>
      </c>
      <c r="G12" s="49" t="s">
        <v>61</v>
      </c>
      <c r="H12" s="21"/>
      <c r="I12" s="21"/>
      <c r="J12" s="21"/>
      <c r="K12" s="21"/>
      <c r="L12" s="49"/>
      <c r="M12" s="21"/>
      <c r="N12" s="50">
        <f>ROUND(L12*ROUND(M12,2),2)</f>
        <v>0</v>
      </c>
    </row>
    <row r="13" spans="1:14" s="31" customFormat="1" ht="65.25" customHeight="1">
      <c r="A13" s="20" t="s">
        <v>5</v>
      </c>
      <c r="B13" s="54" t="s">
        <v>173</v>
      </c>
      <c r="C13" s="54" t="s">
        <v>177</v>
      </c>
      <c r="D13" s="54" t="s">
        <v>175</v>
      </c>
      <c r="E13" s="121">
        <v>360</v>
      </c>
      <c r="F13" s="58" t="s">
        <v>102</v>
      </c>
      <c r="G13" s="49" t="s">
        <v>61</v>
      </c>
      <c r="H13" s="21"/>
      <c r="I13" s="21"/>
      <c r="J13" s="21"/>
      <c r="K13" s="21"/>
      <c r="L13" s="49"/>
      <c r="M13" s="21"/>
      <c r="N13" s="50">
        <f>ROUND(L13*ROUND(M13,2),2)</f>
        <v>0</v>
      </c>
    </row>
    <row r="14" spans="1:14" s="31" customFormat="1" ht="62.25" customHeight="1">
      <c r="A14" s="20" t="s">
        <v>6</v>
      </c>
      <c r="B14" s="54" t="s">
        <v>173</v>
      </c>
      <c r="C14" s="54" t="s">
        <v>178</v>
      </c>
      <c r="D14" s="54" t="s">
        <v>175</v>
      </c>
      <c r="E14" s="121">
        <v>30</v>
      </c>
      <c r="F14" s="58" t="s">
        <v>102</v>
      </c>
      <c r="G14" s="49" t="s">
        <v>61</v>
      </c>
      <c r="H14" s="21"/>
      <c r="I14" s="21"/>
      <c r="J14" s="21"/>
      <c r="K14" s="21"/>
      <c r="L14" s="49"/>
      <c r="M14" s="21"/>
      <c r="N14" s="50">
        <f>ROUND(L14*ROUND(M14,2),2)</f>
        <v>0</v>
      </c>
    </row>
    <row r="15" ht="15">
      <c r="Q15" s="25"/>
    </row>
    <row r="16" spans="1:17" ht="22.5" customHeight="1">
      <c r="A16" s="183" t="s">
        <v>98</v>
      </c>
      <c r="B16" s="169"/>
      <c r="C16" s="170"/>
      <c r="D16" s="170"/>
      <c r="Q16" s="25"/>
    </row>
    <row r="17" spans="1:17" ht="15">
      <c r="A17" s="170" t="s">
        <v>179</v>
      </c>
      <c r="B17" s="170"/>
      <c r="C17" s="170"/>
      <c r="D17" s="170"/>
      <c r="Q17" s="25"/>
    </row>
    <row r="18" spans="1:17" ht="27" customHeight="1">
      <c r="A18" s="160" t="s">
        <v>92</v>
      </c>
      <c r="B18" s="160"/>
      <c r="C18" s="160"/>
      <c r="D18" s="160"/>
      <c r="E18" s="160"/>
      <c r="F18" s="160"/>
      <c r="G18" s="160"/>
      <c r="H18" s="160"/>
      <c r="I18" s="160"/>
      <c r="J18" s="160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</sheetData>
  <sheetProtection/>
  <mergeCells count="5">
    <mergeCell ref="G2:I2"/>
    <mergeCell ref="H6:I6"/>
    <mergeCell ref="A18:J18"/>
    <mergeCell ref="A16:D16"/>
    <mergeCell ref="A17:D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3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4.375" style="25" customWidth="1"/>
    <col min="3" max="3" width="16.75390625" style="25" customWidth="1"/>
    <col min="4" max="4" width="25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15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SUM(N11:N12)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6" t="s">
        <v>66</v>
      </c>
      <c r="F10" s="47"/>
      <c r="G10" s="21" t="str">
        <f>"Nazwa handlowa /
"&amp;C10&amp;" / 
"&amp;D10</f>
        <v>Nazwa handlowa /
Dawka / 
Postać/Opakowanie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54" customHeight="1">
      <c r="A11" s="61" t="s">
        <v>3</v>
      </c>
      <c r="B11" s="98" t="s">
        <v>180</v>
      </c>
      <c r="C11" s="98" t="s">
        <v>181</v>
      </c>
      <c r="D11" s="99" t="s">
        <v>182</v>
      </c>
      <c r="E11" s="134">
        <v>120</v>
      </c>
      <c r="F11" s="81" t="s">
        <v>97</v>
      </c>
      <c r="G11" s="62" t="s">
        <v>61</v>
      </c>
      <c r="H11" s="65"/>
      <c r="I11" s="65"/>
      <c r="J11" s="66"/>
      <c r="K11" s="62"/>
      <c r="L11" s="62" t="str">
        <f>IF(K11=0,"0,00",IF(K11&gt;0,ROUND(E11/K11,2)))</f>
        <v>0,00</v>
      </c>
      <c r="M11" s="62"/>
      <c r="N11" s="64">
        <f>ROUND(L11*ROUND(M11,2),2)</f>
        <v>0</v>
      </c>
    </row>
    <row r="12" spans="1:14" ht="54" customHeight="1">
      <c r="A12" s="20" t="s">
        <v>4</v>
      </c>
      <c r="B12" s="98" t="s">
        <v>180</v>
      </c>
      <c r="C12" s="98" t="s">
        <v>94</v>
      </c>
      <c r="D12" s="99" t="s">
        <v>183</v>
      </c>
      <c r="E12" s="134">
        <v>100</v>
      </c>
      <c r="F12" s="58" t="s">
        <v>97</v>
      </c>
      <c r="G12" s="62" t="s">
        <v>61</v>
      </c>
      <c r="H12" s="51"/>
      <c r="I12" s="51"/>
      <c r="J12" s="52"/>
      <c r="K12" s="49"/>
      <c r="L12" s="62" t="str">
        <f>IF(K12=0,"0,00",IF(K12&gt;0,ROUND(E12/K12,2)))</f>
        <v>0,00</v>
      </c>
      <c r="M12" s="49"/>
      <c r="N12" s="64">
        <f>ROUND(L12*ROUND(M12,2),2)</f>
        <v>0</v>
      </c>
    </row>
    <row r="13" spans="1:14" ht="24" customHeight="1">
      <c r="A13" s="67"/>
      <c r="B13" s="68"/>
      <c r="C13" s="68"/>
      <c r="D13" s="68"/>
      <c r="E13" s="69"/>
      <c r="F13" s="67"/>
      <c r="G13" s="70"/>
      <c r="H13" s="70"/>
      <c r="I13" s="70"/>
      <c r="J13" s="71"/>
      <c r="K13" s="70"/>
      <c r="L13" s="70"/>
      <c r="M13" s="70"/>
      <c r="N13" s="72"/>
    </row>
    <row r="14" spans="1:4" ht="19.5" customHeight="1">
      <c r="A14" s="169" t="s">
        <v>98</v>
      </c>
      <c r="B14" s="169"/>
      <c r="C14" s="184"/>
      <c r="D14" s="184"/>
    </row>
    <row r="15" spans="1:10" ht="21.75" customHeight="1">
      <c r="A15" s="160" t="s">
        <v>92</v>
      </c>
      <c r="B15" s="160"/>
      <c r="C15" s="160"/>
      <c r="D15" s="160"/>
      <c r="E15" s="160"/>
      <c r="F15" s="160"/>
      <c r="G15" s="160"/>
      <c r="H15" s="160"/>
      <c r="I15" s="160"/>
      <c r="J15" s="160"/>
    </row>
    <row r="16" ht="15">
      <c r="B16" s="39"/>
    </row>
    <row r="21" ht="15">
      <c r="Q21" s="25"/>
    </row>
    <row r="22" ht="15">
      <c r="Q22" s="25"/>
    </row>
    <row r="23" ht="15">
      <c r="Q23" s="25"/>
    </row>
  </sheetData>
  <sheetProtection/>
  <mergeCells count="4">
    <mergeCell ref="G2:I2"/>
    <mergeCell ref="H6:I6"/>
    <mergeCell ref="A15:J15"/>
    <mergeCell ref="A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1.125" style="25" customWidth="1"/>
    <col min="3" max="3" width="18.875" style="25" customWidth="1"/>
    <col min="4" max="4" width="22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3" width="15.25390625" style="25" customWidth="1"/>
    <col min="14" max="14" width="20.1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16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SUM(N11:N12)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46" t="s">
        <v>70</v>
      </c>
      <c r="F10" s="47"/>
      <c r="G10" s="21" t="str">
        <f>"Nazwa handlowa /
"&amp;C10&amp;" / 
"&amp;D10</f>
        <v>Nazwa handlowa /
Dawka / 
Postać/ 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74.25" customHeight="1">
      <c r="A11" s="20" t="s">
        <v>3</v>
      </c>
      <c r="B11" s="135" t="s">
        <v>184</v>
      </c>
      <c r="C11" s="135" t="s">
        <v>185</v>
      </c>
      <c r="D11" s="135" t="s">
        <v>186</v>
      </c>
      <c r="E11" s="128">
        <v>4200</v>
      </c>
      <c r="F11" s="57" t="s">
        <v>97</v>
      </c>
      <c r="G11" s="49" t="s">
        <v>61</v>
      </c>
      <c r="H11" s="51"/>
      <c r="I11" s="51"/>
      <c r="J11" s="52"/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spans="1:14" ht="74.25" customHeight="1">
      <c r="A12" s="20" t="s">
        <v>4</v>
      </c>
      <c r="B12" s="135" t="s">
        <v>184</v>
      </c>
      <c r="C12" s="85" t="s">
        <v>187</v>
      </c>
      <c r="D12" s="135" t="s">
        <v>186</v>
      </c>
      <c r="E12" s="136">
        <v>4000</v>
      </c>
      <c r="F12" s="58" t="s">
        <v>97</v>
      </c>
      <c r="G12" s="49" t="s">
        <v>61</v>
      </c>
      <c r="H12" s="51"/>
      <c r="I12" s="51"/>
      <c r="J12" s="52"/>
      <c r="K12" s="49"/>
      <c r="L12" s="49" t="str">
        <f>IF(K12=0,"0,00",IF(K12&gt;0,ROUND(E12/K12,2)))</f>
        <v>0,00</v>
      </c>
      <c r="M12" s="49"/>
      <c r="N12" s="50">
        <f>ROUND(L12*ROUND(M12,2),2)</f>
        <v>0</v>
      </c>
    </row>
    <row r="13" spans="2:14" s="16" customFormat="1" ht="15">
      <c r="B13" s="91"/>
      <c r="C13" s="92"/>
      <c r="E13" s="19"/>
      <c r="G13" s="74"/>
      <c r="L13" s="74"/>
      <c r="N13" s="76"/>
    </row>
    <row r="14" spans="1:14" s="16" customFormat="1" ht="26.25" customHeight="1">
      <c r="A14" s="155" t="s">
        <v>103</v>
      </c>
      <c r="B14" s="155"/>
      <c r="C14" s="155"/>
      <c r="D14" s="155"/>
      <c r="E14" s="155"/>
      <c r="F14" s="155"/>
      <c r="G14" s="74"/>
      <c r="L14" s="74"/>
      <c r="N14" s="76"/>
    </row>
    <row r="15" spans="1:17" ht="22.5" customHeight="1">
      <c r="A15" s="160" t="s">
        <v>92</v>
      </c>
      <c r="B15" s="160"/>
      <c r="C15" s="160"/>
      <c r="D15" s="160"/>
      <c r="E15" s="160"/>
      <c r="F15" s="160"/>
      <c r="G15" s="160"/>
      <c r="H15" s="160"/>
      <c r="I15" s="160"/>
      <c r="J15" s="160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</sheetData>
  <sheetProtection/>
  <mergeCells count="4">
    <mergeCell ref="G2:I2"/>
    <mergeCell ref="H6:I6"/>
    <mergeCell ref="A15:J15"/>
    <mergeCell ref="A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3" width="20.875" style="25" customWidth="1"/>
    <col min="4" max="4" width="32.2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4.375" style="25" customWidth="1"/>
    <col min="10" max="10" width="16.25390625" style="25" customWidth="1"/>
    <col min="11" max="13" width="15.25390625" style="25" customWidth="1"/>
    <col min="14" max="14" width="19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17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SUM(N11:N16)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21" t="s">
        <v>62</v>
      </c>
      <c r="I10" s="21" t="str">
        <f>B10</f>
        <v>Skład</v>
      </c>
      <c r="J10" s="80" t="s">
        <v>89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53.25" customHeight="1">
      <c r="A11" s="20" t="s">
        <v>75</v>
      </c>
      <c r="B11" s="137" t="s">
        <v>188</v>
      </c>
      <c r="C11" s="88" t="s">
        <v>189</v>
      </c>
      <c r="D11" s="83" t="s">
        <v>190</v>
      </c>
      <c r="E11" s="138">
        <v>5</v>
      </c>
      <c r="F11" s="58" t="s">
        <v>97</v>
      </c>
      <c r="G11" s="49" t="s">
        <v>61</v>
      </c>
      <c r="H11" s="21"/>
      <c r="I11" s="21"/>
      <c r="J11" s="80"/>
      <c r="K11" s="21"/>
      <c r="L11" s="49" t="str">
        <f aca="true" t="shared" si="0" ref="L11:L16">IF(K11=0,"0,00",IF(K11&gt;0,ROUND(E11/K11,2)))</f>
        <v>0,00</v>
      </c>
      <c r="M11" s="21"/>
      <c r="N11" s="50">
        <f aca="true" t="shared" si="1" ref="N11:N16">ROUND(L11*ROUND(M11,2),2)</f>
        <v>0</v>
      </c>
    </row>
    <row r="12" spans="1:14" s="31" customFormat="1" ht="53.25" customHeight="1">
      <c r="A12" s="20" t="s">
        <v>4</v>
      </c>
      <c r="B12" s="137" t="s">
        <v>188</v>
      </c>
      <c r="C12" s="88" t="s">
        <v>94</v>
      </c>
      <c r="D12" s="83" t="s">
        <v>190</v>
      </c>
      <c r="E12" s="138">
        <v>10</v>
      </c>
      <c r="F12" s="58" t="s">
        <v>97</v>
      </c>
      <c r="G12" s="49" t="s">
        <v>61</v>
      </c>
      <c r="H12" s="21"/>
      <c r="I12" s="21"/>
      <c r="J12" s="80"/>
      <c r="K12" s="21"/>
      <c r="L12" s="49" t="str">
        <f t="shared" si="0"/>
        <v>0,00</v>
      </c>
      <c r="M12" s="21"/>
      <c r="N12" s="50">
        <f t="shared" si="1"/>
        <v>0</v>
      </c>
    </row>
    <row r="13" spans="1:14" s="31" customFormat="1" ht="53.25" customHeight="1">
      <c r="A13" s="110" t="s">
        <v>5</v>
      </c>
      <c r="B13" s="137" t="s">
        <v>188</v>
      </c>
      <c r="C13" s="88" t="s">
        <v>96</v>
      </c>
      <c r="D13" s="83" t="s">
        <v>190</v>
      </c>
      <c r="E13" s="138">
        <v>15</v>
      </c>
      <c r="F13" s="58" t="s">
        <v>97</v>
      </c>
      <c r="G13" s="49" t="s">
        <v>61</v>
      </c>
      <c r="H13" s="113"/>
      <c r="I13" s="113"/>
      <c r="J13" s="114"/>
      <c r="K13" s="113"/>
      <c r="L13" s="49" t="str">
        <f t="shared" si="0"/>
        <v>0,00</v>
      </c>
      <c r="M13" s="113"/>
      <c r="N13" s="50">
        <f t="shared" si="1"/>
        <v>0</v>
      </c>
    </row>
    <row r="14" spans="1:14" s="31" customFormat="1" ht="53.25" customHeight="1">
      <c r="A14" s="20" t="s">
        <v>6</v>
      </c>
      <c r="B14" s="93" t="s">
        <v>191</v>
      </c>
      <c r="C14" s="139" t="s">
        <v>192</v>
      </c>
      <c r="D14" s="94" t="s">
        <v>193</v>
      </c>
      <c r="E14" s="140">
        <v>20</v>
      </c>
      <c r="F14" s="58" t="s">
        <v>97</v>
      </c>
      <c r="G14" s="49" t="s">
        <v>61</v>
      </c>
      <c r="H14" s="21"/>
      <c r="I14" s="21"/>
      <c r="J14" s="80"/>
      <c r="K14" s="21"/>
      <c r="L14" s="49" t="str">
        <f t="shared" si="0"/>
        <v>0,00</v>
      </c>
      <c r="M14" s="21"/>
      <c r="N14" s="50">
        <f t="shared" si="1"/>
        <v>0</v>
      </c>
    </row>
    <row r="15" spans="1:14" s="31" customFormat="1" ht="96" customHeight="1">
      <c r="A15" s="20" t="s">
        <v>41</v>
      </c>
      <c r="B15" s="93" t="s">
        <v>191</v>
      </c>
      <c r="C15" s="83" t="s">
        <v>99</v>
      </c>
      <c r="D15" s="83" t="s">
        <v>194</v>
      </c>
      <c r="E15" s="141">
        <v>10</v>
      </c>
      <c r="F15" s="58" t="s">
        <v>97</v>
      </c>
      <c r="G15" s="49" t="s">
        <v>61</v>
      </c>
      <c r="H15" s="21"/>
      <c r="I15" s="21"/>
      <c r="J15" s="80"/>
      <c r="K15" s="21"/>
      <c r="L15" s="49" t="str">
        <f t="shared" si="0"/>
        <v>0,00</v>
      </c>
      <c r="M15" s="21"/>
      <c r="N15" s="50">
        <f t="shared" si="1"/>
        <v>0</v>
      </c>
    </row>
    <row r="16" spans="1:14" s="31" customFormat="1" ht="98.25" customHeight="1">
      <c r="A16" s="20" t="s">
        <v>47</v>
      </c>
      <c r="B16" s="93" t="s">
        <v>191</v>
      </c>
      <c r="C16" s="139" t="s">
        <v>93</v>
      </c>
      <c r="D16" s="94" t="s">
        <v>195</v>
      </c>
      <c r="E16" s="140">
        <v>5</v>
      </c>
      <c r="F16" s="58" t="s">
        <v>97</v>
      </c>
      <c r="G16" s="49" t="s">
        <v>61</v>
      </c>
      <c r="H16" s="21"/>
      <c r="I16" s="21"/>
      <c r="J16" s="80"/>
      <c r="K16" s="21"/>
      <c r="L16" s="49" t="str">
        <f t="shared" si="0"/>
        <v>0,00</v>
      </c>
      <c r="M16" s="21"/>
      <c r="N16" s="50">
        <f t="shared" si="1"/>
        <v>0</v>
      </c>
    </row>
    <row r="17" ht="15">
      <c r="Q17" s="25"/>
    </row>
    <row r="18" spans="1:17" ht="28.5" customHeight="1">
      <c r="A18" s="101" t="s">
        <v>196</v>
      </c>
      <c r="B18" s="101"/>
      <c r="C18" s="101"/>
      <c r="Q18" s="25"/>
    </row>
    <row r="19" spans="1:17" ht="34.5" customHeight="1">
      <c r="A19" s="160" t="s">
        <v>92</v>
      </c>
      <c r="B19" s="160"/>
      <c r="C19" s="160"/>
      <c r="D19" s="160"/>
      <c r="E19" s="160"/>
      <c r="F19" s="160"/>
      <c r="G19" s="160"/>
      <c r="H19" s="160"/>
      <c r="I19" s="160"/>
      <c r="J19" s="160"/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</sheetData>
  <sheetProtection/>
  <mergeCells count="3">
    <mergeCell ref="G2:I2"/>
    <mergeCell ref="H6:I6"/>
    <mergeCell ref="A19:J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71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8.75390625" style="25" customWidth="1"/>
    <col min="3" max="3" width="30.875" style="25" customWidth="1"/>
    <col min="4" max="4" width="23.7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24.25390625" style="25" customWidth="1"/>
    <col min="9" max="9" width="15.125" style="25" customWidth="1"/>
    <col min="10" max="10" width="15.00390625" style="25" customWidth="1"/>
    <col min="11" max="13" width="15.25390625" style="25" customWidth="1"/>
    <col min="14" max="14" width="20.1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18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SUM(N11:N12)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99.7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6" t="s">
        <v>66</v>
      </c>
      <c r="F10" s="47"/>
      <c r="G10" s="21" t="str">
        <f>"Nazwa handlowa /
"&amp;C10&amp;" / 
"&amp;D10</f>
        <v>Nazwa handlowa /
Dawka / 
Postać/Opakowanie</v>
      </c>
      <c r="H10" s="21" t="s">
        <v>223</v>
      </c>
      <c r="I10" s="21" t="str">
        <f>B10</f>
        <v>Skład</v>
      </c>
      <c r="J10" s="80" t="s">
        <v>220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ht="200.25" customHeight="1">
      <c r="A11" s="20" t="s">
        <v>3</v>
      </c>
      <c r="B11" s="53" t="s">
        <v>197</v>
      </c>
      <c r="C11" s="53" t="s">
        <v>198</v>
      </c>
      <c r="D11" s="53" t="s">
        <v>199</v>
      </c>
      <c r="E11" s="142">
        <v>1260</v>
      </c>
      <c r="F11" s="57" t="s">
        <v>97</v>
      </c>
      <c r="G11" s="49" t="s">
        <v>61</v>
      </c>
      <c r="H11" s="51"/>
      <c r="I11" s="51"/>
      <c r="J11" s="52"/>
      <c r="K11" s="49"/>
      <c r="L11" s="49" t="str">
        <f>IF(K11=0,"0,00",IF(K11&gt;0,ROUND(E11/K11,2)))</f>
        <v>0,00</v>
      </c>
      <c r="M11" s="49"/>
      <c r="N11" s="50">
        <f>ROUND(L11*ROUND(M11,2),2)</f>
        <v>0</v>
      </c>
    </row>
    <row r="12" spans="1:14" ht="62.25" customHeight="1">
      <c r="A12" s="20" t="s">
        <v>4</v>
      </c>
      <c r="B12" s="53" t="s">
        <v>200</v>
      </c>
      <c r="C12" s="53" t="s">
        <v>201</v>
      </c>
      <c r="D12" s="53" t="s">
        <v>202</v>
      </c>
      <c r="E12" s="142">
        <v>250</v>
      </c>
      <c r="F12" s="58" t="s">
        <v>97</v>
      </c>
      <c r="G12" s="49" t="s">
        <v>61</v>
      </c>
      <c r="H12" s="51"/>
      <c r="I12" s="51"/>
      <c r="J12" s="52"/>
      <c r="K12" s="49"/>
      <c r="L12" s="49" t="str">
        <f>IF(K12=0,"0,00",IF(K12&gt;0,ROUND(E12/K12,2)))</f>
        <v>0,00</v>
      </c>
      <c r="M12" s="49"/>
      <c r="N12" s="50">
        <f>ROUND(L12*ROUND(M12,2),2)</f>
        <v>0</v>
      </c>
    </row>
    <row r="13" ht="15">
      <c r="Q13" s="25"/>
    </row>
    <row r="14" spans="1:17" ht="16.5" customHeight="1">
      <c r="A14" s="160" t="s">
        <v>92</v>
      </c>
      <c r="B14" s="160"/>
      <c r="C14" s="160"/>
      <c r="D14" s="160"/>
      <c r="E14" s="160"/>
      <c r="F14" s="160"/>
      <c r="G14" s="160"/>
      <c r="H14" s="160"/>
      <c r="I14" s="160"/>
      <c r="J14" s="160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</sheetData>
  <sheetProtection/>
  <mergeCells count="3">
    <mergeCell ref="G2:I2"/>
    <mergeCell ref="H6:I6"/>
    <mergeCell ref="A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58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32.125" style="25" customWidth="1"/>
    <col min="3" max="3" width="13.75390625" style="25" customWidth="1"/>
    <col min="4" max="4" width="21.00390625" style="25" customWidth="1"/>
    <col min="5" max="5" width="10.625" style="26" customWidth="1"/>
    <col min="6" max="6" width="18.75390625" style="25" customWidth="1"/>
    <col min="7" max="7" width="27.25390625" style="25" customWidth="1"/>
    <col min="8" max="8" width="23.75390625" style="25" customWidth="1"/>
    <col min="9" max="9" width="15.125" style="25" customWidth="1"/>
    <col min="10" max="10" width="16.125" style="25" customWidth="1"/>
    <col min="11" max="13" width="15.25390625" style="25" customWidth="1"/>
    <col min="14" max="14" width="19.75390625" style="25" customWidth="1"/>
    <col min="15" max="15" width="8.00390625" style="25" customWidth="1"/>
    <col min="16" max="16" width="15.875" style="25" customWidth="1"/>
    <col min="17" max="17" width="15.875" style="41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39" t="str">
        <f>'formularz oferty'!C4</f>
        <v>DFP.271.54.2024.ADB</v>
      </c>
      <c r="N1" s="40" t="s">
        <v>84</v>
      </c>
      <c r="S1" s="39"/>
      <c r="T1" s="39"/>
    </row>
    <row r="2" spans="7:9" ht="15">
      <c r="G2" s="166"/>
      <c r="H2" s="166"/>
      <c r="I2" s="166"/>
    </row>
    <row r="3" ht="15">
      <c r="N3" s="40" t="s">
        <v>67</v>
      </c>
    </row>
    <row r="4" spans="2:17" ht="15">
      <c r="B4" s="31" t="s">
        <v>15</v>
      </c>
      <c r="C4" s="21">
        <v>19</v>
      </c>
      <c r="D4" s="23"/>
      <c r="E4" s="19"/>
      <c r="F4" s="16"/>
      <c r="G4" s="42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2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3"/>
      <c r="D6" s="43"/>
      <c r="E6" s="19"/>
      <c r="F6" s="16"/>
      <c r="G6" s="22" t="s">
        <v>2</v>
      </c>
      <c r="H6" s="167">
        <f>SUM(N11:N12)</f>
        <v>0</v>
      </c>
      <c r="I6" s="168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Q8" s="25"/>
    </row>
    <row r="9" spans="2:17" ht="15">
      <c r="B9" s="31"/>
      <c r="Q9" s="25"/>
    </row>
    <row r="10" spans="1:14" s="31" customFormat="1" ht="110.25" customHeight="1">
      <c r="A10" s="21" t="s">
        <v>45</v>
      </c>
      <c r="B10" s="21" t="s">
        <v>16</v>
      </c>
      <c r="C10" s="21" t="s">
        <v>17</v>
      </c>
      <c r="D10" s="21" t="s">
        <v>60</v>
      </c>
      <c r="E10" s="46" t="s">
        <v>66</v>
      </c>
      <c r="F10" s="47"/>
      <c r="G10" s="21" t="str">
        <f>"Nazwa handlowa /
"&amp;C10&amp;" / 
"&amp;D10</f>
        <v>Nazwa handlowa /
Dawka / 
Postać /Opakowanie</v>
      </c>
      <c r="H10" s="80" t="s">
        <v>224</v>
      </c>
      <c r="I10" s="21" t="str">
        <f>B10</f>
        <v>Skład</v>
      </c>
      <c r="J10" s="80" t="s">
        <v>220</v>
      </c>
      <c r="K10" s="21" t="s">
        <v>39</v>
      </c>
      <c r="L10" s="21" t="s">
        <v>40</v>
      </c>
      <c r="M10" s="89" t="s">
        <v>90</v>
      </c>
      <c r="N10" s="89" t="s">
        <v>91</v>
      </c>
    </row>
    <row r="11" spans="1:14" s="31" customFormat="1" ht="170.25" customHeight="1">
      <c r="A11" s="20" t="s">
        <v>75</v>
      </c>
      <c r="B11" s="135" t="s">
        <v>203</v>
      </c>
      <c r="C11" s="59" t="s">
        <v>204</v>
      </c>
      <c r="D11" s="59" t="s">
        <v>205</v>
      </c>
      <c r="E11" s="143">
        <v>48</v>
      </c>
      <c r="F11" s="58" t="s">
        <v>102</v>
      </c>
      <c r="G11" s="49" t="s">
        <v>61</v>
      </c>
      <c r="H11" s="80"/>
      <c r="I11" s="21"/>
      <c r="J11" s="82"/>
      <c r="K11" s="21"/>
      <c r="L11" s="49"/>
      <c r="M11" s="21"/>
      <c r="N11" s="50">
        <f>ROUND(L11*ROUND(M11,2),2)</f>
        <v>0</v>
      </c>
    </row>
    <row r="12" spans="1:14" ht="165.75" customHeight="1">
      <c r="A12" s="20" t="s">
        <v>74</v>
      </c>
      <c r="B12" s="135" t="s">
        <v>206</v>
      </c>
      <c r="C12" s="59" t="s">
        <v>207</v>
      </c>
      <c r="D12" s="59" t="s">
        <v>208</v>
      </c>
      <c r="E12" s="143">
        <v>42</v>
      </c>
      <c r="F12" s="58" t="s">
        <v>219</v>
      </c>
      <c r="G12" s="49" t="s">
        <v>61</v>
      </c>
      <c r="H12" s="51"/>
      <c r="I12" s="51"/>
      <c r="J12" s="52"/>
      <c r="K12" s="49"/>
      <c r="L12" s="49"/>
      <c r="M12" s="49"/>
      <c r="N12" s="50">
        <f>ROUND(L12*ROUND(M12,2),2)</f>
        <v>0</v>
      </c>
    </row>
    <row r="13" spans="1:17" ht="15">
      <c r="A13" s="67"/>
      <c r="B13" s="68"/>
      <c r="C13" s="68"/>
      <c r="D13" s="68"/>
      <c r="E13" s="69"/>
      <c r="F13" s="67"/>
      <c r="G13" s="70"/>
      <c r="H13" s="70"/>
      <c r="I13" s="70"/>
      <c r="J13" s="71"/>
      <c r="K13" s="70"/>
      <c r="L13" s="70"/>
      <c r="M13" s="70"/>
      <c r="N13" s="72"/>
      <c r="Q13" s="25"/>
    </row>
    <row r="14" spans="1:17" ht="21" customHeight="1">
      <c r="A14" s="185" t="s">
        <v>209</v>
      </c>
      <c r="B14" s="186"/>
      <c r="C14" s="186"/>
      <c r="D14" s="73"/>
      <c r="E14" s="77"/>
      <c r="F14" s="16"/>
      <c r="G14" s="74"/>
      <c r="H14" s="74"/>
      <c r="I14" s="74"/>
      <c r="J14" s="75"/>
      <c r="K14" s="74"/>
      <c r="L14" s="74"/>
      <c r="M14" s="74"/>
      <c r="N14" s="76"/>
      <c r="Q14" s="25"/>
    </row>
    <row r="15" spans="1:17" ht="25.5" customHeight="1">
      <c r="A15" s="160" t="s">
        <v>92</v>
      </c>
      <c r="B15" s="160"/>
      <c r="C15" s="160"/>
      <c r="D15" s="160"/>
      <c r="E15" s="160"/>
      <c r="F15" s="160"/>
      <c r="G15" s="160"/>
      <c r="H15" s="160"/>
      <c r="I15" s="160"/>
      <c r="J15" s="160"/>
      <c r="K15" s="74"/>
      <c r="L15" s="74"/>
      <c r="M15" s="74"/>
      <c r="N15" s="76"/>
      <c r="Q15" s="25"/>
    </row>
    <row r="16" spans="2:17" ht="15">
      <c r="B16" s="39"/>
      <c r="Q16" s="25"/>
    </row>
    <row r="17" spans="2:17" ht="15">
      <c r="B17" s="39"/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</sheetData>
  <sheetProtection/>
  <mergeCells count="4">
    <mergeCell ref="G2:I2"/>
    <mergeCell ref="H6:I6"/>
    <mergeCell ref="A15:J15"/>
    <mergeCell ref="A14:C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2021-08-06T07:18:20Z</cp:lastPrinted>
  <dcterms:created xsi:type="dcterms:W3CDTF">2003-05-16T10:10:29Z</dcterms:created>
  <dcterms:modified xsi:type="dcterms:W3CDTF">2024-04-12T10:47:21Z</dcterms:modified>
  <cp:category/>
  <cp:version/>
  <cp:contentType/>
  <cp:contentStatus/>
</cp:coreProperties>
</file>