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M:\PRZETARGI\2024\powyżej 130 tys\5_361.23 Odnowa DW 538\7. Pytania i odp\odp\"/>
    </mc:Choice>
  </mc:AlternateContent>
  <xr:revisionPtr revIDLastSave="0" documentId="13_ncr:1_{231C3E89-C7B9-4C7A-9444-1FE715C8A20C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całość" sheetId="6" r:id="rId1"/>
  </sheets>
  <definedNames>
    <definedName name="_xlnm._FilterDatabase" localSheetId="0" hidden="1">całość!$A$5:$O$5</definedName>
    <definedName name="_xlnm.Print_Area" localSheetId="0">całość!$A$1:$G$119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6" l="1"/>
  <c r="E102" i="6" l="1"/>
  <c r="E77" i="6"/>
  <c r="E98" i="6" l="1"/>
  <c r="E18" i="6"/>
  <c r="E53" i="6"/>
  <c r="E80" i="6"/>
  <c r="E89" i="6"/>
  <c r="E20" i="6"/>
  <c r="E16" i="6"/>
  <c r="E78" i="6"/>
  <c r="E100" i="6" l="1"/>
  <c r="E87" i="6"/>
  <c r="E85" i="6"/>
</calcChain>
</file>

<file path=xl/sharedStrings.xml><?xml version="1.0" encoding="utf-8"?>
<sst xmlns="http://schemas.openxmlformats.org/spreadsheetml/2006/main" count="318" uniqueCount="216">
  <si>
    <t>Lp.</t>
  </si>
  <si>
    <t>Podstawa</t>
  </si>
  <si>
    <t>Opis</t>
  </si>
  <si>
    <t>Ilość</t>
  </si>
  <si>
    <t>Cena jedn.</t>
  </si>
  <si>
    <t>Wartość</t>
  </si>
  <si>
    <t>Roboty pomiarowe przy liniowych robotach ziemnych wraz z inwentaryzacją powykonawczą</t>
  </si>
  <si>
    <t>km</t>
  </si>
  <si>
    <t>m2</t>
  </si>
  <si>
    <t>POBOCZA</t>
  </si>
  <si>
    <t>Razem netto</t>
  </si>
  <si>
    <t>Podatek VAT 23%</t>
  </si>
  <si>
    <t>Razem brutto</t>
  </si>
  <si>
    <t>Nazwa zadania:</t>
  </si>
  <si>
    <t>WYCENA</t>
  </si>
  <si>
    <t>D-01.01.01</t>
  </si>
  <si>
    <t>D-05.03.11</t>
  </si>
  <si>
    <t>D-04.01.01</t>
  </si>
  <si>
    <t>D-04.04.04</t>
  </si>
  <si>
    <t>D-05.03.05b</t>
  </si>
  <si>
    <t>Mg</t>
  </si>
  <si>
    <t>D-05.03.13a</t>
  </si>
  <si>
    <t>D-04.03.01</t>
  </si>
  <si>
    <t>D-06.04.01</t>
  </si>
  <si>
    <t>mb</t>
  </si>
  <si>
    <t>Słownie:</t>
  </si>
  <si>
    <t>ROBOTY PRZYGOTOWAWCZE I ROZBIÓRKOWE</t>
  </si>
  <si>
    <t>szt</t>
  </si>
  <si>
    <t>D-07.02.02</t>
  </si>
  <si>
    <t>OZNAKOWANIE i BRD</t>
  </si>
  <si>
    <t xml:space="preserve">NAWIERZCHNIE </t>
  </si>
  <si>
    <t>D-06.03.01</t>
  </si>
  <si>
    <t>X</t>
  </si>
  <si>
    <t xml:space="preserve">Tabela przedmiaru robót </t>
  </si>
  <si>
    <t>Jedn. obm.</t>
  </si>
  <si>
    <t>kpl</t>
  </si>
  <si>
    <t>Wykonanie oznakowania poziomego grubowarstwowego chemoutwardzalnego - gładkie - linie segregacyjne</t>
  </si>
  <si>
    <t>Wykonanie oznakowania poziomego grubowarstwowego chemoutwardzalnego - strukturalne - linie krawędziowe</t>
  </si>
  <si>
    <t>D-05.03.05a</t>
  </si>
  <si>
    <t>Wykonanie ścinki poboczy głębokość średnio 10 cm i szerokości 50 cm</t>
  </si>
  <si>
    <t>ROBOTY NIEPRZEWIDZIANE</t>
  </si>
  <si>
    <t>Oczyszczenie i skropienie nawierzchni drogowej emulsją asfaltową w ilości 0,5 kg/m2</t>
  </si>
  <si>
    <t>Oczyszczenie i skropienie nawierzchni drogowej emulsją asfaltową w ilości 0,3 kg/m2</t>
  </si>
  <si>
    <t>D-05.03.23</t>
  </si>
  <si>
    <t>D-03.01.03</t>
  </si>
  <si>
    <t>D-06.02.01</t>
  </si>
  <si>
    <t>D-07.01.01</t>
  </si>
  <si>
    <t>D.07.02.01</t>
  </si>
  <si>
    <t>Demontaż istniejącego oznakowania pionowego - dostarczenie znaków, słupków do bazy RDW w Wąbrzeźnie</t>
  </si>
  <si>
    <r>
      <t xml:space="preserve">Nawierzchnia z mieszanek mineralno-bitumicznych AC 11S 50/70 - </t>
    </r>
    <r>
      <rPr>
        <b/>
        <sz val="11"/>
        <rFont val="Calibri"/>
        <family val="2"/>
        <charset val="238"/>
        <scheme val="minor"/>
      </rPr>
      <t>warstwa ścieralna</t>
    </r>
    <r>
      <rPr>
        <sz val="11"/>
        <rFont val="Calibri"/>
        <family val="2"/>
        <charset val="238"/>
        <scheme val="minor"/>
      </rPr>
      <t xml:space="preserve"> - grubość po zagęszczeniu 4 cm (zjazdy)</t>
    </r>
  </si>
  <si>
    <t>D-01.02.01</t>
  </si>
  <si>
    <t>ZJAZDY</t>
  </si>
  <si>
    <t>D-01.02.04</t>
  </si>
  <si>
    <r>
      <t xml:space="preserve">Nawierzchnia z mieszanek mineralno-bitumicznych SMA 8 PMB - 45/80-55 </t>
    </r>
    <r>
      <rPr>
        <b/>
        <sz val="11"/>
        <rFont val="Calibri"/>
        <family val="2"/>
        <charset val="238"/>
        <scheme val="minor"/>
      </rPr>
      <t>warstwa ścieralna</t>
    </r>
    <r>
      <rPr>
        <sz val="11"/>
        <rFont val="Calibri"/>
        <family val="2"/>
        <charset val="238"/>
        <scheme val="minor"/>
      </rPr>
      <t xml:space="preserve"> - grubość po zagęszczeniu 4 cm (jezdnia)</t>
    </r>
  </si>
  <si>
    <t>D-08.01.01b</t>
  </si>
  <si>
    <t>obwody pni wg zestawienia</t>
  </si>
  <si>
    <t>D-04.02.02</t>
  </si>
  <si>
    <t>Przełożenie nawierzchni zjazdów z kostki z uzupełnieniem podsypki cementowo - piaskoweg 1:4 gr 3 cm</t>
  </si>
  <si>
    <r>
      <t xml:space="preserve">Nawierzchnia z mieszanek mineralno-bitumicznych grysowo-żwirowych - </t>
    </r>
    <r>
      <rPr>
        <b/>
        <sz val="11"/>
        <rFont val="Calibri"/>
        <family val="2"/>
        <charset val="238"/>
        <scheme val="minor"/>
      </rPr>
      <t>warstwa wiążąca</t>
    </r>
    <r>
      <rPr>
        <sz val="11"/>
        <rFont val="Calibri"/>
        <family val="2"/>
        <charset val="238"/>
        <scheme val="minor"/>
      </rPr>
      <t xml:space="preserve"> asfaltowa - grubość po zagęszczeniu 5 cm, AC16W  (zjazdy)</t>
    </r>
  </si>
  <si>
    <t>Remont przepustów średnicy 40 cm pod zjazdami (długość przepustu średnio 8 m) na podsypce z pospółki</t>
  </si>
  <si>
    <t>D-07.05.01</t>
  </si>
  <si>
    <t>I.</t>
  </si>
  <si>
    <t>1.1</t>
  </si>
  <si>
    <t>1.2</t>
  </si>
  <si>
    <t>1.3</t>
  </si>
  <si>
    <t>II.</t>
  </si>
  <si>
    <t>2.1</t>
  </si>
  <si>
    <t>2.2</t>
  </si>
  <si>
    <t>2.3</t>
  </si>
  <si>
    <t>2.4</t>
  </si>
  <si>
    <t>2.5</t>
  </si>
  <si>
    <t>IV.</t>
  </si>
  <si>
    <t>V.</t>
  </si>
  <si>
    <t>x</t>
  </si>
  <si>
    <t>Podbudowa zasadnicza z mieszanki kruszyw łamanych  0/31,5 mm o grubości po zagęszczeniu 20 cm (zjazdy)</t>
  </si>
  <si>
    <t>VII</t>
  </si>
  <si>
    <t>Bariery energochłonne N2W2 - montaż zgodnie z planem sytuacyjnym</t>
  </si>
  <si>
    <t>ROWY</t>
  </si>
  <si>
    <t>Wykonanie uzupełnienia poboczy materiałem ze ścinki głębokość średnio 10 cm i szerokości 50 cm</t>
  </si>
  <si>
    <t>2.6</t>
  </si>
  <si>
    <t xml:space="preserve">D – 05.03.26a0 </t>
  </si>
  <si>
    <t>m3</t>
  </si>
  <si>
    <t>Zabezpieczenie nawierzchni bitumicznej przed spękaniem siatką zbrojeniową wykonaną z włókien szklanych</t>
  </si>
  <si>
    <t>Oczyszczenie i skropienie nawierzchni drogowej emulsją asfaltową pod warstwę ścieralną</t>
  </si>
  <si>
    <t>2.7</t>
  </si>
  <si>
    <t>Oczyszczenie i skropienie nawierzchni drogowej emulsją asfaltową pod warstwę wyrównawczą</t>
  </si>
  <si>
    <t>Oczyszczenie i skropienie nawierzchni drogowej emulsją asfaltową pod warstwę wiążącą</t>
  </si>
  <si>
    <t>M-21.02.04</t>
  </si>
  <si>
    <t>Odnowa nawierzchni DW 538 
odcinek Mełno – Gruta od km 5+063 do km 6+658 długości 1,595 km</t>
  </si>
  <si>
    <t>szt.</t>
  </si>
  <si>
    <t>Demontaż starych słupków przeszkodowych oddzielających jezdnię (żółte słupki w pasie zieleni w m. Mełno)</t>
  </si>
  <si>
    <t>III</t>
  </si>
  <si>
    <t>PRZEPUSTY DROGOWE I ODWODNIENIE</t>
  </si>
  <si>
    <t>Wzmocnienie  poboczy materiałem Zamawiającego                                                          gł. średnio 8 cm (dolna warstwa) ok 380mg</t>
  </si>
  <si>
    <t>1.4</t>
  </si>
  <si>
    <t>Wjazd do cukrowni</t>
  </si>
  <si>
    <t xml:space="preserve">Zabezpieczenie nawierzchni bitumicznej przed spękaniem siatką zbrojeniową wykonaną z włókien szklanych </t>
  </si>
  <si>
    <t>Wytrzymałość 120/120 kN/m - jezdnia dodatkowa</t>
  </si>
  <si>
    <t>Wytrzymałość 120/120 kN/m -od 5+063 do 6+658 - jezdnia główna</t>
  </si>
  <si>
    <t>Wykonanie oznakowania pionowego. Przymocowanie tablic znaków drogowych do wkopanych i ustabilizowanych słupków, typ A /średnie/ II generacji</t>
  </si>
  <si>
    <t>Wykonanie oznakowania pionowego. Przymocowanie tablic znaków drogowych do wkopanych i ustabilizowanych słupków, typ B /średnie/ II generacji</t>
  </si>
  <si>
    <t>Wykonanie oznakowania pionowego. Przymocowanie tablic znaków drogowych do wkopanych i ustabilizowanych słupków, typ D /średnie/ II generacji</t>
  </si>
  <si>
    <t>Wykonanie oznakowania pionowego. Przymocowanie tablic znaków drogowych do wkopanych i ustabilizowanych słupków, typ E /średnie/</t>
  </si>
  <si>
    <t>Wykonanie oznakowania pionowego. Przymocowanie tablic znaków drogowych do wkopanych i ustabilizowanych słupków, typ G</t>
  </si>
  <si>
    <t>Wykonanie oznakowania pionowego. Przymocowanie tablic znaków drogowych do wkopanych i ustabilizowanych słupków, typ T</t>
  </si>
  <si>
    <t>Ustawienie słupków prowadzących U-1a,b (lewy i prawy) uchylnych z opisem</t>
  </si>
  <si>
    <t>Oczyszczenie przepustu w km 5+921</t>
  </si>
  <si>
    <t>(2*10*2)+11+8</t>
  </si>
  <si>
    <t>od km 5+128 do km 5+249</t>
  </si>
  <si>
    <t>Wykonanie  warstwy mrozoochronnej stabilizowanej mieszanką C1,5/2                                            gł. średnio 15 cm</t>
  </si>
  <si>
    <t>Wzmocnienie poboczy kruszywem kamiennym (opaska) #0/31,5  gr 7 cm (górna warstwa)</t>
  </si>
  <si>
    <t>Wzmocnienie  poboczy materiałem Zamawiającego (opaska)                                                   gł. średnio 8 cm (dolna warstwa)</t>
  </si>
  <si>
    <t xml:space="preserve">Wykonanie ścianek czołowych (prefabrykowanych) </t>
  </si>
  <si>
    <t xml:space="preserve">Rozbiórka nawierzchni chodnika z płytek chodnikowych wraz z obwiednią </t>
  </si>
  <si>
    <t>Wykonanie nawierzchni chodnika z kostki betonowej gr. 6 cm na podsypce cem.-piaskowej gr 5 cm</t>
  </si>
  <si>
    <t>zestawienie zjazdów</t>
  </si>
  <si>
    <t>268+90</t>
  </si>
  <si>
    <t>Remont wlotów i wylotów ścianek czołowych przepustu drogowego zabrukiem</t>
  </si>
  <si>
    <t>km 5+921</t>
  </si>
  <si>
    <t>1.5</t>
  </si>
  <si>
    <t>25+24</t>
  </si>
  <si>
    <t>Wycinka krzewów na skarpach przyległych</t>
  </si>
  <si>
    <t>Rozbiórka płyt ażurowych wzmacniających skarpy przy wlocie i wylocie przepustu</t>
  </si>
  <si>
    <t>6*2</t>
  </si>
  <si>
    <t>1.6</t>
  </si>
  <si>
    <t>Uszczelnienie ścianki czołowej wylotu przepustów zaprawą mostową</t>
  </si>
  <si>
    <t>(2*1,5)*(0,05*6)</t>
  </si>
  <si>
    <t>Pogłębienie dna rowu przed i za przepustem w km 5+921 i wzmocnienie skarp rowu płotkami faszynowymi na długości 2x10m</t>
  </si>
  <si>
    <t>D-08.05.01</t>
  </si>
  <si>
    <t>D-07.06.02</t>
  </si>
  <si>
    <t>Rozbiórka skorodowanych i nienormatywnych balustrad ochronnych</t>
  </si>
  <si>
    <t>1.7</t>
  </si>
  <si>
    <t>80+112</t>
  </si>
  <si>
    <t>Wbudowanie balustrady stalowe U-11a przy przepuście km 5+921 na długości 12m po prawej stronie chodnika</t>
  </si>
  <si>
    <t>2456,18*0,75</t>
  </si>
  <si>
    <t>2.8</t>
  </si>
  <si>
    <t>2.9</t>
  </si>
  <si>
    <t>2.10</t>
  </si>
  <si>
    <t>2.11</t>
  </si>
  <si>
    <t>2.12</t>
  </si>
  <si>
    <t>2.13</t>
  </si>
  <si>
    <t>3.1</t>
  </si>
  <si>
    <t>3.2</t>
  </si>
  <si>
    <t>3.3</t>
  </si>
  <si>
    <t>3.4</t>
  </si>
  <si>
    <t>3.5</t>
  </si>
  <si>
    <t>4.1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</si>
  <si>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</si>
  <si>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</si>
  <si>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</si>
  <si>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</si>
  <si>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</si>
  <si>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</si>
  <si>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</si>
  <si>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</si>
  <si>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</si>
  <si>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</si>
  <si>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</si>
  <si>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</si>
  <si>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</si>
  <si>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</si>
  <si>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VI</t>
  </si>
  <si>
    <t>6.1</t>
  </si>
  <si>
    <t>6.2</t>
  </si>
  <si>
    <t>6.3</t>
  </si>
  <si>
    <t>6.4</t>
  </si>
  <si>
    <t>6.5</t>
  </si>
  <si>
    <t>6.6</t>
  </si>
  <si>
    <t>6.7</t>
  </si>
  <si>
    <t>6.8</t>
  </si>
  <si>
    <t>7.1</t>
  </si>
  <si>
    <t>7.2</t>
  </si>
  <si>
    <t>7.3</t>
  </si>
  <si>
    <t>7.4</t>
  </si>
  <si>
    <t>VIII</t>
  </si>
  <si>
    <t>8.1</t>
  </si>
  <si>
    <t>km 5+100 strona prawa i km 5+925 strona prawa: 25+24</t>
  </si>
  <si>
    <t>7.5</t>
  </si>
  <si>
    <t>2456,18*0,5</t>
  </si>
  <si>
    <t>D – 01.01.01b</t>
  </si>
  <si>
    <t>7.6</t>
  </si>
  <si>
    <t>WYNIESIENIE I STABILIZACJA GRANIC PASA DROGOWEGO</t>
  </si>
  <si>
    <t>Roboty nieprzewidziane 3% od pozycji 1.1 do 7.6</t>
  </si>
  <si>
    <t>Wymiana 2 wpustów ulicznych (żeliwnych) na nowe, odprowadzających wodę z korytek z przykanalikiem do rowu melioracyjnego</t>
  </si>
  <si>
    <t>Wycinka drzew - szacowana ilość uzależniona od decyzji UG w Mełnie</t>
  </si>
  <si>
    <t>ściek od km 5+123 do km 5+407</t>
  </si>
  <si>
    <t>Przekrój podstawowy</t>
  </si>
  <si>
    <t>1.8</t>
  </si>
  <si>
    <t>D-08.03.01</t>
  </si>
  <si>
    <r>
      <t xml:space="preserve">Warstwa </t>
    </r>
    <r>
      <rPr>
        <b/>
        <sz val="11"/>
        <rFont val="Calibri"/>
        <family val="2"/>
        <charset val="238"/>
        <scheme val="minor"/>
      </rPr>
      <t>wyrównawcza</t>
    </r>
    <r>
      <rPr>
        <sz val="11"/>
        <rFont val="Calibri"/>
        <family val="2"/>
        <charset val="238"/>
        <scheme val="minor"/>
      </rPr>
      <t xml:space="preserve"> z mieszanki mineralno-asfaltowej AC 16W 35/50 w ilości 100 kg/m2, - (jezdnia z odsadzką)</t>
    </r>
  </si>
  <si>
    <r>
      <t xml:space="preserve">Nawierzchnia z mieszanek mineralno-bitumicznych AC16W PMB 25/55-60 </t>
    </r>
    <r>
      <rPr>
        <b/>
        <sz val="11"/>
        <rFont val="Calibri"/>
        <family val="2"/>
        <charset val="238"/>
        <scheme val="minor"/>
      </rPr>
      <t>warstwa wiążąca</t>
    </r>
    <r>
      <rPr>
        <sz val="11"/>
        <rFont val="Calibri"/>
        <family val="2"/>
        <charset val="238"/>
        <scheme val="minor"/>
      </rPr>
      <t xml:space="preserve"> - grubości po zagęszczeniu 5 cm, (jezdnia z odsadzką)</t>
    </r>
  </si>
  <si>
    <r>
      <t xml:space="preserve">Warstwa </t>
    </r>
    <r>
      <rPr>
        <b/>
        <sz val="11"/>
        <rFont val="Calibri"/>
        <family val="2"/>
        <charset val="238"/>
        <scheme val="minor"/>
      </rPr>
      <t>wyrównawcza</t>
    </r>
    <r>
      <rPr>
        <sz val="11"/>
        <rFont val="Calibri"/>
        <family val="2"/>
        <charset val="238"/>
        <scheme val="minor"/>
      </rPr>
      <t xml:space="preserve"> z mieszanki mineralno-asfaltowej AC 16W 35/50 w ilości wg 125 kg/m2,  - (jezdnia z odsadzką)</t>
    </r>
  </si>
  <si>
    <t xml:space="preserve">Frezowanie nawierzchni bitumicznej średnio gr. 9 cm m. Mełno przy ścieku liniowy, z wbudowaniem części materiału w pobocza oraz pozostałą ilość transport materiału do bazy RDW. </t>
  </si>
  <si>
    <t xml:space="preserve">Frezowanie nawierzchni bitumicznej średnio gr. 4 z wbudowaniem części materiału w pobocza oraz pozostałą ilość transport materiału do bazy RDW. </t>
  </si>
  <si>
    <t>Pas postojowy i odcinek na długości ścieku liniowego w m. Mełno długości 350 m</t>
  </si>
  <si>
    <r>
      <t xml:space="preserve">Nawierzchnia z mieszanek mineralno-bitumicznych SMA 8 PMB - 45/80-55 </t>
    </r>
    <r>
      <rPr>
        <b/>
        <sz val="11"/>
        <rFont val="Calibri"/>
        <family val="2"/>
        <charset val="238"/>
        <scheme val="minor"/>
      </rPr>
      <t>warstwa ścieralna</t>
    </r>
    <r>
      <rPr>
        <sz val="11"/>
        <rFont val="Calibri"/>
        <family val="2"/>
        <charset val="238"/>
        <scheme val="minor"/>
      </rPr>
      <t xml:space="preserve"> - grubość po zagęszczeniu 4 cm (jezdnia, pas postojowy, pow. dodatkowa)</t>
    </r>
  </si>
  <si>
    <t>(2456,18*0,5)/2</t>
  </si>
  <si>
    <t>350*6</t>
  </si>
  <si>
    <t>(350*6)+476+214</t>
  </si>
  <si>
    <t>Wykonanie koryta wraz z profilowaniem i zagęszczeniem podłoża gł. 15 cm (pod opaskę nawierzchni zjazdu) z wywozem gruntu</t>
  </si>
  <si>
    <t>Wykonanie koryta wraz z profilowaniem i zagęszczeniem podłoża gł. 44 cm (pod nawierzchnię zjazdów) z wywozem gruntu</t>
  </si>
  <si>
    <t>Odtworzenie i wyprofilowanie rowu odwadniającego z wywozem gruntu</t>
  </si>
  <si>
    <t>Wykonanie koryta wraz z profilowaniem i zagęszczeniem podłoża gł. 12 cm (pod nawierzchnię zjazdów) km 5+100 z wywozem gruntu</t>
  </si>
  <si>
    <t>Wykonanie koryta pod pobocze gr 15 cm i szerokości 75 cm z wywozem gruntu</t>
  </si>
  <si>
    <t>Wzmocnienie poboczy kruszywem kamiennym #0/31,5  gr 7 cm (górna warstwa) z wywozem gruntu</t>
  </si>
  <si>
    <t>Kosztorys ofertowy należy opatrzyć podpisem kwalifikowanym lub podpisem zaufanym albo podpisem osobistym, osoby upoważnionej do reprezentowania Wykonawcy</t>
  </si>
  <si>
    <t xml:space="preserve">Ustawienie oporników betonowych 12x25 na ławie oporowej z betonu C12/15 przy pasie postojowym </t>
  </si>
  <si>
    <t>Wykonanie koryta wraz z profilowaniem i zagęszczeniem podłoża gł. 44 cm (pod nawierzchnię zjazdów do przełożenia - po wymianie przepustu)</t>
  </si>
  <si>
    <t>Wykonanie  warstwy mrozoochronnej stabilizowanej mieszanką C1,5/2- po wymianie przepustu             gł. średnio 15 cm</t>
  </si>
  <si>
    <t>Podbudowa zasadnicza z mieszanki kruszyw łamanych  0/31,5 mm o grubości po zagęszczeniu 20 cm (zjazdy-po wymianie przepustu)</t>
  </si>
  <si>
    <t>Wykonanie obrzeża betonowego 6x20 chodnika przy przepuście km 5+921 na ławie betonowej długości 2*12</t>
  </si>
  <si>
    <t>27 przy cukrowni + 135 obwiednia zjazdów</t>
  </si>
  <si>
    <r>
      <t>40 (trójkątny) + 91 (półokrągły) +</t>
    </r>
    <r>
      <rPr>
        <sz val="11"/>
        <color rgb="FFFF0000"/>
        <rFont val="Calibri"/>
        <family val="2"/>
        <charset val="238"/>
        <scheme val="minor"/>
      </rPr>
      <t>3,5 (skarpowy</t>
    </r>
  </si>
  <si>
    <r>
      <t xml:space="preserve">Wykonanie ścieków przefabrykowanych na ławie betonowej C12/15 (przy krawędzi jezdni ściek trójkątny, przy chodniku półokrągły, </t>
    </r>
    <r>
      <rPr>
        <sz val="11"/>
        <color rgb="FFFF0000"/>
        <rFont val="Calibri"/>
        <family val="2"/>
        <charset val="238"/>
        <scheme val="minor"/>
      </rPr>
      <t>na skarpie nasypu ściek skarpowy)</t>
    </r>
  </si>
  <si>
    <t xml:space="preserve">Wykonanie krawężnika najazdowego 15x22 na ławie betonowej z oporem </t>
  </si>
  <si>
    <r>
      <t xml:space="preserve">KOSZTORYS  OFERTOWY  </t>
    </r>
    <r>
      <rPr>
        <b/>
        <sz val="14"/>
        <color rgb="FFFF0000"/>
        <rFont val="Calibri"/>
        <family val="2"/>
        <charset val="238"/>
        <scheme val="minor"/>
      </rPr>
      <t>zamienny z dnia 16.04.2024 r.</t>
    </r>
    <r>
      <rPr>
        <b/>
        <sz val="14"/>
        <color theme="1"/>
        <rFont val="Calibri"/>
        <family val="2"/>
        <charset val="238"/>
        <scheme val="minor"/>
      </rPr>
      <t xml:space="preserve">    </t>
    </r>
    <r>
      <rPr>
        <b/>
        <i/>
        <sz val="12"/>
        <color theme="1"/>
        <rFont val="Calibri"/>
        <family val="2"/>
        <charset val="238"/>
        <scheme val="minor"/>
      </rPr>
      <t>Załącznik nr 2 do 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</si>
</sst>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vertical="top"/>
    </xf>
    <xf numFmtId="2" fontId="5" fillId="2" borderId="9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vertical="top"/>
    </xf>
    <xf numFmtId="2" fontId="0" fillId="0" borderId="0" xfId="0" applyNumberFormat="1"/>
    <xf numFmtId="164" fontId="5" fillId="2" borderId="9" xfId="0" applyNumberFormat="1" applyFont="1" applyFill="1" applyBorder="1" applyAlignment="1">
      <alignment horizontal="center" vertical="center"/>
    </xf>
    <xf numFmtId="0" fontId="5" fillId="0" borderId="0" xfId="0" applyFont="1"/>
    <xf numFmtId="1" fontId="5" fillId="2" borderId="9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1" fontId="5" fillId="0" borderId="0" xfId="0" applyNumberFormat="1" applyFont="1"/>
    <xf numFmtId="0" fontId="5" fillId="0" borderId="1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top"/>
    </xf>
    <xf numFmtId="0" fontId="0" fillId="0" borderId="2" xfId="0" applyBorder="1"/>
    <xf numFmtId="0" fontId="1" fillId="2" borderId="16" xfId="0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7" xfId="0" applyBorder="1"/>
    <xf numFmtId="4" fontId="2" fillId="3" borderId="9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top"/>
    </xf>
    <xf numFmtId="0" fontId="0" fillId="0" borderId="9" xfId="0" applyBorder="1"/>
    <xf numFmtId="0" fontId="0" fillId="0" borderId="0" xfId="0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5" fillId="0" borderId="0" xfId="0" applyNumberFormat="1" applyFont="1"/>
    <xf numFmtId="0" fontId="9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" fontId="5" fillId="3" borderId="15" xfId="0" applyNumberFormat="1" applyFont="1" applyFill="1" applyBorder="1" applyAlignment="1">
      <alignment horizontal="center" vertical="top"/>
    </xf>
    <xf numFmtId="4" fontId="5" fillId="3" borderId="11" xfId="0" applyNumberFormat="1" applyFont="1" applyFill="1" applyBorder="1" applyAlignment="1">
      <alignment horizontal="center" vertical="top"/>
    </xf>
    <xf numFmtId="4" fontId="5" fillId="3" borderId="9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3" fillId="3" borderId="8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top"/>
    </xf>
    <xf numFmtId="4" fontId="5" fillId="3" borderId="10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11" fillId="2" borderId="15" xfId="0" applyNumberFormat="1" applyFont="1" applyFill="1" applyBorder="1" applyAlignment="1">
      <alignment horizontal="center" vertical="center"/>
    </xf>
    <xf numFmtId="2" fontId="11" fillId="2" borderId="11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64D3-E8B4-46A2-A0CC-DACCB29C9CEA}">
  <sheetPr>
    <pageSetUpPr fitToPage="1"/>
  </sheetPr>
  <dimension ref="A1:O123"/>
  <sheetViews>
    <sheetView tabSelected="1" view="pageBreakPreview" zoomScaleNormal="100" zoomScaleSheetLayoutView="100" zoomScalePageLayoutView="115" workbookViewId="0">
      <selection activeCell="F7" sqref="F7"/>
    </sheetView>
  </sheetViews>
  <sheetFormatPr defaultRowHeight="14.4" x14ac:dyDescent="0.3"/>
  <cols>
    <col min="1" max="1" width="9.33203125" customWidth="1"/>
    <col min="2" max="2" width="14.5546875" customWidth="1"/>
    <col min="3" max="3" width="38.6640625" customWidth="1"/>
    <col min="4" max="4" width="9.5546875" customWidth="1"/>
    <col min="5" max="5" width="14.33203125" customWidth="1"/>
    <col min="6" max="6" width="21.6640625" customWidth="1"/>
    <col min="7" max="7" width="20.44140625" customWidth="1"/>
    <col min="10" max="10" width="19.5546875" customWidth="1"/>
    <col min="11" max="11" width="19.33203125" customWidth="1"/>
    <col min="12" max="12" width="20.44140625" customWidth="1"/>
  </cols>
  <sheetData>
    <row r="1" spans="1:15" s="1" customFormat="1" ht="18.600000000000001" thickBot="1" x14ac:dyDescent="0.35">
      <c r="A1" s="87" t="s">
        <v>215</v>
      </c>
      <c r="B1" s="88"/>
      <c r="C1" s="88"/>
      <c r="D1" s="88"/>
      <c r="E1" s="88"/>
      <c r="F1" s="89"/>
      <c r="G1" s="90"/>
    </row>
    <row r="2" spans="1:15" s="39" customFormat="1" ht="62.4" customHeight="1" x14ac:dyDescent="0.3">
      <c r="A2" s="27" t="s">
        <v>13</v>
      </c>
      <c r="B2" s="91" t="s">
        <v>88</v>
      </c>
      <c r="C2" s="91"/>
      <c r="D2" s="91"/>
      <c r="E2" s="92"/>
      <c r="F2" s="93" t="s">
        <v>14</v>
      </c>
      <c r="G2" s="94"/>
      <c r="I2" s="60"/>
      <c r="J2" s="60"/>
      <c r="K2" s="60"/>
      <c r="L2" s="60"/>
      <c r="M2" s="60"/>
      <c r="N2" s="60"/>
      <c r="O2" s="60"/>
    </row>
    <row r="3" spans="1:15" ht="18" x14ac:dyDescent="0.3">
      <c r="A3" s="95" t="s">
        <v>33</v>
      </c>
      <c r="B3" s="96"/>
      <c r="C3" s="96"/>
      <c r="D3" s="96"/>
      <c r="E3" s="97"/>
      <c r="F3" s="93"/>
      <c r="G3" s="94"/>
    </row>
    <row r="4" spans="1:15" x14ac:dyDescent="0.3">
      <c r="A4" s="28" t="s">
        <v>32</v>
      </c>
      <c r="B4" s="18" t="s">
        <v>32</v>
      </c>
      <c r="C4" s="18" t="s">
        <v>32</v>
      </c>
      <c r="D4" s="18" t="s">
        <v>32</v>
      </c>
      <c r="E4" s="29" t="s">
        <v>32</v>
      </c>
      <c r="F4" s="23" t="s">
        <v>32</v>
      </c>
      <c r="G4" s="29" t="s">
        <v>32</v>
      </c>
    </row>
    <row r="5" spans="1:15" ht="28.8" x14ac:dyDescent="0.3">
      <c r="A5" s="30" t="s">
        <v>0</v>
      </c>
      <c r="B5" s="19" t="s">
        <v>1</v>
      </c>
      <c r="C5" s="19" t="s">
        <v>2</v>
      </c>
      <c r="D5" s="20" t="s">
        <v>34</v>
      </c>
      <c r="E5" s="31" t="s">
        <v>3</v>
      </c>
      <c r="F5" s="24" t="s">
        <v>4</v>
      </c>
      <c r="G5" s="36" t="s">
        <v>5</v>
      </c>
    </row>
    <row r="6" spans="1:15" s="10" customFormat="1" ht="25.95" customHeight="1" x14ac:dyDescent="0.3">
      <c r="A6" s="32" t="s">
        <v>61</v>
      </c>
      <c r="B6" s="69" t="s">
        <v>26</v>
      </c>
      <c r="C6" s="69"/>
      <c r="D6" s="69"/>
      <c r="E6" s="70"/>
      <c r="F6" s="12" t="s">
        <v>32</v>
      </c>
      <c r="G6" s="13" t="s">
        <v>32</v>
      </c>
    </row>
    <row r="7" spans="1:15" s="10" customFormat="1" ht="53.4" customHeight="1" x14ac:dyDescent="0.3">
      <c r="A7" s="32" t="s">
        <v>62</v>
      </c>
      <c r="B7" s="4" t="s">
        <v>15</v>
      </c>
      <c r="C7" s="2" t="s">
        <v>6</v>
      </c>
      <c r="D7" s="3" t="s">
        <v>7</v>
      </c>
      <c r="E7" s="9">
        <v>1.595</v>
      </c>
      <c r="F7" s="5"/>
      <c r="G7" s="7"/>
    </row>
    <row r="8" spans="1:15" s="10" customFormat="1" ht="83.4" customHeight="1" x14ac:dyDescent="0.3">
      <c r="A8" s="56" t="s">
        <v>63</v>
      </c>
      <c r="B8" s="55" t="s">
        <v>16</v>
      </c>
      <c r="C8" s="2" t="s">
        <v>193</v>
      </c>
      <c r="D8" s="52" t="s">
        <v>8</v>
      </c>
      <c r="E8" s="53">
        <v>751</v>
      </c>
      <c r="F8" s="57"/>
      <c r="G8" s="51"/>
      <c r="J8" s="43"/>
    </row>
    <row r="9" spans="1:15" s="10" customFormat="1" ht="20.399999999999999" customHeight="1" x14ac:dyDescent="0.3">
      <c r="A9" s="56"/>
      <c r="B9" s="55"/>
      <c r="C9" s="22" t="s">
        <v>186</v>
      </c>
      <c r="D9" s="52"/>
      <c r="E9" s="53"/>
      <c r="F9" s="57"/>
      <c r="G9" s="51"/>
    </row>
    <row r="10" spans="1:15" s="10" customFormat="1" ht="91.95" customHeight="1" x14ac:dyDescent="0.3">
      <c r="A10" s="56" t="s">
        <v>64</v>
      </c>
      <c r="B10" s="55" t="s">
        <v>16</v>
      </c>
      <c r="C10" s="2" t="s">
        <v>192</v>
      </c>
      <c r="D10" s="52" t="s">
        <v>8</v>
      </c>
      <c r="E10" s="53">
        <v>9613</v>
      </c>
      <c r="F10" s="57"/>
      <c r="G10" s="51"/>
      <c r="J10" s="14"/>
    </row>
    <row r="11" spans="1:15" s="10" customFormat="1" ht="20.399999999999999" customHeight="1" x14ac:dyDescent="0.3">
      <c r="A11" s="56"/>
      <c r="B11" s="55"/>
      <c r="C11" s="22" t="s">
        <v>185</v>
      </c>
      <c r="D11" s="52"/>
      <c r="E11" s="53"/>
      <c r="F11" s="57"/>
      <c r="G11" s="51"/>
    </row>
    <row r="12" spans="1:15" s="10" customFormat="1" ht="30.6" customHeight="1" x14ac:dyDescent="0.3">
      <c r="A12" s="56" t="s">
        <v>94</v>
      </c>
      <c r="B12" s="55" t="s">
        <v>50</v>
      </c>
      <c r="C12" s="17" t="s">
        <v>184</v>
      </c>
      <c r="D12" s="52" t="s">
        <v>27</v>
      </c>
      <c r="E12" s="75">
        <v>81</v>
      </c>
      <c r="F12" s="57"/>
      <c r="G12" s="51"/>
    </row>
    <row r="13" spans="1:15" s="10" customFormat="1" ht="20.399999999999999" customHeight="1" x14ac:dyDescent="0.3">
      <c r="A13" s="56"/>
      <c r="B13" s="55"/>
      <c r="C13" s="17" t="s">
        <v>55</v>
      </c>
      <c r="D13" s="52"/>
      <c r="E13" s="75"/>
      <c r="F13" s="57"/>
      <c r="G13" s="51"/>
    </row>
    <row r="14" spans="1:15" s="10" customFormat="1" ht="42.6" customHeight="1" x14ac:dyDescent="0.3">
      <c r="A14" s="56" t="s">
        <v>119</v>
      </c>
      <c r="B14" s="55" t="s">
        <v>52</v>
      </c>
      <c r="C14" s="17" t="s">
        <v>90</v>
      </c>
      <c r="D14" s="52" t="s">
        <v>89</v>
      </c>
      <c r="E14" s="75">
        <v>7</v>
      </c>
      <c r="F14" s="57"/>
      <c r="G14" s="51"/>
    </row>
    <row r="15" spans="1:15" s="10" customFormat="1" ht="27" customHeight="1" x14ac:dyDescent="0.3">
      <c r="A15" s="56"/>
      <c r="B15" s="55"/>
      <c r="C15" s="22" t="s">
        <v>95</v>
      </c>
      <c r="D15" s="52"/>
      <c r="E15" s="75"/>
      <c r="F15" s="57"/>
      <c r="G15" s="51"/>
    </row>
    <row r="16" spans="1:15" s="10" customFormat="1" ht="36.6" customHeight="1" x14ac:dyDescent="0.3">
      <c r="A16" s="56" t="s">
        <v>124</v>
      </c>
      <c r="B16" s="55"/>
      <c r="C16" s="17" t="s">
        <v>113</v>
      </c>
      <c r="D16" s="52" t="s">
        <v>8</v>
      </c>
      <c r="E16" s="75">
        <f>25+24</f>
        <v>49</v>
      </c>
      <c r="F16" s="57"/>
      <c r="G16" s="51"/>
    </row>
    <row r="17" spans="1:10" s="10" customFormat="1" ht="37.950000000000003" customHeight="1" x14ac:dyDescent="0.3">
      <c r="A17" s="56"/>
      <c r="B17" s="55"/>
      <c r="C17" s="17" t="s">
        <v>176</v>
      </c>
      <c r="D17" s="52"/>
      <c r="E17" s="75"/>
      <c r="F17" s="57"/>
      <c r="G17" s="51"/>
    </row>
    <row r="18" spans="1:10" s="10" customFormat="1" ht="37.950000000000003" customHeight="1" x14ac:dyDescent="0.3">
      <c r="A18" s="56" t="s">
        <v>131</v>
      </c>
      <c r="B18" s="55"/>
      <c r="C18" s="17" t="s">
        <v>122</v>
      </c>
      <c r="D18" s="52" t="s">
        <v>8</v>
      </c>
      <c r="E18" s="75">
        <f>6*2</f>
        <v>12</v>
      </c>
      <c r="F18" s="57"/>
      <c r="G18" s="51"/>
    </row>
    <row r="19" spans="1:10" s="10" customFormat="1" ht="24" customHeight="1" x14ac:dyDescent="0.3">
      <c r="A19" s="56"/>
      <c r="B19" s="55"/>
      <c r="C19" s="22" t="s">
        <v>123</v>
      </c>
      <c r="D19" s="52"/>
      <c r="E19" s="75"/>
      <c r="F19" s="57"/>
      <c r="G19" s="51"/>
    </row>
    <row r="20" spans="1:10" s="10" customFormat="1" ht="34.200000000000003" customHeight="1" x14ac:dyDescent="0.3">
      <c r="A20" s="56" t="s">
        <v>187</v>
      </c>
      <c r="B20" s="55"/>
      <c r="C20" s="17" t="s">
        <v>130</v>
      </c>
      <c r="D20" s="52" t="s">
        <v>24</v>
      </c>
      <c r="E20" s="75">
        <f>6*2</f>
        <v>12</v>
      </c>
      <c r="F20" s="57"/>
      <c r="G20" s="51"/>
    </row>
    <row r="21" spans="1:10" s="10" customFormat="1" ht="22.2" customHeight="1" x14ac:dyDescent="0.3">
      <c r="A21" s="56"/>
      <c r="B21" s="55"/>
      <c r="C21" s="22"/>
      <c r="D21" s="52"/>
      <c r="E21" s="75"/>
      <c r="F21" s="57"/>
      <c r="G21" s="51"/>
    </row>
    <row r="22" spans="1:10" s="10" customFormat="1" ht="24.6" customHeight="1" x14ac:dyDescent="0.3">
      <c r="A22" s="32" t="s">
        <v>65</v>
      </c>
      <c r="B22" s="69" t="s">
        <v>30</v>
      </c>
      <c r="C22" s="69"/>
      <c r="D22" s="69"/>
      <c r="E22" s="70"/>
      <c r="F22" s="12" t="s">
        <v>32</v>
      </c>
      <c r="G22" s="13" t="s">
        <v>32</v>
      </c>
    </row>
    <row r="23" spans="1:10" s="10" customFormat="1" ht="52.2" customHeight="1" x14ac:dyDescent="0.3">
      <c r="A23" s="32" t="s">
        <v>66</v>
      </c>
      <c r="B23" s="55" t="s">
        <v>22</v>
      </c>
      <c r="C23" s="2" t="s">
        <v>85</v>
      </c>
      <c r="D23" s="3" t="s">
        <v>8</v>
      </c>
      <c r="E23" s="6">
        <v>8193</v>
      </c>
      <c r="F23" s="5"/>
      <c r="G23" s="7"/>
      <c r="J23" s="43"/>
    </row>
    <row r="24" spans="1:10" s="10" customFormat="1" ht="53.4" customHeight="1" x14ac:dyDescent="0.3">
      <c r="A24" s="32" t="s">
        <v>67</v>
      </c>
      <c r="B24" s="55"/>
      <c r="C24" s="2" t="s">
        <v>86</v>
      </c>
      <c r="D24" s="3" t="s">
        <v>8</v>
      </c>
      <c r="E24" s="6">
        <v>8033.5</v>
      </c>
      <c r="F24" s="5"/>
      <c r="G24" s="7"/>
      <c r="J24" s="43"/>
    </row>
    <row r="25" spans="1:10" s="10" customFormat="1" ht="51" customHeight="1" x14ac:dyDescent="0.3">
      <c r="A25" s="32" t="s">
        <v>68</v>
      </c>
      <c r="B25" s="55"/>
      <c r="C25" s="2" t="s">
        <v>83</v>
      </c>
      <c r="D25" s="3" t="s">
        <v>8</v>
      </c>
      <c r="E25" s="6">
        <v>7874</v>
      </c>
      <c r="F25" s="5"/>
      <c r="G25" s="7"/>
    </row>
    <row r="26" spans="1:10" s="10" customFormat="1" ht="52.95" customHeight="1" x14ac:dyDescent="0.3">
      <c r="A26" s="32" t="s">
        <v>69</v>
      </c>
      <c r="B26" s="4" t="s">
        <v>19</v>
      </c>
      <c r="C26" s="2" t="s">
        <v>189</v>
      </c>
      <c r="D26" s="3" t="s">
        <v>20</v>
      </c>
      <c r="E26" s="6">
        <v>788</v>
      </c>
      <c r="F26" s="5"/>
      <c r="G26" s="7"/>
      <c r="J26" s="43"/>
    </row>
    <row r="27" spans="1:10" s="10" customFormat="1" ht="73.2" customHeight="1" x14ac:dyDescent="0.3">
      <c r="A27" s="32" t="s">
        <v>70</v>
      </c>
      <c r="B27" s="4" t="s">
        <v>19</v>
      </c>
      <c r="C27" s="2" t="s">
        <v>190</v>
      </c>
      <c r="D27" s="3" t="s">
        <v>8</v>
      </c>
      <c r="E27" s="6">
        <v>8033.5</v>
      </c>
      <c r="F27" s="5"/>
      <c r="G27" s="7"/>
      <c r="J27" s="43"/>
    </row>
    <row r="28" spans="1:10" s="10" customFormat="1" ht="72.599999999999994" customHeight="1" x14ac:dyDescent="0.3">
      <c r="A28" s="32" t="s">
        <v>79</v>
      </c>
      <c r="B28" s="4" t="s">
        <v>21</v>
      </c>
      <c r="C28" s="2" t="s">
        <v>53</v>
      </c>
      <c r="D28" s="3" t="s">
        <v>8</v>
      </c>
      <c r="E28" s="6">
        <v>7874</v>
      </c>
      <c r="F28" s="5"/>
      <c r="G28" s="7"/>
    </row>
    <row r="29" spans="1:10" s="10" customFormat="1" ht="48" customHeight="1" x14ac:dyDescent="0.3">
      <c r="A29" s="56" t="s">
        <v>84</v>
      </c>
      <c r="B29" s="55" t="s">
        <v>80</v>
      </c>
      <c r="C29" s="2" t="s">
        <v>82</v>
      </c>
      <c r="D29" s="52" t="s">
        <v>8</v>
      </c>
      <c r="E29" s="53">
        <v>7874</v>
      </c>
      <c r="F29" s="57"/>
      <c r="G29" s="51"/>
      <c r="J29" s="43"/>
    </row>
    <row r="30" spans="1:10" s="10" customFormat="1" ht="31.95" customHeight="1" x14ac:dyDescent="0.3">
      <c r="A30" s="56"/>
      <c r="B30" s="55"/>
      <c r="C30" s="22" t="s">
        <v>98</v>
      </c>
      <c r="D30" s="52"/>
      <c r="E30" s="53"/>
      <c r="F30" s="57"/>
      <c r="G30" s="51"/>
    </row>
    <row r="31" spans="1:10" s="10" customFormat="1" ht="34.950000000000003" customHeight="1" x14ac:dyDescent="0.3">
      <c r="A31" s="32"/>
      <c r="B31" s="69" t="s">
        <v>194</v>
      </c>
      <c r="C31" s="69"/>
      <c r="D31" s="69"/>
      <c r="E31" s="70"/>
      <c r="F31" s="12" t="s">
        <v>32</v>
      </c>
      <c r="G31" s="13" t="s">
        <v>32</v>
      </c>
    </row>
    <row r="32" spans="1:10" s="10" customFormat="1" ht="48.6" customHeight="1" x14ac:dyDescent="0.3">
      <c r="A32" s="78" t="s">
        <v>135</v>
      </c>
      <c r="B32" s="80" t="s">
        <v>22</v>
      </c>
      <c r="C32" s="2" t="s">
        <v>85</v>
      </c>
      <c r="D32" s="83" t="s">
        <v>8</v>
      </c>
      <c r="E32" s="85">
        <v>2100</v>
      </c>
      <c r="F32" s="57"/>
      <c r="G32" s="51"/>
    </row>
    <row r="33" spans="1:10" s="10" customFormat="1" ht="25.95" customHeight="1" x14ac:dyDescent="0.3">
      <c r="A33" s="79"/>
      <c r="B33" s="81"/>
      <c r="C33" s="22" t="s">
        <v>197</v>
      </c>
      <c r="D33" s="84"/>
      <c r="E33" s="86"/>
      <c r="F33" s="57"/>
      <c r="G33" s="51"/>
      <c r="J33" s="43"/>
    </row>
    <row r="34" spans="1:10" s="10" customFormat="1" ht="47.4" customHeight="1" x14ac:dyDescent="0.3">
      <c r="A34" s="78" t="s">
        <v>136</v>
      </c>
      <c r="B34" s="81"/>
      <c r="C34" s="2" t="s">
        <v>83</v>
      </c>
      <c r="D34" s="83" t="s">
        <v>8</v>
      </c>
      <c r="E34" s="85">
        <v>2790</v>
      </c>
      <c r="F34" s="57"/>
      <c r="G34" s="51"/>
      <c r="J34" s="43"/>
    </row>
    <row r="35" spans="1:10" s="10" customFormat="1" ht="23.4" customHeight="1" x14ac:dyDescent="0.3">
      <c r="A35" s="79"/>
      <c r="B35" s="82"/>
      <c r="C35" s="22" t="s">
        <v>198</v>
      </c>
      <c r="D35" s="84"/>
      <c r="E35" s="86"/>
      <c r="F35" s="57"/>
      <c r="G35" s="51"/>
    </row>
    <row r="36" spans="1:10" s="10" customFormat="1" ht="51.6" customHeight="1" x14ac:dyDescent="0.3">
      <c r="A36" s="32" t="s">
        <v>137</v>
      </c>
      <c r="B36" s="4" t="s">
        <v>19</v>
      </c>
      <c r="C36" s="2" t="s">
        <v>191</v>
      </c>
      <c r="D36" s="3" t="s">
        <v>20</v>
      </c>
      <c r="E36" s="6">
        <v>262.5</v>
      </c>
      <c r="F36" s="5"/>
      <c r="G36" s="7"/>
      <c r="I36" s="43"/>
    </row>
    <row r="37" spans="1:10" s="10" customFormat="1" ht="65.400000000000006" customHeight="1" x14ac:dyDescent="0.3">
      <c r="A37" s="32" t="s">
        <v>138</v>
      </c>
      <c r="B37" s="4" t="s">
        <v>21</v>
      </c>
      <c r="C37" s="2" t="s">
        <v>195</v>
      </c>
      <c r="D37" s="3" t="s">
        <v>8</v>
      </c>
      <c r="E37" s="6">
        <v>2790</v>
      </c>
      <c r="F37" s="5"/>
      <c r="G37" s="7"/>
    </row>
    <row r="38" spans="1:10" s="10" customFormat="1" ht="46.95" customHeight="1" x14ac:dyDescent="0.3">
      <c r="A38" s="56" t="s">
        <v>139</v>
      </c>
      <c r="B38" s="55" t="s">
        <v>80</v>
      </c>
      <c r="C38" s="2" t="s">
        <v>96</v>
      </c>
      <c r="D38" s="52" t="s">
        <v>8</v>
      </c>
      <c r="E38" s="53">
        <v>2100</v>
      </c>
      <c r="F38" s="57"/>
      <c r="G38" s="51"/>
    </row>
    <row r="39" spans="1:10" s="10" customFormat="1" ht="34.950000000000003" customHeight="1" x14ac:dyDescent="0.3">
      <c r="A39" s="56"/>
      <c r="B39" s="55"/>
      <c r="C39" s="22" t="s">
        <v>97</v>
      </c>
      <c r="D39" s="52"/>
      <c r="E39" s="53"/>
      <c r="F39" s="57"/>
      <c r="G39" s="51"/>
    </row>
    <row r="40" spans="1:10" s="10" customFormat="1" ht="48" customHeight="1" x14ac:dyDescent="0.3">
      <c r="A40" s="56" t="s">
        <v>140</v>
      </c>
      <c r="B40" s="55" t="s">
        <v>54</v>
      </c>
      <c r="C40" s="45" t="s">
        <v>206</v>
      </c>
      <c r="D40" s="52" t="s">
        <v>24</v>
      </c>
      <c r="E40" s="53">
        <v>121</v>
      </c>
      <c r="F40" s="57"/>
      <c r="G40" s="51"/>
    </row>
    <row r="41" spans="1:10" s="10" customFormat="1" ht="23.4" customHeight="1" x14ac:dyDescent="0.3">
      <c r="A41" s="56"/>
      <c r="B41" s="55"/>
      <c r="C41" s="21" t="s">
        <v>108</v>
      </c>
      <c r="D41" s="52"/>
      <c r="E41" s="53"/>
      <c r="F41" s="57"/>
      <c r="G41" s="51"/>
    </row>
    <row r="42" spans="1:10" s="10" customFormat="1" ht="31.2" customHeight="1" x14ac:dyDescent="0.3">
      <c r="A42" s="32" t="s">
        <v>91</v>
      </c>
      <c r="B42" s="69" t="s">
        <v>29</v>
      </c>
      <c r="C42" s="69"/>
      <c r="D42" s="69"/>
      <c r="E42" s="70"/>
      <c r="F42" s="12" t="s">
        <v>32</v>
      </c>
      <c r="G42" s="13" t="s">
        <v>32</v>
      </c>
      <c r="J42" s="40"/>
    </row>
    <row r="43" spans="1:10" s="10" customFormat="1" ht="64.2" customHeight="1" x14ac:dyDescent="0.3">
      <c r="A43" s="32" t="s">
        <v>141</v>
      </c>
      <c r="B43" s="55" t="s">
        <v>46</v>
      </c>
      <c r="C43" s="2" t="s">
        <v>36</v>
      </c>
      <c r="D43" s="3" t="s">
        <v>8</v>
      </c>
      <c r="E43" s="6">
        <v>284.05</v>
      </c>
      <c r="F43" s="5"/>
      <c r="G43" s="7"/>
      <c r="J43" s="40"/>
    </row>
    <row r="44" spans="1:10" s="10" customFormat="1" ht="63" customHeight="1" x14ac:dyDescent="0.3">
      <c r="A44" s="32" t="s">
        <v>142</v>
      </c>
      <c r="B44" s="55"/>
      <c r="C44" s="2" t="s">
        <v>37</v>
      </c>
      <c r="D44" s="3" t="s">
        <v>8</v>
      </c>
      <c r="E44" s="16">
        <v>325.58</v>
      </c>
      <c r="F44" s="5"/>
      <c r="G44" s="7"/>
      <c r="J44" s="40"/>
    </row>
    <row r="45" spans="1:10" s="10" customFormat="1" ht="45" customHeight="1" x14ac:dyDescent="0.3">
      <c r="A45" s="32" t="s">
        <v>143</v>
      </c>
      <c r="B45" s="4" t="s">
        <v>28</v>
      </c>
      <c r="C45" s="15" t="s">
        <v>105</v>
      </c>
      <c r="D45" s="3" t="s">
        <v>27</v>
      </c>
      <c r="E45" s="16">
        <v>27</v>
      </c>
      <c r="F45" s="5"/>
      <c r="G45" s="7"/>
      <c r="J45" s="40"/>
    </row>
    <row r="46" spans="1:10" s="10" customFormat="1" ht="54.6" customHeight="1" x14ac:dyDescent="0.3">
      <c r="A46" s="56" t="s">
        <v>144</v>
      </c>
      <c r="B46" s="55" t="s">
        <v>47</v>
      </c>
      <c r="C46" s="17" t="s">
        <v>48</v>
      </c>
      <c r="D46" s="3" t="s">
        <v>27</v>
      </c>
      <c r="E46" s="11">
        <v>24</v>
      </c>
      <c r="F46" s="5"/>
      <c r="G46" s="7"/>
      <c r="J46" s="40"/>
    </row>
    <row r="47" spans="1:10" s="10" customFormat="1" ht="57.6" x14ac:dyDescent="0.3">
      <c r="A47" s="56"/>
      <c r="B47" s="55"/>
      <c r="C47" s="15" t="s">
        <v>99</v>
      </c>
      <c r="D47" s="3" t="s">
        <v>27</v>
      </c>
      <c r="E47" s="16">
        <v>9</v>
      </c>
      <c r="F47" s="5"/>
      <c r="G47" s="7"/>
      <c r="J47" s="40"/>
    </row>
    <row r="48" spans="1:10" s="10" customFormat="1" ht="57.6" x14ac:dyDescent="0.3">
      <c r="A48" s="56"/>
      <c r="B48" s="55"/>
      <c r="C48" s="15" t="s">
        <v>100</v>
      </c>
      <c r="D48" s="3" t="s">
        <v>27</v>
      </c>
      <c r="E48" s="16">
        <v>12</v>
      </c>
      <c r="F48" s="5"/>
      <c r="G48" s="7"/>
      <c r="J48" s="40"/>
    </row>
    <row r="49" spans="1:10" s="10" customFormat="1" ht="57.6" x14ac:dyDescent="0.3">
      <c r="A49" s="56"/>
      <c r="B49" s="55"/>
      <c r="C49" s="15" t="s">
        <v>101</v>
      </c>
      <c r="D49" s="3" t="s">
        <v>27</v>
      </c>
      <c r="E49" s="16">
        <v>4</v>
      </c>
      <c r="F49" s="5"/>
      <c r="G49" s="7"/>
      <c r="J49" s="40"/>
    </row>
    <row r="50" spans="1:10" s="10" customFormat="1" ht="65.400000000000006" customHeight="1" x14ac:dyDescent="0.3">
      <c r="A50" s="56"/>
      <c r="B50" s="55"/>
      <c r="C50" s="15" t="s">
        <v>102</v>
      </c>
      <c r="D50" s="3" t="s">
        <v>27</v>
      </c>
      <c r="E50" s="16">
        <v>6</v>
      </c>
      <c r="F50" s="5"/>
      <c r="G50" s="7"/>
      <c r="J50" s="40"/>
    </row>
    <row r="51" spans="1:10" s="10" customFormat="1" ht="59.4" customHeight="1" x14ac:dyDescent="0.3">
      <c r="A51" s="56"/>
      <c r="B51" s="55"/>
      <c r="C51" s="15" t="s">
        <v>103</v>
      </c>
      <c r="D51" s="3" t="s">
        <v>27</v>
      </c>
      <c r="E51" s="16">
        <v>3</v>
      </c>
      <c r="F51" s="5"/>
      <c r="G51" s="7"/>
      <c r="J51" s="40"/>
    </row>
    <row r="52" spans="1:10" s="10" customFormat="1" ht="58.95" customHeight="1" x14ac:dyDescent="0.3">
      <c r="A52" s="56"/>
      <c r="B52" s="55"/>
      <c r="C52" s="15" t="s">
        <v>104</v>
      </c>
      <c r="D52" s="3" t="s">
        <v>27</v>
      </c>
      <c r="E52" s="16">
        <v>2</v>
      </c>
      <c r="F52" s="5"/>
      <c r="G52" s="7"/>
      <c r="J52" s="40"/>
    </row>
    <row r="53" spans="1:10" s="10" customFormat="1" ht="32.4" customHeight="1" x14ac:dyDescent="0.3">
      <c r="A53" s="56" t="s">
        <v>145</v>
      </c>
      <c r="B53" s="55" t="s">
        <v>60</v>
      </c>
      <c r="C53" s="2" t="s">
        <v>76</v>
      </c>
      <c r="D53" s="52" t="s">
        <v>24</v>
      </c>
      <c r="E53" s="53">
        <f>112+80</f>
        <v>192</v>
      </c>
      <c r="F53" s="57"/>
      <c r="G53" s="51"/>
      <c r="J53" s="40"/>
    </row>
    <row r="54" spans="1:10" s="10" customFormat="1" ht="24" customHeight="1" x14ac:dyDescent="0.3">
      <c r="A54" s="56"/>
      <c r="B54" s="55"/>
      <c r="C54" s="22" t="s">
        <v>132</v>
      </c>
      <c r="D54" s="52"/>
      <c r="E54" s="53"/>
      <c r="F54" s="57"/>
      <c r="G54" s="51"/>
      <c r="J54" s="40"/>
    </row>
    <row r="55" spans="1:10" s="10" customFormat="1" ht="24.6" customHeight="1" x14ac:dyDescent="0.3">
      <c r="A55" s="32" t="s">
        <v>71</v>
      </c>
      <c r="B55" s="71" t="s">
        <v>77</v>
      </c>
      <c r="C55" s="71"/>
      <c r="D55" s="71"/>
      <c r="E55" s="72"/>
      <c r="F55" s="12" t="s">
        <v>32</v>
      </c>
      <c r="G55" s="13" t="s">
        <v>32</v>
      </c>
    </row>
    <row r="56" spans="1:10" s="10" customFormat="1" ht="37.950000000000003" customHeight="1" x14ac:dyDescent="0.3">
      <c r="A56" s="32" t="s">
        <v>146</v>
      </c>
      <c r="B56" s="4" t="s">
        <v>23</v>
      </c>
      <c r="C56" s="17" t="s">
        <v>201</v>
      </c>
      <c r="D56" s="3" t="s">
        <v>24</v>
      </c>
      <c r="E56" s="11">
        <v>938</v>
      </c>
      <c r="F56" s="5"/>
      <c r="G56" s="7"/>
    </row>
    <row r="57" spans="1:10" s="10" customFormat="1" ht="26.4" customHeight="1" x14ac:dyDescent="0.3">
      <c r="A57" s="32" t="s">
        <v>72</v>
      </c>
      <c r="B57" s="71" t="s">
        <v>51</v>
      </c>
      <c r="C57" s="71"/>
      <c r="D57" s="71"/>
      <c r="E57" s="72"/>
      <c r="F57" s="12" t="s">
        <v>32</v>
      </c>
      <c r="G57" s="13" t="s">
        <v>32</v>
      </c>
    </row>
    <row r="58" spans="1:10" s="10" customFormat="1" ht="67.95" customHeight="1" x14ac:dyDescent="0.3">
      <c r="A58" s="56" t="s">
        <v>147</v>
      </c>
      <c r="B58" s="55" t="s">
        <v>17</v>
      </c>
      <c r="C58" s="2" t="s">
        <v>200</v>
      </c>
      <c r="D58" s="3" t="s">
        <v>8</v>
      </c>
      <c r="E58" s="6">
        <v>268</v>
      </c>
      <c r="F58" s="5"/>
      <c r="G58" s="7"/>
    </row>
    <row r="59" spans="1:10" s="10" customFormat="1" ht="67.95" customHeight="1" x14ac:dyDescent="0.3">
      <c r="A59" s="56"/>
      <c r="B59" s="55"/>
      <c r="C59" s="45" t="s">
        <v>207</v>
      </c>
      <c r="D59" s="46" t="s">
        <v>8</v>
      </c>
      <c r="E59" s="47">
        <v>117.5</v>
      </c>
      <c r="F59" s="5"/>
      <c r="G59" s="7"/>
    </row>
    <row r="60" spans="1:10" s="10" customFormat="1" ht="69.599999999999994" customHeight="1" x14ac:dyDescent="0.3">
      <c r="A60" s="56"/>
      <c r="B60" s="55"/>
      <c r="C60" s="2" t="s">
        <v>199</v>
      </c>
      <c r="D60" s="3" t="s">
        <v>8</v>
      </c>
      <c r="E60" s="6">
        <v>48</v>
      </c>
      <c r="F60" s="5"/>
      <c r="G60" s="7"/>
    </row>
    <row r="61" spans="1:10" s="10" customFormat="1" ht="43.2" x14ac:dyDescent="0.3">
      <c r="A61" s="56" t="s">
        <v>148</v>
      </c>
      <c r="B61" s="55" t="s">
        <v>22</v>
      </c>
      <c r="C61" s="2" t="s">
        <v>41</v>
      </c>
      <c r="D61" s="3" t="s">
        <v>8</v>
      </c>
      <c r="E61" s="6">
        <v>268</v>
      </c>
      <c r="F61" s="5"/>
      <c r="G61" s="7"/>
    </row>
    <row r="62" spans="1:10" s="10" customFormat="1" ht="43.2" x14ac:dyDescent="0.3">
      <c r="A62" s="56"/>
      <c r="B62" s="55"/>
      <c r="C62" s="2" t="s">
        <v>42</v>
      </c>
      <c r="D62" s="52" t="s">
        <v>8</v>
      </c>
      <c r="E62" s="53">
        <v>268</v>
      </c>
      <c r="F62" s="57"/>
      <c r="G62" s="51"/>
    </row>
    <row r="63" spans="1:10" s="10" customFormat="1" ht="19.95" customHeight="1" x14ac:dyDescent="0.3">
      <c r="A63" s="56"/>
      <c r="B63" s="55"/>
      <c r="C63" s="22" t="s">
        <v>115</v>
      </c>
      <c r="D63" s="52"/>
      <c r="E63" s="53"/>
      <c r="F63" s="57"/>
      <c r="G63" s="51"/>
    </row>
    <row r="64" spans="1:10" s="10" customFormat="1" ht="57" customHeight="1" x14ac:dyDescent="0.3">
      <c r="A64" s="78" t="s">
        <v>149</v>
      </c>
      <c r="B64" s="80" t="s">
        <v>56</v>
      </c>
      <c r="C64" s="17" t="s">
        <v>109</v>
      </c>
      <c r="D64" s="3" t="s">
        <v>8</v>
      </c>
      <c r="E64" s="6">
        <v>268</v>
      </c>
      <c r="F64" s="25"/>
      <c r="G64" s="37"/>
    </row>
    <row r="65" spans="1:7" s="10" customFormat="1" ht="57" customHeight="1" x14ac:dyDescent="0.3">
      <c r="A65" s="79"/>
      <c r="B65" s="82"/>
      <c r="C65" s="48" t="s">
        <v>208</v>
      </c>
      <c r="D65" s="46" t="s">
        <v>8</v>
      </c>
      <c r="E65" s="47">
        <v>117.5</v>
      </c>
      <c r="F65" s="25"/>
      <c r="G65" s="37"/>
    </row>
    <row r="66" spans="1:7" s="10" customFormat="1" ht="66" customHeight="1" x14ac:dyDescent="0.3">
      <c r="A66" s="78" t="s">
        <v>150</v>
      </c>
      <c r="B66" s="80" t="s">
        <v>18</v>
      </c>
      <c r="C66" s="2" t="s">
        <v>74</v>
      </c>
      <c r="D66" s="3" t="s">
        <v>8</v>
      </c>
      <c r="E66" s="6">
        <v>268</v>
      </c>
      <c r="F66" s="5"/>
      <c r="G66" s="7"/>
    </row>
    <row r="67" spans="1:7" s="10" customFormat="1" ht="66" customHeight="1" x14ac:dyDescent="0.3">
      <c r="A67" s="79"/>
      <c r="B67" s="82"/>
      <c r="C67" s="45" t="s">
        <v>209</v>
      </c>
      <c r="D67" s="46" t="s">
        <v>8</v>
      </c>
      <c r="E67" s="47">
        <v>117.5</v>
      </c>
      <c r="F67" s="5"/>
      <c r="G67" s="7"/>
    </row>
    <row r="68" spans="1:7" s="10" customFormat="1" ht="62.4" customHeight="1" x14ac:dyDescent="0.3">
      <c r="A68" s="56" t="s">
        <v>151</v>
      </c>
      <c r="B68" s="55" t="s">
        <v>19</v>
      </c>
      <c r="C68" s="2" t="s">
        <v>58</v>
      </c>
      <c r="D68" s="52" t="s">
        <v>8</v>
      </c>
      <c r="E68" s="53">
        <v>268</v>
      </c>
      <c r="F68" s="57"/>
      <c r="G68" s="51"/>
    </row>
    <row r="69" spans="1:7" s="10" customFormat="1" ht="19.95" customHeight="1" x14ac:dyDescent="0.3">
      <c r="A69" s="56"/>
      <c r="B69" s="55"/>
      <c r="C69" s="22">
        <v>268</v>
      </c>
      <c r="D69" s="52"/>
      <c r="E69" s="53"/>
      <c r="F69" s="57"/>
      <c r="G69" s="51"/>
    </row>
    <row r="70" spans="1:7" s="10" customFormat="1" ht="62.4" customHeight="1" x14ac:dyDescent="0.3">
      <c r="A70" s="56" t="s">
        <v>152</v>
      </c>
      <c r="B70" s="55" t="s">
        <v>38</v>
      </c>
      <c r="C70" s="2" t="s">
        <v>49</v>
      </c>
      <c r="D70" s="52" t="s">
        <v>8</v>
      </c>
      <c r="E70" s="53">
        <f>E68+90</f>
        <v>358</v>
      </c>
      <c r="F70" s="57"/>
      <c r="G70" s="51"/>
    </row>
    <row r="71" spans="1:7" s="10" customFormat="1" ht="19.95" customHeight="1" x14ac:dyDescent="0.3">
      <c r="A71" s="56"/>
      <c r="B71" s="55"/>
      <c r="C71" s="22" t="s">
        <v>116</v>
      </c>
      <c r="D71" s="52"/>
      <c r="E71" s="53"/>
      <c r="F71" s="57"/>
      <c r="G71" s="51"/>
    </row>
    <row r="72" spans="1:7" s="10" customFormat="1" ht="51.6" customHeight="1" x14ac:dyDescent="0.3">
      <c r="A72" s="56" t="s">
        <v>153</v>
      </c>
      <c r="B72" s="55" t="s">
        <v>31</v>
      </c>
      <c r="C72" s="17" t="s">
        <v>110</v>
      </c>
      <c r="D72" s="3" t="s">
        <v>8</v>
      </c>
      <c r="E72" s="6">
        <v>48</v>
      </c>
      <c r="F72" s="5"/>
      <c r="G72" s="7"/>
    </row>
    <row r="73" spans="1:7" s="10" customFormat="1" ht="50.4" customHeight="1" x14ac:dyDescent="0.3">
      <c r="A73" s="56"/>
      <c r="B73" s="55"/>
      <c r="C73" s="17" t="s">
        <v>111</v>
      </c>
      <c r="D73" s="3" t="s">
        <v>8</v>
      </c>
      <c r="E73" s="6">
        <v>48</v>
      </c>
      <c r="F73" s="5"/>
      <c r="G73" s="7"/>
    </row>
    <row r="74" spans="1:7" s="10" customFormat="1" ht="58.95" customHeight="1" x14ac:dyDescent="0.3">
      <c r="A74" s="32" t="s">
        <v>154</v>
      </c>
      <c r="B74" s="55" t="s">
        <v>45</v>
      </c>
      <c r="C74" s="17" t="s">
        <v>59</v>
      </c>
      <c r="D74" s="3" t="s">
        <v>24</v>
      </c>
      <c r="E74" s="6">
        <v>56</v>
      </c>
      <c r="F74" s="5"/>
      <c r="G74" s="7"/>
    </row>
    <row r="75" spans="1:7" s="10" customFormat="1" ht="58.95" customHeight="1" x14ac:dyDescent="0.3">
      <c r="A75" s="32" t="s">
        <v>155</v>
      </c>
      <c r="B75" s="55"/>
      <c r="C75" s="17" t="s">
        <v>112</v>
      </c>
      <c r="D75" s="3" t="s">
        <v>27</v>
      </c>
      <c r="E75" s="11">
        <v>14</v>
      </c>
      <c r="F75" s="5"/>
      <c r="G75" s="7"/>
    </row>
    <row r="76" spans="1:7" s="10" customFormat="1" ht="55.2" customHeight="1" x14ac:dyDescent="0.3">
      <c r="A76" s="32" t="s">
        <v>156</v>
      </c>
      <c r="B76" s="4" t="s">
        <v>43</v>
      </c>
      <c r="C76" s="17" t="s">
        <v>57</v>
      </c>
      <c r="D76" s="3" t="s">
        <v>8</v>
      </c>
      <c r="E76" s="6">
        <v>310</v>
      </c>
      <c r="F76" s="5"/>
      <c r="G76" s="7"/>
    </row>
    <row r="77" spans="1:7" s="10" customFormat="1" ht="55.2" customHeight="1" x14ac:dyDescent="0.3">
      <c r="A77" s="32" t="s">
        <v>157</v>
      </c>
      <c r="B77" s="4" t="s">
        <v>17</v>
      </c>
      <c r="C77" s="17" t="s">
        <v>202</v>
      </c>
      <c r="D77" s="3" t="s">
        <v>8</v>
      </c>
      <c r="E77" s="6">
        <f>25+24</f>
        <v>49</v>
      </c>
      <c r="F77" s="5"/>
      <c r="G77" s="7"/>
    </row>
    <row r="78" spans="1:7" s="10" customFormat="1" ht="55.2" customHeight="1" x14ac:dyDescent="0.3">
      <c r="A78" s="56" t="s">
        <v>158</v>
      </c>
      <c r="B78" s="55" t="s">
        <v>43</v>
      </c>
      <c r="C78" s="17" t="s">
        <v>114</v>
      </c>
      <c r="D78" s="52" t="s">
        <v>8</v>
      </c>
      <c r="E78" s="53">
        <f>25+24</f>
        <v>49</v>
      </c>
      <c r="F78" s="57"/>
      <c r="G78" s="51"/>
    </row>
    <row r="79" spans="1:7" s="10" customFormat="1" ht="24.6" customHeight="1" x14ac:dyDescent="0.3">
      <c r="A79" s="56"/>
      <c r="B79" s="55"/>
      <c r="C79" s="22" t="s">
        <v>120</v>
      </c>
      <c r="D79" s="52"/>
      <c r="E79" s="53"/>
      <c r="F79" s="57"/>
      <c r="G79" s="51"/>
    </row>
    <row r="80" spans="1:7" s="10" customFormat="1" ht="48.6" customHeight="1" x14ac:dyDescent="0.3">
      <c r="A80" s="32" t="s">
        <v>159</v>
      </c>
      <c r="B80" s="4" t="s">
        <v>188</v>
      </c>
      <c r="C80" s="48" t="s">
        <v>210</v>
      </c>
      <c r="D80" s="3" t="s">
        <v>24</v>
      </c>
      <c r="E80" s="6">
        <f>2*12</f>
        <v>24</v>
      </c>
      <c r="F80" s="25"/>
      <c r="G80" s="37"/>
    </row>
    <row r="81" spans="1:8" s="10" customFormat="1" ht="48.6" customHeight="1" x14ac:dyDescent="0.3">
      <c r="A81" s="78" t="s">
        <v>160</v>
      </c>
      <c r="B81" s="80" t="s">
        <v>54</v>
      </c>
      <c r="C81" s="48" t="s">
        <v>214</v>
      </c>
      <c r="D81" s="101" t="s">
        <v>24</v>
      </c>
      <c r="E81" s="99">
        <v>162</v>
      </c>
      <c r="F81" s="76"/>
      <c r="G81" s="49"/>
    </row>
    <row r="82" spans="1:8" s="10" customFormat="1" ht="25.8" customHeight="1" x14ac:dyDescent="0.3">
      <c r="A82" s="79"/>
      <c r="B82" s="82"/>
      <c r="C82" s="48" t="s">
        <v>211</v>
      </c>
      <c r="D82" s="102"/>
      <c r="E82" s="100"/>
      <c r="F82" s="77"/>
      <c r="G82" s="50"/>
    </row>
    <row r="83" spans="1:8" s="10" customFormat="1" ht="22.2" customHeight="1" x14ac:dyDescent="0.3">
      <c r="A83" s="32" t="s">
        <v>161</v>
      </c>
      <c r="B83" s="69" t="s">
        <v>92</v>
      </c>
      <c r="C83" s="69"/>
      <c r="D83" s="69"/>
      <c r="E83" s="70"/>
      <c r="F83" s="12" t="s">
        <v>73</v>
      </c>
      <c r="G83" s="13" t="s">
        <v>73</v>
      </c>
    </row>
    <row r="84" spans="1:8" s="10" customFormat="1" ht="26.4" customHeight="1" x14ac:dyDescent="0.3">
      <c r="A84" s="32" t="s">
        <v>162</v>
      </c>
      <c r="B84" s="4" t="s">
        <v>44</v>
      </c>
      <c r="C84" s="17" t="s">
        <v>106</v>
      </c>
      <c r="D84" s="3" t="s">
        <v>24</v>
      </c>
      <c r="E84" s="16">
        <v>23</v>
      </c>
      <c r="F84" s="5"/>
      <c r="G84" s="7"/>
    </row>
    <row r="85" spans="1:8" s="10" customFormat="1" ht="31.95" customHeight="1" x14ac:dyDescent="0.3">
      <c r="A85" s="56" t="s">
        <v>163</v>
      </c>
      <c r="B85" s="55" t="s">
        <v>50</v>
      </c>
      <c r="C85" s="17" t="s">
        <v>121</v>
      </c>
      <c r="D85" s="52" t="s">
        <v>8</v>
      </c>
      <c r="E85" s="53">
        <f>(2*10*2)+11+8</f>
        <v>59</v>
      </c>
      <c r="F85" s="57"/>
      <c r="G85" s="51"/>
      <c r="H85" s="54"/>
    </row>
    <row r="86" spans="1:8" s="10" customFormat="1" ht="24" customHeight="1" x14ac:dyDescent="0.3">
      <c r="A86" s="56"/>
      <c r="B86" s="55"/>
      <c r="C86" s="17" t="s">
        <v>107</v>
      </c>
      <c r="D86" s="52"/>
      <c r="E86" s="53"/>
      <c r="F86" s="57"/>
      <c r="G86" s="51"/>
      <c r="H86" s="54"/>
    </row>
    <row r="87" spans="1:8" s="10" customFormat="1" ht="37.950000000000003" customHeight="1" x14ac:dyDescent="0.3">
      <c r="A87" s="56" t="s">
        <v>164</v>
      </c>
      <c r="B87" s="55" t="s">
        <v>45</v>
      </c>
      <c r="C87" s="17" t="s">
        <v>117</v>
      </c>
      <c r="D87" s="52" t="s">
        <v>8</v>
      </c>
      <c r="E87" s="53">
        <f>12+12</f>
        <v>24</v>
      </c>
      <c r="F87" s="57"/>
      <c r="G87" s="51"/>
      <c r="H87" s="41"/>
    </row>
    <row r="88" spans="1:8" s="10" customFormat="1" ht="22.2" customHeight="1" x14ac:dyDescent="0.3">
      <c r="A88" s="56"/>
      <c r="B88" s="55"/>
      <c r="C88" s="22" t="s">
        <v>118</v>
      </c>
      <c r="D88" s="52"/>
      <c r="E88" s="53"/>
      <c r="F88" s="57"/>
      <c r="G88" s="51"/>
      <c r="H88" s="41"/>
    </row>
    <row r="89" spans="1:8" s="10" customFormat="1" ht="35.4" customHeight="1" x14ac:dyDescent="0.3">
      <c r="A89" s="56" t="s">
        <v>165</v>
      </c>
      <c r="B89" s="55" t="s">
        <v>87</v>
      </c>
      <c r="C89" s="17" t="s">
        <v>125</v>
      </c>
      <c r="D89" s="52" t="s">
        <v>81</v>
      </c>
      <c r="E89" s="59">
        <f>(2*1.5)*(0.05*6)</f>
        <v>0.9</v>
      </c>
      <c r="F89" s="57"/>
      <c r="G89" s="51"/>
      <c r="H89" s="41"/>
    </row>
    <row r="90" spans="1:8" s="10" customFormat="1" ht="23.4" customHeight="1" x14ac:dyDescent="0.3">
      <c r="A90" s="56"/>
      <c r="B90" s="55"/>
      <c r="C90" s="22" t="s">
        <v>126</v>
      </c>
      <c r="D90" s="52"/>
      <c r="E90" s="59"/>
      <c r="F90" s="57"/>
      <c r="G90" s="51"/>
      <c r="H90" s="41"/>
    </row>
    <row r="91" spans="1:8" s="10" customFormat="1" ht="56.4" customHeight="1" x14ac:dyDescent="0.3">
      <c r="A91" s="32" t="s">
        <v>166</v>
      </c>
      <c r="B91" s="4" t="s">
        <v>23</v>
      </c>
      <c r="C91" s="17" t="s">
        <v>127</v>
      </c>
      <c r="D91" s="3" t="s">
        <v>24</v>
      </c>
      <c r="E91" s="16">
        <v>20</v>
      </c>
      <c r="F91" s="5"/>
      <c r="G91" s="7"/>
    </row>
    <row r="92" spans="1:8" s="10" customFormat="1" ht="49.2" customHeight="1" x14ac:dyDescent="0.3">
      <c r="A92" s="32" t="s">
        <v>167</v>
      </c>
      <c r="B92" s="4" t="s">
        <v>129</v>
      </c>
      <c r="C92" s="15" t="s">
        <v>133</v>
      </c>
      <c r="D92" s="3" t="s">
        <v>24</v>
      </c>
      <c r="E92" s="16">
        <v>12</v>
      </c>
      <c r="F92" s="5"/>
      <c r="G92" s="7"/>
    </row>
    <row r="93" spans="1:8" s="10" customFormat="1" ht="68.400000000000006" customHeight="1" x14ac:dyDescent="0.3">
      <c r="A93" s="56" t="s">
        <v>168</v>
      </c>
      <c r="B93" s="55" t="s">
        <v>128</v>
      </c>
      <c r="C93" s="17" t="s">
        <v>213</v>
      </c>
      <c r="D93" s="103" t="s">
        <v>24</v>
      </c>
      <c r="E93" s="58">
        <v>134.5</v>
      </c>
      <c r="F93" s="57"/>
      <c r="G93" s="51"/>
    </row>
    <row r="94" spans="1:8" s="10" customFormat="1" ht="27" customHeight="1" x14ac:dyDescent="0.3">
      <c r="A94" s="56"/>
      <c r="B94" s="55"/>
      <c r="C94" s="22" t="s">
        <v>212</v>
      </c>
      <c r="D94" s="103"/>
      <c r="E94" s="58"/>
      <c r="F94" s="57"/>
      <c r="G94" s="51"/>
    </row>
    <row r="95" spans="1:8" s="10" customFormat="1" ht="54" customHeight="1" x14ac:dyDescent="0.3">
      <c r="A95" s="56" t="s">
        <v>169</v>
      </c>
      <c r="B95" s="55"/>
      <c r="C95" s="17" t="s">
        <v>183</v>
      </c>
      <c r="D95" s="52" t="s">
        <v>27</v>
      </c>
      <c r="E95" s="59">
        <v>2</v>
      </c>
      <c r="F95" s="57"/>
      <c r="G95" s="51"/>
    </row>
    <row r="96" spans="1:8" s="10" customFormat="1" ht="22.2" customHeight="1" x14ac:dyDescent="0.3">
      <c r="A96" s="56"/>
      <c r="B96" s="55"/>
      <c r="C96" s="17"/>
      <c r="D96" s="52"/>
      <c r="E96" s="59"/>
      <c r="F96" s="57"/>
      <c r="G96" s="51"/>
    </row>
    <row r="97" spans="1:15" s="10" customFormat="1" ht="19.95" customHeight="1" x14ac:dyDescent="0.3">
      <c r="A97" s="32" t="s">
        <v>75</v>
      </c>
      <c r="B97" s="69" t="s">
        <v>9</v>
      </c>
      <c r="C97" s="69"/>
      <c r="D97" s="69"/>
      <c r="E97" s="70"/>
      <c r="F97" s="12" t="s">
        <v>32</v>
      </c>
      <c r="G97" s="13" t="s">
        <v>32</v>
      </c>
    </row>
    <row r="98" spans="1:15" s="10" customFormat="1" ht="34.200000000000003" customHeight="1" x14ac:dyDescent="0.3">
      <c r="A98" s="56" t="s">
        <v>170</v>
      </c>
      <c r="B98" s="55" t="s">
        <v>17</v>
      </c>
      <c r="C98" s="17" t="s">
        <v>203</v>
      </c>
      <c r="D98" s="52" t="s">
        <v>8</v>
      </c>
      <c r="E98" s="53">
        <f>2456.18*0.75</f>
        <v>1842.14</v>
      </c>
      <c r="F98" s="57"/>
      <c r="G98" s="51"/>
    </row>
    <row r="99" spans="1:15" s="10" customFormat="1" ht="21" customHeight="1" x14ac:dyDescent="0.3">
      <c r="A99" s="56"/>
      <c r="B99" s="55"/>
      <c r="C99" s="22" t="s">
        <v>134</v>
      </c>
      <c r="D99" s="52"/>
      <c r="E99" s="53"/>
      <c r="F99" s="57"/>
      <c r="G99" s="51"/>
      <c r="L99" s="54"/>
      <c r="M99" s="54"/>
      <c r="N99" s="54"/>
      <c r="O99" s="54"/>
    </row>
    <row r="100" spans="1:15" s="10" customFormat="1" ht="49.95" customHeight="1" x14ac:dyDescent="0.3">
      <c r="A100" s="32" t="s">
        <v>171</v>
      </c>
      <c r="B100" s="55" t="s">
        <v>31</v>
      </c>
      <c r="C100" s="17" t="s">
        <v>204</v>
      </c>
      <c r="D100" s="3" t="s">
        <v>8</v>
      </c>
      <c r="E100" s="6">
        <f>E98</f>
        <v>1842.14</v>
      </c>
      <c r="F100" s="5"/>
      <c r="G100" s="7"/>
    </row>
    <row r="101" spans="1:15" s="10" customFormat="1" ht="67.95" customHeight="1" x14ac:dyDescent="0.3">
      <c r="A101" s="32" t="s">
        <v>172</v>
      </c>
      <c r="B101" s="55"/>
      <c r="C101" s="17" t="s">
        <v>93</v>
      </c>
      <c r="D101" s="3" t="s">
        <v>8</v>
      </c>
      <c r="E101" s="6">
        <v>1842.14</v>
      </c>
      <c r="F101" s="5"/>
      <c r="G101" s="7"/>
    </row>
    <row r="102" spans="1:15" s="10" customFormat="1" ht="34.950000000000003" customHeight="1" x14ac:dyDescent="0.3">
      <c r="A102" s="56" t="s">
        <v>173</v>
      </c>
      <c r="B102" s="55" t="s">
        <v>31</v>
      </c>
      <c r="C102" s="17" t="s">
        <v>39</v>
      </c>
      <c r="D102" s="52" t="s">
        <v>8</v>
      </c>
      <c r="E102" s="53">
        <f>2456.18*0.5/2</f>
        <v>614.04999999999995</v>
      </c>
      <c r="F102" s="57"/>
      <c r="G102" s="51"/>
      <c r="J102" s="42"/>
      <c r="K102" s="14"/>
      <c r="L102" s="42"/>
      <c r="M102" s="14"/>
    </row>
    <row r="103" spans="1:15" s="10" customFormat="1" ht="22.95" customHeight="1" x14ac:dyDescent="0.3">
      <c r="A103" s="56"/>
      <c r="B103" s="55"/>
      <c r="C103" s="22" t="s">
        <v>178</v>
      </c>
      <c r="D103" s="52"/>
      <c r="E103" s="53"/>
      <c r="F103" s="57"/>
      <c r="G103" s="51"/>
      <c r="J103" s="42"/>
      <c r="K103" s="14"/>
      <c r="L103" s="42"/>
      <c r="M103" s="14"/>
    </row>
    <row r="104" spans="1:15" s="10" customFormat="1" ht="52.95" customHeight="1" x14ac:dyDescent="0.3">
      <c r="A104" s="56" t="s">
        <v>177</v>
      </c>
      <c r="B104" s="55"/>
      <c r="C104" s="17" t="s">
        <v>78</v>
      </c>
      <c r="D104" s="52" t="s">
        <v>8</v>
      </c>
      <c r="E104" s="53">
        <v>614.04999999999995</v>
      </c>
      <c r="F104" s="76"/>
      <c r="G104" s="49"/>
      <c r="J104" s="42"/>
      <c r="K104" s="14"/>
      <c r="L104" s="42"/>
      <c r="M104" s="14"/>
    </row>
    <row r="105" spans="1:15" s="10" customFormat="1" ht="27.6" customHeight="1" x14ac:dyDescent="0.3">
      <c r="A105" s="56"/>
      <c r="B105" s="55"/>
      <c r="C105" s="22" t="s">
        <v>196</v>
      </c>
      <c r="D105" s="52"/>
      <c r="E105" s="53"/>
      <c r="F105" s="77"/>
      <c r="G105" s="50"/>
      <c r="J105" s="42"/>
      <c r="K105" s="14"/>
      <c r="L105" s="42"/>
      <c r="M105" s="14"/>
    </row>
    <row r="106" spans="1:15" s="10" customFormat="1" ht="36.6" customHeight="1" x14ac:dyDescent="0.3">
      <c r="A106" s="56" t="s">
        <v>180</v>
      </c>
      <c r="B106" s="55" t="s">
        <v>179</v>
      </c>
      <c r="C106" s="17" t="s">
        <v>181</v>
      </c>
      <c r="D106" s="52" t="s">
        <v>27</v>
      </c>
      <c r="E106" s="75">
        <v>22</v>
      </c>
      <c r="F106" s="57"/>
      <c r="G106" s="51"/>
      <c r="J106" s="42"/>
      <c r="K106" s="14"/>
      <c r="L106" s="42"/>
      <c r="M106" s="14"/>
    </row>
    <row r="107" spans="1:15" s="10" customFormat="1" ht="22.2" customHeight="1" x14ac:dyDescent="0.3">
      <c r="A107" s="56"/>
      <c r="B107" s="55"/>
      <c r="C107" s="22"/>
      <c r="D107" s="52"/>
      <c r="E107" s="75"/>
      <c r="F107" s="57"/>
      <c r="G107" s="51"/>
    </row>
    <row r="108" spans="1:15" s="10" customFormat="1" ht="20.399999999999999" customHeight="1" x14ac:dyDescent="0.3">
      <c r="A108" s="32" t="s">
        <v>174</v>
      </c>
      <c r="B108" s="69" t="s">
        <v>40</v>
      </c>
      <c r="C108" s="69"/>
      <c r="D108" s="69"/>
      <c r="E108" s="70"/>
      <c r="F108" s="12" t="s">
        <v>32</v>
      </c>
      <c r="G108" s="13" t="s">
        <v>32</v>
      </c>
    </row>
    <row r="109" spans="1:15" s="10" customFormat="1" ht="34.200000000000003" customHeight="1" x14ac:dyDescent="0.3">
      <c r="A109" s="32" t="s">
        <v>175</v>
      </c>
      <c r="B109" s="98" t="s">
        <v>182</v>
      </c>
      <c r="C109" s="98"/>
      <c r="D109" s="3" t="s">
        <v>35</v>
      </c>
      <c r="E109" s="11">
        <v>1</v>
      </c>
      <c r="F109" s="57"/>
      <c r="G109" s="51"/>
    </row>
    <row r="110" spans="1:15" ht="15" thickBot="1" x14ac:dyDescent="0.35">
      <c r="A110" s="33"/>
      <c r="B110" s="34"/>
      <c r="C110" s="34"/>
      <c r="D110" s="34"/>
      <c r="E110" s="35"/>
      <c r="F110" s="26"/>
      <c r="G110" s="38"/>
    </row>
    <row r="111" spans="1:15" ht="27.6" customHeight="1" x14ac:dyDescent="0.3">
      <c r="A111" s="73" t="s">
        <v>10</v>
      </c>
      <c r="B111" s="74"/>
      <c r="C111" s="74"/>
      <c r="D111" s="74"/>
      <c r="E111" s="74"/>
      <c r="F111" s="63"/>
      <c r="G111" s="64"/>
    </row>
    <row r="112" spans="1:15" ht="27.6" customHeight="1" x14ac:dyDescent="0.3">
      <c r="A112" s="61" t="s">
        <v>11</v>
      </c>
      <c r="B112" s="62"/>
      <c r="C112" s="62"/>
      <c r="D112" s="62"/>
      <c r="E112" s="62"/>
      <c r="F112" s="63"/>
      <c r="G112" s="64"/>
    </row>
    <row r="113" spans="1:9" ht="27.6" customHeight="1" x14ac:dyDescent="0.3">
      <c r="A113" s="61" t="s">
        <v>12</v>
      </c>
      <c r="B113" s="62"/>
      <c r="C113" s="62"/>
      <c r="D113" s="62"/>
      <c r="E113" s="62"/>
      <c r="F113" s="63"/>
      <c r="G113" s="64"/>
    </row>
    <row r="114" spans="1:9" ht="27.6" customHeight="1" thickBot="1" x14ac:dyDescent="0.35">
      <c r="A114" s="65" t="s">
        <v>25</v>
      </c>
      <c r="B114" s="66"/>
      <c r="C114" s="67"/>
      <c r="D114" s="67"/>
      <c r="E114" s="67"/>
      <c r="F114" s="67"/>
      <c r="G114" s="68"/>
    </row>
    <row r="116" spans="1:9" ht="48.6" x14ac:dyDescent="0.3">
      <c r="C116" s="44" t="s">
        <v>205</v>
      </c>
    </row>
    <row r="121" spans="1:9" x14ac:dyDescent="0.3">
      <c r="I121" s="8"/>
    </row>
    <row r="123" spans="1:9" ht="33" customHeight="1" x14ac:dyDescent="0.3"/>
  </sheetData>
  <mergeCells count="196">
    <mergeCell ref="B74:B75"/>
    <mergeCell ref="B14:B21"/>
    <mergeCell ref="A78:A79"/>
    <mergeCell ref="B78:B79"/>
    <mergeCell ref="F78:F79"/>
    <mergeCell ref="F85:F86"/>
    <mergeCell ref="G62:G63"/>
    <mergeCell ref="F16:F17"/>
    <mergeCell ref="G16:G17"/>
    <mergeCell ref="D16:D17"/>
    <mergeCell ref="E16:E17"/>
    <mergeCell ref="B70:B71"/>
    <mergeCell ref="E68:E69"/>
    <mergeCell ref="F68:F69"/>
    <mergeCell ref="G68:G69"/>
    <mergeCell ref="B43:B44"/>
    <mergeCell ref="F29:F30"/>
    <mergeCell ref="G29:G30"/>
    <mergeCell ref="A53:A54"/>
    <mergeCell ref="B53:B54"/>
    <mergeCell ref="D53:D54"/>
    <mergeCell ref="E53:E54"/>
    <mergeCell ref="F53:F54"/>
    <mergeCell ref="G53:G54"/>
    <mergeCell ref="D70:D71"/>
    <mergeCell ref="E70:E71"/>
    <mergeCell ref="F62:F63"/>
    <mergeCell ref="F14:F15"/>
    <mergeCell ref="F70:F71"/>
    <mergeCell ref="A68:A69"/>
    <mergeCell ref="A20:A21"/>
    <mergeCell ref="D20:D21"/>
    <mergeCell ref="E20:E21"/>
    <mergeCell ref="F20:F21"/>
    <mergeCell ref="D32:D33"/>
    <mergeCell ref="E32:E33"/>
    <mergeCell ref="F32:F33"/>
    <mergeCell ref="B64:B65"/>
    <mergeCell ref="A64:A65"/>
    <mergeCell ref="A66:A67"/>
    <mergeCell ref="B66:B67"/>
    <mergeCell ref="D68:D69"/>
    <mergeCell ref="E62:E63"/>
    <mergeCell ref="A70:A71"/>
    <mergeCell ref="B68:B69"/>
    <mergeCell ref="B109:C109"/>
    <mergeCell ref="F109:G109"/>
    <mergeCell ref="B100:B101"/>
    <mergeCell ref="G95:G96"/>
    <mergeCell ref="A95:A96"/>
    <mergeCell ref="D95:D96"/>
    <mergeCell ref="E95:E96"/>
    <mergeCell ref="F95:F96"/>
    <mergeCell ref="D102:D103"/>
    <mergeCell ref="E102:E103"/>
    <mergeCell ref="F102:F103"/>
    <mergeCell ref="G102:G103"/>
    <mergeCell ref="A102:A103"/>
    <mergeCell ref="A106:A107"/>
    <mergeCell ref="D106:D107"/>
    <mergeCell ref="E106:E107"/>
    <mergeCell ref="F106:F107"/>
    <mergeCell ref="G106:G107"/>
    <mergeCell ref="A104:A105"/>
    <mergeCell ref="D104:D105"/>
    <mergeCell ref="E104:E105"/>
    <mergeCell ref="B102:B105"/>
    <mergeCell ref="B106:B107"/>
    <mergeCell ref="B93:B96"/>
    <mergeCell ref="A1:G1"/>
    <mergeCell ref="B2:E2"/>
    <mergeCell ref="F2:G3"/>
    <mergeCell ref="A3:E3"/>
    <mergeCell ref="A12:A13"/>
    <mergeCell ref="B12:B13"/>
    <mergeCell ref="D12:D13"/>
    <mergeCell ref="E12:E13"/>
    <mergeCell ref="F12:F13"/>
    <mergeCell ref="G12:G13"/>
    <mergeCell ref="A10:A11"/>
    <mergeCell ref="B10:B11"/>
    <mergeCell ref="D10:D11"/>
    <mergeCell ref="E10:E11"/>
    <mergeCell ref="F10:F11"/>
    <mergeCell ref="G10:G11"/>
    <mergeCell ref="A8:A9"/>
    <mergeCell ref="B8:B9"/>
    <mergeCell ref="D8:D9"/>
    <mergeCell ref="E8:E9"/>
    <mergeCell ref="F8:F9"/>
    <mergeCell ref="G8:G9"/>
    <mergeCell ref="G20:G21"/>
    <mergeCell ref="A14:A15"/>
    <mergeCell ref="A46:A52"/>
    <mergeCell ref="B46:B52"/>
    <mergeCell ref="F38:F39"/>
    <mergeCell ref="G38:G39"/>
    <mergeCell ref="D14:D15"/>
    <mergeCell ref="E14:E15"/>
    <mergeCell ref="A16:A17"/>
    <mergeCell ref="G14:G15"/>
    <mergeCell ref="G32:G33"/>
    <mergeCell ref="A32:A33"/>
    <mergeCell ref="B32:B35"/>
    <mergeCell ref="D34:D35"/>
    <mergeCell ref="E34:E35"/>
    <mergeCell ref="A34:A35"/>
    <mergeCell ref="F34:F35"/>
    <mergeCell ref="G34:G35"/>
    <mergeCell ref="B31:E31"/>
    <mergeCell ref="A111:E111"/>
    <mergeCell ref="F111:G111"/>
    <mergeCell ref="A112:E112"/>
    <mergeCell ref="F112:G112"/>
    <mergeCell ref="B42:E42"/>
    <mergeCell ref="B22:E22"/>
    <mergeCell ref="B6:E6"/>
    <mergeCell ref="A18:A19"/>
    <mergeCell ref="D18:D19"/>
    <mergeCell ref="E18:E19"/>
    <mergeCell ref="F18:F19"/>
    <mergeCell ref="B23:B25"/>
    <mergeCell ref="G18:G19"/>
    <mergeCell ref="A40:A41"/>
    <mergeCell ref="B40:B41"/>
    <mergeCell ref="D40:D41"/>
    <mergeCell ref="E40:E41"/>
    <mergeCell ref="F40:F41"/>
    <mergeCell ref="G40:G41"/>
    <mergeCell ref="A38:A39"/>
    <mergeCell ref="B38:B39"/>
    <mergeCell ref="D38:D39"/>
    <mergeCell ref="E38:E39"/>
    <mergeCell ref="F104:F105"/>
    <mergeCell ref="L99:O99"/>
    <mergeCell ref="I2:O2"/>
    <mergeCell ref="A113:E113"/>
    <mergeCell ref="F113:G113"/>
    <mergeCell ref="A114:B114"/>
    <mergeCell ref="C114:G114"/>
    <mergeCell ref="B97:E97"/>
    <mergeCell ref="B108:E108"/>
    <mergeCell ref="B57:E57"/>
    <mergeCell ref="B55:E55"/>
    <mergeCell ref="A58:A60"/>
    <mergeCell ref="B58:B60"/>
    <mergeCell ref="A61:A63"/>
    <mergeCell ref="B61:B63"/>
    <mergeCell ref="D62:D63"/>
    <mergeCell ref="G70:G71"/>
    <mergeCell ref="A72:A73"/>
    <mergeCell ref="B72:B73"/>
    <mergeCell ref="B83:E83"/>
    <mergeCell ref="A29:A30"/>
    <mergeCell ref="B29:B30"/>
    <mergeCell ref="D29:D30"/>
    <mergeCell ref="E29:E30"/>
    <mergeCell ref="G104:G105"/>
    <mergeCell ref="B98:B99"/>
    <mergeCell ref="A98:A99"/>
    <mergeCell ref="D98:D99"/>
    <mergeCell ref="E98:E99"/>
    <mergeCell ref="F98:F99"/>
    <mergeCell ref="G98:G99"/>
    <mergeCell ref="G93:G94"/>
    <mergeCell ref="A89:A90"/>
    <mergeCell ref="F89:F90"/>
    <mergeCell ref="G89:G90"/>
    <mergeCell ref="E93:E94"/>
    <mergeCell ref="B89:B90"/>
    <mergeCell ref="D89:D90"/>
    <mergeCell ref="E89:E90"/>
    <mergeCell ref="F93:F94"/>
    <mergeCell ref="A93:A94"/>
    <mergeCell ref="D93:D94"/>
    <mergeCell ref="G81:G82"/>
    <mergeCell ref="G78:G79"/>
    <mergeCell ref="D78:D79"/>
    <mergeCell ref="E78:E79"/>
    <mergeCell ref="H85:H86"/>
    <mergeCell ref="B87:B88"/>
    <mergeCell ref="A87:A88"/>
    <mergeCell ref="D87:D88"/>
    <mergeCell ref="E87:E88"/>
    <mergeCell ref="F87:F88"/>
    <mergeCell ref="G87:G88"/>
    <mergeCell ref="G85:G86"/>
    <mergeCell ref="B85:B86"/>
    <mergeCell ref="A85:A86"/>
    <mergeCell ref="E81:E82"/>
    <mergeCell ref="D81:D82"/>
    <mergeCell ref="A81:A82"/>
    <mergeCell ref="B81:B82"/>
    <mergeCell ref="F81:F82"/>
    <mergeCell ref="E85:E86"/>
    <mergeCell ref="D85:D86"/>
  </mergeCells>
  <printOptions horizontalCentered="1"/>
  <pageMargins left="0.48" right="0.39" top="0.87" bottom="1.2" header="0.31496062992125984" footer="0.15748031496062992"/>
  <pageSetup paperSize="9" scale="73" fitToHeight="6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całość</vt:lpstr>
      <vt:lpstr>całość!Obszar_wydruku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Marta Tobolewska</cp:lastModifiedBy>
  <cp:lastPrinted>2024-03-14T14:16:05Z</cp:lastPrinted>
  <dcterms:created xsi:type="dcterms:W3CDTF">2020-07-14T05:21:31Z</dcterms:created>
  <dcterms:modified xsi:type="dcterms:W3CDTF">2024-04-16T05:14:21Z</dcterms:modified>
</cp:coreProperties>
</file>