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698" activeTab="0"/>
  </bookViews>
  <sheets>
    <sheet name="Tab.obliczenia ceny" sheetId="1" r:id="rId1"/>
    <sheet name="Tab.elementów rozliczeniowych" sheetId="2" r:id="rId2"/>
  </sheets>
  <definedNames/>
  <calcPr fullCalcOnLoad="1"/>
</workbook>
</file>

<file path=xl/sharedStrings.xml><?xml version="1.0" encoding="utf-8"?>
<sst xmlns="http://schemas.openxmlformats.org/spreadsheetml/2006/main" count="224" uniqueCount="131">
  <si>
    <t>0+000</t>
  </si>
  <si>
    <t>Nr drogi</t>
  </si>
  <si>
    <t>Standard</t>
  </si>
  <si>
    <t>III</t>
  </si>
  <si>
    <t>cena roboczogodziny pługa wirnikowego przy usłudze sprzętowej polegającej na załadunku i usuwaniu śniegu z obrębu pasa drogowego dróg powiatowych</t>
  </si>
  <si>
    <t>cena roboczogodziny  ładowarki przy usłudze sprzętowej polegającej na załadunku i usuwaniu śniegu z obrębu pasa drogowego dróg powiatowych</t>
  </si>
  <si>
    <t>cena za 1 km drogi przy jednokrotnej usłudze sprzątania poziomowego</t>
  </si>
  <si>
    <t>ilość dób</t>
  </si>
  <si>
    <t>ilość rg</t>
  </si>
  <si>
    <t>ilość wyjazdów</t>
  </si>
  <si>
    <t>Szacunkowa wartość utrzymania chodników</t>
  </si>
  <si>
    <t>,</t>
  </si>
  <si>
    <t>ilośc wyjazdów</t>
  </si>
  <si>
    <t>I</t>
  </si>
  <si>
    <t xml:space="preserve">ASORTYMENT „a” </t>
  </si>
  <si>
    <t xml:space="preserve">ASORTYMENT „b” </t>
  </si>
  <si>
    <t xml:space="preserve">ASORTYMENT „e” </t>
  </si>
  <si>
    <t xml:space="preserve">ASORTYMENT „f” </t>
  </si>
  <si>
    <t>cena za utrzymanie  jezdni  przy 1 krotnym wyjeździe sprzętu z funkcją samego posypywania mieszanką do zwalczania śliskości (niechemiczne + chemiczne w postaci stałej) - (100 g/1m² nawierzchni jezdni) – posyp całą szerokością jezdni</t>
  </si>
  <si>
    <t xml:space="preserve">ASORTYMENT „g” </t>
  </si>
  <si>
    <t>cena za utrzymanie  jezdni  przy 1 krotnym wyjeździe sprzętu z funkcją samego posypywania mieszanką do zwalczania śliskości (niechemiczne + chemiczne w postaci stałej) - (50 g/1m² nawierzchni jezdni) – posyp całą szerokością jezdni</t>
  </si>
  <si>
    <t xml:space="preserve">ASORTYMENT „j” </t>
  </si>
  <si>
    <t>cena za utrzymanie jezdni przy 1 krotnym wyjeździe sprzętu z funkcją odśnieżania (usuwanie śniegu, błota pośniegowego) i posypywania mieszanką do zwalczania śliskości (niechemiczne + chemiczne w postaci stałej) - (100 g/1m² nawierzchni jezdni) –  posyp całą szerokością jezdni</t>
  </si>
  <si>
    <t>X</t>
  </si>
  <si>
    <t xml:space="preserve">ASORTYMENT „k” </t>
  </si>
  <si>
    <t>cena za utrzymanie jezdni przy 1 krotnym wyjeździe sprzętu z funkcją odśnieżania (usuwanie śniegu, błota pośniegowego) i posypywania mieszanką do zwalczania śliskości (niechemiczne + chemiczne w postaci stałej) - (100 g/1m² nawierzchni jezdni) – posyp odśnieżanego pasa jezdni</t>
  </si>
  <si>
    <t xml:space="preserve">ASORTYMENT „m” </t>
  </si>
  <si>
    <t>cena za utrzymanie jezdni przy 1 krotnym wyjeździe sprzętu z funkcją odśnieżania (usuwanie śniegu, błota pośniegowego) i posypywania mieszanką do zwalczania śliskości (niechemiczne + chemiczne w postaci stałej) - (50 g/1m² nawierzchni jezdni) – posyp odśnieżanego pasa jezdni</t>
  </si>
  <si>
    <t xml:space="preserve">ASORTYMENT „n” </t>
  </si>
  <si>
    <t xml:space="preserve">cena za 1 km prowadzenia akcji utrzymania elementów drogi (chodnika) przy jednokrotnym wyjeździe sprzętu do odśnieżania </t>
  </si>
  <si>
    <t xml:space="preserve">ASORTYMENT „o” </t>
  </si>
  <si>
    <t>cena za utrzymanie  jezdni przy 1 krotnym wyjeździe sprzętu z funkcją samego odśnieżania (usuwanie śniegu, błota pośniegowego)</t>
  </si>
  <si>
    <t xml:space="preserve">ASORTYMENT „p” </t>
  </si>
  <si>
    <t>cena za 1 km prowadzenia akcji utrzymania elementów drogi (chodnika) przy jednokrotnym wyjeździe sprzętu do odśnieżania i posypywania materiałem uszorstniającym.</t>
  </si>
  <si>
    <t>cena roboczogodziny samochodu samowyładowczego  przy usłudze sprzętowej polegającej na załadunku i usuwaniu śniegu z obrębu pasa drogowego dróg powiatowych</t>
  </si>
  <si>
    <t xml:space="preserve">ASORTYMENT „r” </t>
  </si>
  <si>
    <t xml:space="preserve">ASORTYMENT „s” </t>
  </si>
  <si>
    <t>Wywóz śniegu</t>
  </si>
  <si>
    <t>cena za utrzymanie  jezdni  przy 1 krotnym wyjeździe sprzętu z funkcją samego posypywania środkami  chemicznymi w postaci stałej do zwalczania śliskości  
- (50 g/1m² nawierzchni jezdni) – posyp całą szerokością jezdni</t>
  </si>
  <si>
    <t xml:space="preserve">cena za 1 km bieżący przy odśnieżaniu pobocza drogi przy jednokrotnym wyjeździe sprzętu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</si>
  <si>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</si>
  <si>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</si>
  <si>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</si>
  <si>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</si>
  <si>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</si>
  <si>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</si>
  <si>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</si>
  <si>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</si>
  <si>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</si>
  <si>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</si>
  <si>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</si>
  <si>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</si>
  <si>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</si>
  <si>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</si>
  <si>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</si>
  <si>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R</t>
  </si>
  <si>
    <t>Suma warości z kol. 4 (Utrzymanie chodników)</t>
  </si>
  <si>
    <t>Suma warości z kol. 4 (Odśnieżanie i zwalczanie śliskości)</t>
  </si>
  <si>
    <t>Suma warości z kol. 4 (Wywóz śniegu)</t>
  </si>
  <si>
    <t xml:space="preserve">wartość (iloczyn = poz. wiersza A kol. 2 x poz. wiersza A kol. 3 ) </t>
  </si>
  <si>
    <t xml:space="preserve">wartość (iloczyn = poz. wiersza B kol. 2 x poz. wiersza B kol. 3 ) </t>
  </si>
  <si>
    <t xml:space="preserve">wartość (iloczyn = poz. wiersza C kol. 2 x poz. wiersza C kol. 3 ) </t>
  </si>
  <si>
    <t xml:space="preserve">wartość (iloczyn = poz. wiersza D kol. 2 x poz. wiersza D kol. 3 ) </t>
  </si>
  <si>
    <t xml:space="preserve">wartość (iloczyn = poz. wiersza E kol. 2 x poz. wiersza E kol. 3 ) </t>
  </si>
  <si>
    <t xml:space="preserve">wartość (iloczyn = poz. wiersza F kol. 2 x poz. wiersza F kol. 3 ) </t>
  </si>
  <si>
    <t xml:space="preserve">wartość (iloczyn = poz. wiersza G kol. 2 x poz. wiersza G kol. 3 ) </t>
  </si>
  <si>
    <t xml:space="preserve">wartość (iloczyn = poz. wiersza H kol. 2 x poz. wiersza H kol. 3 ) </t>
  </si>
  <si>
    <t xml:space="preserve"> (Harklowa – Ochotnica Górna (os. Forendówki)</t>
  </si>
  <si>
    <t>8+430</t>
  </si>
  <si>
    <t>14+040</t>
  </si>
  <si>
    <t>17+410</t>
  </si>
  <si>
    <t>25+021</t>
  </si>
  <si>
    <t>PRZEDSTAWIONA ILOŚĆ ASORTYMENTÓW W SEZONIE ZIMOWYM (ilośc dyżurów, ilość wyjazdów, ilość roboczogodzin sprzetu) JEST ILOŚĆIĄ SZACUNKOWĄ I MOŻE ULEC ZMIANIE PODCZAS PROWADZENIA AKCJI ZUD</t>
  </si>
  <si>
    <t>TABELA ELEMENTÓW ROZLICZENIOWYCH - WYCENA ASORTYMENTÓW</t>
  </si>
  <si>
    <t>1637K Harklowa - Tylmanowa</t>
  </si>
  <si>
    <t>Nazwa drogi /odcinka drogi/</t>
  </si>
  <si>
    <t>Ochotnica Górna (os. Forendówki) - Ochotnica Górna (os. Czuby))</t>
  </si>
  <si>
    <t>Ochotnica Górna (os.Czuby) – Ochotnica Dolna (most Kudowski)</t>
  </si>
  <si>
    <t>Ochotnica Dolna (most Kudowski) - Tylmanowa</t>
  </si>
  <si>
    <t>Długośc odcinka</t>
  </si>
  <si>
    <t>od km do km</t>
  </si>
  <si>
    <t>II</t>
  </si>
  <si>
    <t>IV</t>
  </si>
  <si>
    <t>V</t>
  </si>
  <si>
    <t>VI</t>
  </si>
  <si>
    <t>VII</t>
  </si>
  <si>
    <t>VIII</t>
  </si>
  <si>
    <t>IX</t>
  </si>
  <si>
    <t>1.</t>
  </si>
  <si>
    <r>
      <t xml:space="preserve">Cena za dobę dyżuru (D) ZUD, obejmuje gotowość do podjęcia działania w okresie od 15 października do 30 kwietnia wartość ceny jednostkowej za dyżur </t>
    </r>
    <r>
      <rPr>
        <b/>
        <sz val="11"/>
        <color indexed="8"/>
        <rFont val="Czcionka tekstu podstawowego"/>
        <family val="0"/>
      </rPr>
      <t xml:space="preserve">nie może być większa niż 10% wartości – ASORTYMENTU „k” </t>
    </r>
  </si>
  <si>
    <t>kwota brutto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</si>
  <si>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</si>
  <si>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</si>
  <si>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</si>
  <si>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</si>
  <si>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</si>
  <si>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</si>
  <si>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</si>
  <si>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</si>
  <si>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</si>
  <si>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</si>
  <si>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</si>
  <si>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</si>
  <si>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</si>
  <si>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</si>
  <si>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Zimowe utrzymanie drogi powiatowej 1637K Harklowa - Tylmanowa w sezonach zimowych 2021r.-2022r., 2022r.-2023r., 2023r.-2024r. – Zadanie nr 3</t>
  </si>
  <si>
    <t xml:space="preserve">Zimowe utrzymanie drogi </t>
  </si>
  <si>
    <t>TABELA ELEMENTÓW ROZLICZENIOWYCH - ZUD 2023-2024r</t>
  </si>
  <si>
    <t>oferowana cena brutto</t>
  </si>
  <si>
    <t>TUTAJ WPISAĆ OFEROWANĄ CENĘ BRUTTO ZA ASORTYMENT</t>
  </si>
  <si>
    <t>Utrzymanie chodników 1,2 km</t>
  </si>
  <si>
    <t>Ł</t>
  </si>
  <si>
    <t>Odśnieżanie i zwalczanie śliskości drogi o długości 7,374 km</t>
  </si>
  <si>
    <t>długość pobocza - 7,374 km</t>
  </si>
  <si>
    <t xml:space="preserve">długość chodnika 1,2 km </t>
  </si>
  <si>
    <t xml:space="preserve">wartość (iloczyn = poz. wiersza L z kol. 2 x 1,2 x poz. wiersza L kol. 3 ) </t>
  </si>
  <si>
    <t xml:space="preserve">wartość (iloczyn = poz. wiersza I kol. 2 x 7,374 x poz. wiersza I kol. 3 ) </t>
  </si>
  <si>
    <t>Szacunkowa wartość wywozu śniegu</t>
  </si>
  <si>
    <t>Szacunkowa wartość utrzymania Drogi (odśnieżanie i zwalczanie śliskości)</t>
  </si>
  <si>
    <t xml:space="preserve">wartość (iloczyn = poz. wiersza L z kol. 2 x 1,2 x poz. wiersza K kol. 3 ) </t>
  </si>
  <si>
    <t xml:space="preserve">wartość (iloczyn = poz.wiersza N kol. 2 x poz. wiersza N kol. 3 ) </t>
  </si>
  <si>
    <t xml:space="preserve">wartość (iloczyn = poz.wiersza O kol. 2 x poz. wiersza O kol. 3 ) </t>
  </si>
  <si>
    <t xml:space="preserve">wartość (iloczyn = poz.wiersza P kol. 2 x poz. wiersza P kol. 3 ) </t>
  </si>
  <si>
    <r>
      <rPr>
        <b/>
        <u val="single"/>
        <sz val="14"/>
        <rFont val="Arial CE"/>
        <family val="0"/>
      </rPr>
      <t>Cena oferty za realizację usług zimowego utrzymania Drogi:</t>
    </r>
    <r>
      <rPr>
        <u val="single"/>
        <sz val="14"/>
        <rFont val="Arial CE"/>
        <family val="0"/>
      </rPr>
      <t xml:space="preserve">
</t>
    </r>
    <r>
      <rPr>
        <sz val="12"/>
        <rFont val="Arial CE"/>
        <family val="0"/>
      </rPr>
      <t xml:space="preserve">Suma wartości: Odśnieżanie i zwalczanie śliskości (poz. wiersza J kol.4), utrzymania chodników  (poz. wiersza Ł kol.4), pozimowego sprzatania  (poz. wiersza M kol.4), wywóz śniegu  (poz. wiersza R kol.4) </t>
    </r>
  </si>
  <si>
    <t xml:space="preserve">długość odcinka 7,374 km </t>
  </si>
  <si>
    <t xml:space="preserve">wartość (iloczyn = poz. wiersza M kol. 2 x 7,374 x poz. wiersza M kol. 3 ) </t>
  </si>
  <si>
    <r>
      <rPr>
        <b/>
        <sz val="18"/>
        <color indexed="8"/>
        <rFont val="Czcionka tekstu podstawowego"/>
        <family val="0"/>
      </rPr>
      <t>WYKONAWCA:</t>
    </r>
    <r>
      <rPr>
        <sz val="11"/>
        <color theme="1"/>
        <rFont val="Czcionka tekstu podstawowego"/>
        <family val="2"/>
      </rPr>
      <t xml:space="preserve">
…......................................
…......................................
(pełna nazwa/firma, adres, w zależności od podmiotu )</t>
    </r>
  </si>
  <si>
    <r>
      <rPr>
        <b/>
        <sz val="11"/>
        <color indexed="10"/>
        <rFont val="Czcionka tekstu podstawowego"/>
        <family val="0"/>
      </rPr>
      <t>Uwaga:</t>
    </r>
    <r>
      <rPr>
        <sz val="11"/>
        <color indexed="10"/>
        <rFont val="Czcionka tekstu podstawowego"/>
        <family val="2"/>
      </rPr>
      <t xml:space="preserve">
Na ofertę składa się wypełniony formularz oferty wraz z  tabelą elementów rozliczeniowych.
Tabela elementów rozliczeniowych musi zostać opatrzona podpisem kwalifikowanym lub podpisem zaufanym albo podpisem osobistym osoby uprawnionej do złożenia oferty w imieniu Wykonawcy,
w tym celu </t>
    </r>
    <r>
      <rPr>
        <u val="single"/>
        <sz val="11"/>
        <color indexed="10"/>
        <rFont val="Czcionka tekstu podstawowego"/>
        <family val="0"/>
      </rPr>
      <t>Zamawiający zaleca zapisanie niniejszej tabeli po wypełnieniu w formacie pdf a następnie  opatrzenie jej podpisem kwalifikowanym lub podpisem zaufanym albo podpisem osobistym osoby uprawnionej do złożenia oferty w imieniu Wykonawcy.</t>
    </r>
  </si>
  <si>
    <t>Pozimowe sprzątanie - Szacunkowa wartość pozimowego sprzatania</t>
  </si>
  <si>
    <t>cena za 1 km drogi przy jednokrotnej usłudze sprzątania pozimowego</t>
  </si>
  <si>
    <t xml:space="preserve">Cena za dobę dyżuru (D) ZUD, obejmuje gotowość do podjęcia działania w okresie od dnia, w którym przedmiotowa droga stała się drogą powiatową będącą w zarządzie Powiatu Nowotarskiego, lecz nie wcześniej niż od dnia podpisania umowy do 30 kwietnia 2024 r. wartość ceny jednostkowej za dyżur nie może być większa niż 10% wartości – ASORTYMENTU „k”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</si>
</sst>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  <numFmt numFmtId="173" formatCode="_-* #,##0.0\ &quot;zł&quot;_-;\-* #,##0.0\ &quot;zł&quot;_-;_-* &quot;-&quot;??\ &quot;zł&quot;_-;_-@_-"/>
    <numFmt numFmtId="174" formatCode="_-* #,##0.000\ &quot;zł&quot;_-;\-* #,##0.00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#,##0_ ;\-#,##0\ "/>
    <numFmt numFmtId="179" formatCode="#,##0.000_ ;\-#,##0.000\ "/>
    <numFmt numFmtId="180" formatCode="0.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[$-415]dddd\,\ d\ mmmm\ yyyy"/>
  </numFmts>
  <fonts count="9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i/>
      <sz val="11"/>
      <name val="Arial CE"/>
      <family val="0"/>
    </font>
    <font>
      <u val="single"/>
      <sz val="14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u val="single"/>
      <sz val="14"/>
      <name val="Arial CE"/>
      <family val="0"/>
    </font>
    <font>
      <b/>
      <i/>
      <sz val="14"/>
      <name val="Arial CE"/>
      <family val="0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b/>
      <sz val="14"/>
      <name val="Arial CE"/>
      <family val="0"/>
    </font>
    <font>
      <sz val="11"/>
      <color indexed="10"/>
      <name val="Czcionka tekstu podstawowego"/>
      <family val="2"/>
    </font>
    <font>
      <u val="single"/>
      <sz val="11"/>
      <color indexed="10"/>
      <name val="Czcionka tekstu podstawowego"/>
      <family val="0"/>
    </font>
    <font>
      <b/>
      <sz val="18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ahoma"/>
      <family val="2"/>
    </font>
    <font>
      <sz val="11"/>
      <color indexed="8"/>
      <name val="Tahoma"/>
      <family val="2"/>
    </font>
    <font>
      <b/>
      <sz val="16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1"/>
      <color indexed="17"/>
      <name val="Czcionka tekstu podstawowego"/>
      <family val="0"/>
    </font>
    <font>
      <b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b/>
      <sz val="12"/>
      <color indexed="8"/>
      <name val="Arial CE"/>
      <family val="0"/>
    </font>
    <font>
      <b/>
      <i/>
      <sz val="12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b/>
      <i/>
      <sz val="10"/>
      <color indexed="8"/>
      <name val="Arial CE"/>
      <family val="0"/>
    </font>
    <font>
      <b/>
      <i/>
      <sz val="14"/>
      <color indexed="8"/>
      <name val="Arial CE"/>
      <family val="0"/>
    </font>
    <font>
      <b/>
      <sz val="16"/>
      <color indexed="8"/>
      <name val="Arial"/>
      <family val="2"/>
    </font>
    <font>
      <b/>
      <sz val="16"/>
      <color indexed="17"/>
      <name val="Czcionka tekstu podstawowego"/>
      <family val="0"/>
    </font>
    <font>
      <b/>
      <i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4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sz val="11"/>
      <color rgb="FF008000"/>
      <name val="Czcionka tekstu podstawowego"/>
      <family val="2"/>
    </font>
    <font>
      <b/>
      <sz val="11"/>
      <color rgb="FF008000"/>
      <name val="Czcionka tekstu podstawowego"/>
      <family val="0"/>
    </font>
    <font>
      <b/>
      <sz val="11"/>
      <color rgb="FF000000"/>
      <name val="Czcionka tekstu podstawowego"/>
      <family val="0"/>
    </font>
    <font>
      <b/>
      <sz val="10"/>
      <color rgb="FF000000"/>
      <name val="Arial CE"/>
      <family val="0"/>
    </font>
    <font>
      <sz val="11"/>
      <color rgb="FF000000"/>
      <name val="Czcionka tekstu podstawowego"/>
      <family val="2"/>
    </font>
    <font>
      <b/>
      <i/>
      <sz val="11"/>
      <color rgb="FF000000"/>
      <name val="Arial CE"/>
      <family val="0"/>
    </font>
    <font>
      <b/>
      <sz val="12"/>
      <color rgb="FF000000"/>
      <name val="Arial CE"/>
      <family val="0"/>
    </font>
    <font>
      <b/>
      <i/>
      <sz val="12"/>
      <color rgb="FF000000"/>
      <name val="Arial CE"/>
      <family val="0"/>
    </font>
    <font>
      <sz val="10"/>
      <color rgb="FF000000"/>
      <name val="Arial CE"/>
      <family val="0"/>
    </font>
    <font>
      <sz val="11"/>
      <color rgb="FF000000"/>
      <name val="Arial CE"/>
      <family val="0"/>
    </font>
    <font>
      <b/>
      <i/>
      <sz val="10"/>
      <color rgb="FF000000"/>
      <name val="Arial CE"/>
      <family val="0"/>
    </font>
    <font>
      <b/>
      <i/>
      <sz val="14"/>
      <color rgb="FF000000"/>
      <name val="Arial CE"/>
      <family val="0"/>
    </font>
    <font>
      <b/>
      <sz val="16"/>
      <color rgb="FF008000"/>
      <name val="Czcionka tekstu podstawowego"/>
      <family val="0"/>
    </font>
    <font>
      <b/>
      <i/>
      <sz val="14"/>
      <color theme="1"/>
      <name val="Czcionka tekstu podstawowego"/>
      <family val="0"/>
    </font>
    <font>
      <b/>
      <sz val="16"/>
      <color theme="1"/>
      <name val="Arial"/>
      <family val="2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DotDot"/>
      <bottom style="medium"/>
    </border>
    <border>
      <left style="thin"/>
      <right style="thin"/>
      <top style="dashDotDot"/>
      <bottom style="dashDotDot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ashDotDot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DotDot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ill="1" applyAlignment="1">
      <alignment/>
    </xf>
    <xf numFmtId="0" fontId="67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/>
    </xf>
    <xf numFmtId="0" fontId="7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44" fontId="3" fillId="0" borderId="0" xfId="60" applyFont="1" applyFill="1" applyBorder="1" applyAlignment="1">
      <alignment/>
    </xf>
    <xf numFmtId="44" fontId="2" fillId="0" borderId="0" xfId="6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1" xfId="6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4" fontId="2" fillId="0" borderId="11" xfId="6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 horizontal="center" vertical="top" wrapText="1"/>
    </xf>
    <xf numFmtId="165" fontId="0" fillId="0" borderId="0" xfId="42" applyFont="1" applyFill="1" applyAlignment="1">
      <alignment/>
    </xf>
    <xf numFmtId="165" fontId="0" fillId="0" borderId="0" xfId="42" applyFont="1" applyFill="1" applyAlignment="1">
      <alignment/>
    </xf>
    <xf numFmtId="44" fontId="5" fillId="0" borderId="13" xfId="60" applyFont="1" applyFill="1" applyBorder="1" applyAlignment="1">
      <alignment vertical="center" wrapText="1"/>
    </xf>
    <xf numFmtId="44" fontId="5" fillId="0" borderId="14" xfId="6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5" fontId="67" fillId="0" borderId="0" xfId="42" applyFont="1" applyFill="1" applyBorder="1" applyAlignment="1">
      <alignment/>
    </xf>
    <xf numFmtId="165" fontId="0" fillId="0" borderId="0" xfId="42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center" vertical="top" wrapText="1"/>
    </xf>
    <xf numFmtId="0" fontId="75" fillId="0" borderId="0" xfId="0" applyFont="1" applyFill="1" applyBorder="1" applyAlignment="1">
      <alignment vertical="top" wrapText="1"/>
    </xf>
    <xf numFmtId="172" fontId="73" fillId="0" borderId="0" xfId="0" applyNumberFormat="1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8" fillId="0" borderId="0" xfId="0" applyFont="1" applyAlignment="1">
      <alignment vertical="center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7" fillId="0" borderId="30" xfId="0" applyFont="1" applyBorder="1" applyAlignment="1">
      <alignment horizontal="center" vertical="center" textRotation="90" wrapText="1"/>
    </xf>
    <xf numFmtId="49" fontId="0" fillId="0" borderId="31" xfId="0" applyNumberForma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textRotation="90" wrapText="1"/>
    </xf>
    <xf numFmtId="0" fontId="67" fillId="0" borderId="15" xfId="0" applyFont="1" applyBorder="1" applyAlignment="1">
      <alignment horizontal="center" vertical="center" textRotation="90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7" fillId="0" borderId="33" xfId="0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/>
    </xf>
    <xf numFmtId="0" fontId="67" fillId="0" borderId="35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left" vertical="center" wrapText="1"/>
    </xf>
    <xf numFmtId="0" fontId="79" fillId="0" borderId="12" xfId="0" applyFont="1" applyFill="1" applyBorder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/>
    </xf>
    <xf numFmtId="0" fontId="12" fillId="0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165" fontId="83" fillId="0" borderId="0" xfId="42" applyFont="1" applyFill="1" applyBorder="1" applyAlignment="1">
      <alignment/>
    </xf>
    <xf numFmtId="44" fontId="84" fillId="0" borderId="14" xfId="60" applyFont="1" applyFill="1" applyBorder="1" applyAlignment="1">
      <alignment vertical="center" wrapText="1"/>
    </xf>
    <xf numFmtId="0" fontId="81" fillId="0" borderId="0" xfId="0" applyFont="1" applyFill="1" applyBorder="1" applyAlignment="1">
      <alignment/>
    </xf>
    <xf numFmtId="44" fontId="84" fillId="0" borderId="13" xfId="60" applyFont="1" applyFill="1" applyBorder="1" applyAlignment="1">
      <alignment vertical="center" wrapText="1"/>
    </xf>
    <xf numFmtId="44" fontId="85" fillId="0" borderId="35" xfId="60" applyFont="1" applyFill="1" applyBorder="1" applyAlignment="1">
      <alignment vertical="center" wrapText="1"/>
    </xf>
    <xf numFmtId="0" fontId="86" fillId="0" borderId="35" xfId="0" applyFont="1" applyFill="1" applyBorder="1" applyAlignment="1">
      <alignment vertical="center" wrapText="1"/>
    </xf>
    <xf numFmtId="0" fontId="81" fillId="0" borderId="37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textRotation="90"/>
    </xf>
    <xf numFmtId="44" fontId="84" fillId="0" borderId="0" xfId="60" applyFont="1" applyFill="1" applyBorder="1" applyAlignment="1">
      <alignment/>
    </xf>
    <xf numFmtId="0" fontId="84" fillId="0" borderId="0" xfId="0" applyFont="1" applyFill="1" applyBorder="1" applyAlignment="1">
      <alignment/>
    </xf>
    <xf numFmtId="44" fontId="84" fillId="0" borderId="38" xfId="60" applyFont="1" applyFill="1" applyBorder="1" applyAlignment="1">
      <alignment/>
    </xf>
    <xf numFmtId="0" fontId="87" fillId="0" borderId="12" xfId="0" applyFont="1" applyFill="1" applyBorder="1" applyAlignment="1">
      <alignment/>
    </xf>
    <xf numFmtId="44" fontId="87" fillId="0" borderId="12" xfId="60" applyFont="1" applyFill="1" applyBorder="1" applyAlignment="1">
      <alignment/>
    </xf>
    <xf numFmtId="44" fontId="87" fillId="0" borderId="18" xfId="60" applyFont="1" applyFill="1" applyBorder="1" applyAlignment="1">
      <alignment/>
    </xf>
    <xf numFmtId="165" fontId="83" fillId="0" borderId="0" xfId="42" applyFont="1" applyFill="1" applyAlignment="1">
      <alignment/>
    </xf>
    <xf numFmtId="0" fontId="83" fillId="0" borderId="17" xfId="0" applyFont="1" applyFill="1" applyBorder="1" applyAlignment="1">
      <alignment horizontal="center" vertical="center"/>
    </xf>
    <xf numFmtId="0" fontId="88" fillId="0" borderId="17" xfId="60" applyNumberFormat="1" applyFont="1" applyFill="1" applyBorder="1" applyAlignment="1">
      <alignment horizontal="center" vertical="center"/>
    </xf>
    <xf numFmtId="0" fontId="88" fillId="0" borderId="17" xfId="0" applyNumberFormat="1" applyFont="1" applyFill="1" applyBorder="1" applyAlignment="1">
      <alignment horizontal="center" vertical="center"/>
    </xf>
    <xf numFmtId="44" fontId="86" fillId="0" borderId="11" xfId="60" applyFont="1" applyFill="1" applyBorder="1" applyAlignment="1">
      <alignment vertical="center"/>
    </xf>
    <xf numFmtId="0" fontId="84" fillId="0" borderId="35" xfId="0" applyFont="1" applyFill="1" applyBorder="1" applyAlignment="1">
      <alignment vertical="center" wrapText="1"/>
    </xf>
    <xf numFmtId="44" fontId="84" fillId="0" borderId="39" xfId="60" applyFont="1" applyFill="1" applyBorder="1" applyAlignment="1">
      <alignment vertical="center" wrapText="1"/>
    </xf>
    <xf numFmtId="0" fontId="81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wrapText="1"/>
    </xf>
    <xf numFmtId="44" fontId="82" fillId="0" borderId="0" xfId="60" applyFont="1" applyFill="1" applyBorder="1" applyAlignment="1">
      <alignment/>
    </xf>
    <xf numFmtId="0" fontId="87" fillId="0" borderId="0" xfId="0" applyFont="1" applyFill="1" applyBorder="1" applyAlignment="1">
      <alignment/>
    </xf>
    <xf numFmtId="44" fontId="89" fillId="0" borderId="0" xfId="60" applyFont="1" applyFill="1" applyBorder="1" applyAlignment="1">
      <alignment horizontal="center" wrapText="1"/>
    </xf>
    <xf numFmtId="44" fontId="90" fillId="0" borderId="40" xfId="60" applyFont="1" applyFill="1" applyBorder="1" applyAlignment="1">
      <alignment/>
    </xf>
    <xf numFmtId="44" fontId="90" fillId="0" borderId="41" xfId="60" applyFont="1" applyFill="1" applyBorder="1" applyAlignment="1">
      <alignment/>
    </xf>
    <xf numFmtId="0" fontId="81" fillId="0" borderId="11" xfId="0" applyFont="1" applyFill="1" applyBorder="1" applyAlignment="1">
      <alignment horizontal="center" vertical="center"/>
    </xf>
    <xf numFmtId="0" fontId="88" fillId="0" borderId="11" xfId="60" applyNumberFormat="1" applyFont="1" applyFill="1" applyBorder="1" applyAlignment="1">
      <alignment horizontal="center" vertical="center"/>
    </xf>
    <xf numFmtId="0" fontId="88" fillId="0" borderId="11" xfId="0" applyNumberFormat="1" applyFont="1" applyFill="1" applyBorder="1" applyAlignment="1">
      <alignment horizontal="center" vertical="center"/>
    </xf>
    <xf numFmtId="0" fontId="81" fillId="0" borderId="40" xfId="0" applyFont="1" applyFill="1" applyBorder="1" applyAlignment="1">
      <alignment horizontal="center" vertical="center"/>
    </xf>
    <xf numFmtId="0" fontId="82" fillId="0" borderId="42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/>
    </xf>
    <xf numFmtId="44" fontId="87" fillId="0" borderId="0" xfId="60" applyFont="1" applyFill="1" applyBorder="1" applyAlignment="1">
      <alignment/>
    </xf>
    <xf numFmtId="44" fontId="82" fillId="0" borderId="38" xfId="60" applyFont="1" applyFill="1" applyBorder="1" applyAlignment="1">
      <alignment/>
    </xf>
    <xf numFmtId="0" fontId="87" fillId="0" borderId="18" xfId="0" applyFont="1" applyFill="1" applyBorder="1" applyAlignment="1">
      <alignment/>
    </xf>
    <xf numFmtId="0" fontId="81" fillId="0" borderId="17" xfId="0" applyFont="1" applyFill="1" applyBorder="1" applyAlignment="1">
      <alignment horizontal="center" vertical="center"/>
    </xf>
    <xf numFmtId="0" fontId="69" fillId="0" borderId="0" xfId="0" applyFont="1" applyFill="1" applyAlignment="1">
      <alignment wrapText="1"/>
    </xf>
    <xf numFmtId="0" fontId="67" fillId="0" borderId="0" xfId="0" applyFont="1" applyFill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 wrapText="1"/>
    </xf>
    <xf numFmtId="0" fontId="92" fillId="0" borderId="0" xfId="0" applyFont="1" applyFill="1" applyAlignment="1">
      <alignment horizontal="left" wrapText="1"/>
    </xf>
    <xf numFmtId="0" fontId="10" fillId="0" borderId="25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44" fontId="90" fillId="0" borderId="40" xfId="60" applyFont="1" applyFill="1" applyBorder="1" applyAlignment="1">
      <alignment horizontal="left"/>
    </xf>
    <xf numFmtId="44" fontId="90" fillId="0" borderId="41" xfId="60" applyFont="1" applyFill="1" applyBorder="1" applyAlignment="1">
      <alignment horizontal="left"/>
    </xf>
    <xf numFmtId="0" fontId="90" fillId="0" borderId="40" xfId="0" applyFont="1" applyFill="1" applyBorder="1" applyAlignment="1">
      <alignment horizontal="left"/>
    </xf>
    <xf numFmtId="0" fontId="90" fillId="0" borderId="41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1" fillId="0" borderId="17" xfId="0" applyFont="1" applyFill="1" applyBorder="1" applyAlignment="1">
      <alignment horizontal="center" vertical="center"/>
    </xf>
    <xf numFmtId="0" fontId="81" fillId="0" borderId="45" xfId="0" applyFont="1" applyFill="1" applyBorder="1" applyAlignment="1">
      <alignment horizontal="center" vertical="center"/>
    </xf>
    <xf numFmtId="0" fontId="81" fillId="0" borderId="4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textRotation="90" wrapText="1"/>
    </xf>
    <xf numFmtId="0" fontId="4" fillId="0" borderId="47" xfId="0" applyFont="1" applyFill="1" applyBorder="1" applyAlignment="1">
      <alignment horizontal="center" textRotation="90" wrapText="1"/>
    </xf>
    <xf numFmtId="0" fontId="4" fillId="0" borderId="48" xfId="0" applyFont="1" applyFill="1" applyBorder="1" applyAlignment="1">
      <alignment horizontal="center" textRotation="90" wrapText="1"/>
    </xf>
    <xf numFmtId="0" fontId="5" fillId="0" borderId="25" xfId="60" applyNumberFormat="1" applyFont="1" applyFill="1" applyBorder="1" applyAlignment="1">
      <alignment horizontal="center" vertical="center"/>
    </xf>
    <xf numFmtId="44" fontId="5" fillId="0" borderId="18" xfId="60" applyFont="1" applyFill="1" applyBorder="1" applyAlignment="1">
      <alignment horizontal="center" vertical="center"/>
    </xf>
    <xf numFmtId="44" fontId="5" fillId="0" borderId="49" xfId="60" applyFont="1" applyFill="1" applyBorder="1" applyAlignment="1">
      <alignment horizontal="center" vertical="center"/>
    </xf>
    <xf numFmtId="44" fontId="5" fillId="0" borderId="50" xfId="60" applyFont="1" applyFill="1" applyBorder="1" applyAlignment="1">
      <alignment horizontal="center" vertical="center"/>
    </xf>
    <xf numFmtId="44" fontId="86" fillId="33" borderId="51" xfId="60" applyFont="1" applyFill="1" applyBorder="1" applyAlignment="1">
      <alignment horizontal="center" vertical="center" wrapText="1"/>
    </xf>
    <xf numFmtId="44" fontId="86" fillId="33" borderId="52" xfId="6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textRotation="90" wrapText="1"/>
    </xf>
    <xf numFmtId="0" fontId="4" fillId="0" borderId="38" xfId="0" applyFont="1" applyFill="1" applyBorder="1" applyAlignment="1">
      <alignment horizontal="center" textRotation="90" wrapText="1"/>
    </xf>
    <xf numFmtId="0" fontId="4" fillId="0" borderId="50" xfId="0" applyFont="1" applyFill="1" applyBorder="1" applyAlignment="1">
      <alignment horizontal="center" textRotation="90" wrapText="1"/>
    </xf>
    <xf numFmtId="0" fontId="88" fillId="0" borderId="25" xfId="60" applyNumberFormat="1" applyFont="1" applyFill="1" applyBorder="1" applyAlignment="1">
      <alignment horizontal="center" vertical="center"/>
    </xf>
    <xf numFmtId="0" fontId="88" fillId="0" borderId="18" xfId="60" applyNumberFormat="1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textRotation="90" wrapText="1"/>
    </xf>
    <xf numFmtId="0" fontId="82" fillId="0" borderId="45" xfId="0" applyFont="1" applyFill="1" applyBorder="1" applyAlignment="1">
      <alignment horizontal="center" textRotation="90" wrapText="1"/>
    </xf>
    <xf numFmtId="0" fontId="82" fillId="0" borderId="46" xfId="0" applyFont="1" applyFill="1" applyBorder="1" applyAlignment="1">
      <alignment horizontal="center" textRotation="90" wrapText="1"/>
    </xf>
    <xf numFmtId="0" fontId="81" fillId="0" borderId="51" xfId="0" applyFont="1" applyFill="1" applyBorder="1" applyAlignment="1">
      <alignment horizontal="center" vertical="center"/>
    </xf>
    <xf numFmtId="0" fontId="81" fillId="0" borderId="52" xfId="0" applyFont="1" applyFill="1" applyBorder="1" applyAlignment="1">
      <alignment horizontal="center" vertical="center"/>
    </xf>
    <xf numFmtId="0" fontId="84" fillId="0" borderId="25" xfId="60" applyNumberFormat="1" applyFont="1" applyFill="1" applyBorder="1" applyAlignment="1">
      <alignment horizontal="center" vertical="center"/>
    </xf>
    <xf numFmtId="44" fontId="84" fillId="0" borderId="18" xfId="60" applyFont="1" applyFill="1" applyBorder="1" applyAlignment="1">
      <alignment horizontal="center" vertical="center"/>
    </xf>
    <xf numFmtId="0" fontId="84" fillId="0" borderId="19" xfId="60" applyNumberFormat="1" applyFont="1" applyFill="1" applyBorder="1" applyAlignment="1">
      <alignment horizontal="center" vertical="center"/>
    </xf>
    <xf numFmtId="44" fontId="84" fillId="0" borderId="38" xfId="60" applyFont="1" applyFill="1" applyBorder="1" applyAlignment="1">
      <alignment horizontal="center" vertical="center"/>
    </xf>
    <xf numFmtId="44" fontId="84" fillId="0" borderId="49" xfId="60" applyFont="1" applyFill="1" applyBorder="1" applyAlignment="1">
      <alignment horizontal="center" vertical="center"/>
    </xf>
    <xf numFmtId="44" fontId="84" fillId="0" borderId="50" xfId="60" applyFont="1" applyFill="1" applyBorder="1" applyAlignment="1">
      <alignment horizontal="center" vertical="center"/>
    </xf>
    <xf numFmtId="0" fontId="82" fillId="0" borderId="43" xfId="0" applyFont="1" applyFill="1" applyBorder="1" applyAlignment="1">
      <alignment horizontal="center" vertical="center" wrapText="1"/>
    </xf>
    <xf numFmtId="0" fontId="82" fillId="0" borderId="4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93" fillId="0" borderId="0" xfId="0" applyFont="1" applyFill="1" applyAlignment="1">
      <alignment horizontal="left" vertical="center" wrapText="1"/>
    </xf>
    <xf numFmtId="44" fontId="13" fillId="0" borderId="11" xfId="60" applyFont="1" applyFill="1" applyBorder="1" applyAlignment="1">
      <alignment vertical="center"/>
    </xf>
    <xf numFmtId="0" fontId="7" fillId="0" borderId="40" xfId="60" applyNumberFormat="1" applyFont="1" applyFill="1" applyBorder="1" applyAlignment="1">
      <alignment horizontal="center" vertical="center"/>
    </xf>
    <xf numFmtId="0" fontId="7" fillId="0" borderId="23" xfId="60" applyNumberFormat="1" applyFont="1" applyFill="1" applyBorder="1" applyAlignment="1">
      <alignment horizontal="center" vertical="center"/>
    </xf>
    <xf numFmtId="44" fontId="2" fillId="33" borderId="43" xfId="60" applyFont="1" applyFill="1" applyBorder="1" applyAlignment="1">
      <alignment horizontal="center" vertical="center"/>
    </xf>
    <xf numFmtId="44" fontId="2" fillId="33" borderId="44" xfId="6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84" fillId="33" borderId="17" xfId="60" applyNumberFormat="1" applyFont="1" applyFill="1" applyBorder="1" applyAlignment="1">
      <alignment horizontal="center" vertical="center"/>
    </xf>
    <xf numFmtId="44" fontId="84" fillId="33" borderId="17" xfId="60" applyFont="1" applyFill="1" applyBorder="1" applyAlignment="1">
      <alignment horizontal="center" vertical="center"/>
    </xf>
    <xf numFmtId="44" fontId="84" fillId="33" borderId="45" xfId="60" applyFont="1" applyFill="1" applyBorder="1" applyAlignment="1">
      <alignment horizontal="center" vertical="center"/>
    </xf>
    <xf numFmtId="44" fontId="84" fillId="33" borderId="46" xfId="60" applyFont="1" applyFill="1" applyBorder="1" applyAlignment="1">
      <alignment horizontal="center" vertical="center"/>
    </xf>
    <xf numFmtId="0" fontId="84" fillId="0" borderId="17" xfId="0" applyFont="1" applyFill="1" applyBorder="1" applyAlignment="1">
      <alignment horizontal="center" vertical="center"/>
    </xf>
    <xf numFmtId="0" fontId="84" fillId="0" borderId="45" xfId="0" applyFont="1" applyFill="1" applyBorder="1" applyAlignment="1">
      <alignment horizontal="center" vertical="center"/>
    </xf>
    <xf numFmtId="0" fontId="84" fillId="0" borderId="46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/>
    </xf>
    <xf numFmtId="0" fontId="81" fillId="0" borderId="49" xfId="0" applyFont="1" applyFill="1" applyBorder="1" applyAlignment="1">
      <alignment horizontal="center" vertical="center"/>
    </xf>
    <xf numFmtId="0" fontId="88" fillId="0" borderId="40" xfId="60" applyNumberFormat="1" applyFont="1" applyFill="1" applyBorder="1" applyAlignment="1">
      <alignment horizontal="center" vertical="center"/>
    </xf>
    <xf numFmtId="0" fontId="88" fillId="0" borderId="23" xfId="60" applyNumberFormat="1" applyFont="1" applyFill="1" applyBorder="1" applyAlignment="1">
      <alignment horizontal="center" vertical="center"/>
    </xf>
    <xf numFmtId="44" fontId="84" fillId="33" borderId="51" xfId="60" applyFont="1" applyFill="1" applyBorder="1" applyAlignment="1">
      <alignment horizontal="center" vertical="center"/>
    </xf>
    <xf numFmtId="44" fontId="84" fillId="33" borderId="52" xfId="60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textRotation="90" wrapText="1"/>
    </xf>
    <xf numFmtId="0" fontId="4" fillId="0" borderId="15" xfId="0" applyFont="1" applyFill="1" applyBorder="1" applyAlignment="1">
      <alignment horizontal="center" textRotation="90" wrapText="1"/>
    </xf>
    <xf numFmtId="0" fontId="4" fillId="0" borderId="45" xfId="0" applyFont="1" applyFill="1" applyBorder="1" applyAlignment="1">
      <alignment horizontal="center" textRotation="90" wrapText="1"/>
    </xf>
    <xf numFmtId="0" fontId="4" fillId="0" borderId="46" xfId="0" applyFont="1" applyFill="1" applyBorder="1" applyAlignment="1">
      <alignment horizontal="center" textRotation="90" wrapText="1"/>
    </xf>
    <xf numFmtId="0" fontId="82" fillId="0" borderId="40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67" fillId="0" borderId="27" xfId="0" applyFont="1" applyFill="1" applyBorder="1" applyAlignment="1">
      <alignment horizontal="center" vertical="center"/>
    </xf>
    <xf numFmtId="0" fontId="67" fillId="0" borderId="54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right" vertical="center"/>
    </xf>
    <xf numFmtId="0" fontId="94" fillId="0" borderId="40" xfId="0" applyFont="1" applyBorder="1" applyAlignment="1">
      <alignment horizontal="right" vertical="center"/>
    </xf>
    <xf numFmtId="0" fontId="77" fillId="0" borderId="55" xfId="0" applyFont="1" applyBorder="1" applyAlignment="1">
      <alignment horizontal="center" vertical="center"/>
    </xf>
    <xf numFmtId="0" fontId="77" fillId="0" borderId="56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94" fillId="0" borderId="58" xfId="0" applyFont="1" applyBorder="1" applyAlignment="1">
      <alignment horizontal="center" vertical="center" wrapText="1"/>
    </xf>
    <xf numFmtId="0" fontId="94" fillId="0" borderId="59" xfId="0" applyFont="1" applyBorder="1" applyAlignment="1">
      <alignment horizontal="center" vertical="center" wrapText="1"/>
    </xf>
    <xf numFmtId="0" fontId="94" fillId="0" borderId="60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0" fontId="94" fillId="0" borderId="61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179" fontId="67" fillId="0" borderId="21" xfId="42" applyNumberFormat="1" applyFont="1" applyFill="1" applyBorder="1" applyAlignment="1">
      <alignment horizontal="center" vertical="center" wrapText="1"/>
    </xf>
    <xf numFmtId="179" fontId="67" fillId="0" borderId="22" xfId="42" applyNumberFormat="1" applyFont="1" applyFill="1" applyBorder="1" applyAlignment="1">
      <alignment horizontal="center" vertical="center" wrapText="1"/>
    </xf>
    <xf numFmtId="179" fontId="67" fillId="0" borderId="23" xfId="42" applyNumberFormat="1" applyFont="1" applyFill="1" applyBorder="1" applyAlignment="1">
      <alignment horizontal="center" vertical="center"/>
    </xf>
    <xf numFmtId="179" fontId="67" fillId="0" borderId="24" xfId="42" applyNumberFormat="1" applyFont="1" applyFill="1" applyBorder="1" applyAlignment="1">
      <alignment horizontal="center" vertical="center"/>
    </xf>
    <xf numFmtId="179" fontId="67" fillId="0" borderId="58" xfId="42" applyNumberFormat="1" applyFont="1" applyFill="1" applyBorder="1" applyAlignment="1">
      <alignment horizontal="center" vertical="center"/>
    </xf>
    <xf numFmtId="179" fontId="67" fillId="0" borderId="61" xfId="42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7" fillId="0" borderId="0" xfId="0" applyFont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120" zoomScaleNormal="120" zoomScalePageLayoutView="0" workbookViewId="0" topLeftCell="B70">
      <selection activeCell="B76" sqref="B76:G76"/>
    </sheetView>
  </sheetViews>
  <sheetFormatPr defaultColWidth="8.796875" defaultRowHeight="4.5" customHeight="1"/>
  <cols>
    <col min="1" max="1" width="35.3984375" style="1" customWidth="1"/>
    <col min="2" max="2" width="5.8984375" style="2" customWidth="1"/>
    <col min="3" max="3" width="8.09765625" style="1" customWidth="1"/>
    <col min="4" max="4" width="63.09765625" style="1" customWidth="1"/>
    <col min="5" max="5" width="18.69921875" style="1" customWidth="1"/>
    <col min="6" max="6" width="9" style="1" customWidth="1"/>
    <col min="7" max="7" width="18.59765625" style="1" customWidth="1"/>
    <col min="8" max="8" width="7.3984375" style="1" customWidth="1"/>
    <col min="9" max="9" width="7.8984375" style="1" customWidth="1"/>
    <col min="10" max="10" width="65.5" style="1" customWidth="1"/>
    <col min="11" max="13" width="9" style="1" customWidth="1"/>
    <col min="14" max="14" width="9.5" style="19" bestFit="1" customWidth="1"/>
    <col min="15" max="16384" width="9" style="1" customWidth="1"/>
  </cols>
  <sheetData>
    <row r="1" spans="1:7" ht="30.75" customHeight="1">
      <c r="A1" s="202" t="s">
        <v>126</v>
      </c>
      <c r="C1" s="172"/>
      <c r="D1" s="172"/>
      <c r="E1" s="172"/>
      <c r="F1" s="172"/>
      <c r="G1" s="172"/>
    </row>
    <row r="2" spans="1:8" ht="51" customHeight="1">
      <c r="A2" s="203"/>
      <c r="C2" s="125" t="s">
        <v>107</v>
      </c>
      <c r="D2" s="125"/>
      <c r="E2" s="125"/>
      <c r="F2" s="125"/>
      <c r="G2" s="125"/>
      <c r="H2" s="125"/>
    </row>
    <row r="3" ht="19.5">
      <c r="C3" s="17" t="s">
        <v>106</v>
      </c>
    </row>
    <row r="4" ht="18">
      <c r="C4" s="3"/>
    </row>
    <row r="5" spans="3:9" ht="23.25" customHeight="1">
      <c r="C5" s="35"/>
      <c r="D5" s="4"/>
      <c r="E5" s="38"/>
      <c r="F5" s="4"/>
      <c r="G5" s="39"/>
      <c r="H5" s="35"/>
      <c r="I5" s="4"/>
    </row>
    <row r="6" spans="2:14" ht="33" customHeight="1">
      <c r="B6" s="121" t="s">
        <v>72</v>
      </c>
      <c r="C6" s="121"/>
      <c r="D6" s="121"/>
      <c r="E6" s="121"/>
      <c r="F6" s="121"/>
      <c r="G6" s="121"/>
      <c r="H6" s="121"/>
      <c r="N6" s="20"/>
    </row>
    <row r="7" spans="3:14" ht="15">
      <c r="C7" s="36"/>
      <c r="D7" s="37"/>
      <c r="E7" s="18"/>
      <c r="F7" s="37"/>
      <c r="G7" s="4"/>
      <c r="H7" s="4"/>
      <c r="N7" s="20"/>
    </row>
    <row r="8" spans="2:7" ht="14.25" customHeight="1">
      <c r="B8" s="126" t="s">
        <v>112</v>
      </c>
      <c r="C8" s="127"/>
      <c r="D8" s="127"/>
      <c r="E8" s="16"/>
      <c r="F8" s="16"/>
      <c r="G8" s="28"/>
    </row>
    <row r="9" spans="2:14" s="6" customFormat="1" ht="13.5" customHeight="1" thickBot="1">
      <c r="B9" s="29"/>
      <c r="C9" s="25">
        <v>1</v>
      </c>
      <c r="D9" s="26">
        <v>2</v>
      </c>
      <c r="E9" s="27">
        <v>3</v>
      </c>
      <c r="F9" s="136">
        <v>4</v>
      </c>
      <c r="G9" s="137"/>
      <c r="N9" s="19"/>
    </row>
    <row r="10" spans="2:7" ht="62.25" customHeight="1">
      <c r="B10" s="30"/>
      <c r="C10" s="143" t="s">
        <v>14</v>
      </c>
      <c r="D10" s="23" t="s">
        <v>130</v>
      </c>
      <c r="E10" s="7" t="s">
        <v>7</v>
      </c>
      <c r="F10" s="122" t="s">
        <v>59</v>
      </c>
      <c r="G10" s="123"/>
    </row>
    <row r="11" spans="2:14" ht="20.25" customHeight="1">
      <c r="B11" s="204" t="s">
        <v>40</v>
      </c>
      <c r="C11" s="144"/>
      <c r="D11" s="22" t="s">
        <v>108</v>
      </c>
      <c r="E11" s="141">
        <v>120</v>
      </c>
      <c r="F11" s="146" t="e">
        <f>ROUND((D12*E11),2)</f>
        <v>#VALUE!</v>
      </c>
      <c r="G11" s="147"/>
      <c r="I11" s="5"/>
      <c r="J11" s="5"/>
      <c r="K11" s="5"/>
      <c r="L11" s="5"/>
      <c r="M11" s="5"/>
      <c r="N11" s="32"/>
    </row>
    <row r="12" spans="2:14" ht="19.5" customHeight="1" thickBot="1">
      <c r="B12" s="205"/>
      <c r="C12" s="145"/>
      <c r="D12" s="21" t="s">
        <v>109</v>
      </c>
      <c r="E12" s="142"/>
      <c r="F12" s="148"/>
      <c r="G12" s="149"/>
      <c r="I12" s="5"/>
      <c r="J12" s="5"/>
      <c r="K12" s="5"/>
      <c r="L12" s="5"/>
      <c r="M12" s="5"/>
      <c r="N12" s="32"/>
    </row>
    <row r="13" spans="2:14" ht="42" customHeight="1">
      <c r="B13" s="72"/>
      <c r="C13" s="152" t="s">
        <v>15</v>
      </c>
      <c r="D13" s="23" t="s">
        <v>31</v>
      </c>
      <c r="E13" s="7" t="s">
        <v>9</v>
      </c>
      <c r="F13" s="122" t="s">
        <v>60</v>
      </c>
      <c r="G13" s="123"/>
      <c r="H13" s="68"/>
      <c r="I13" s="5"/>
      <c r="J13" s="5"/>
      <c r="K13" s="5"/>
      <c r="L13" s="5"/>
      <c r="M13" s="5"/>
      <c r="N13" s="32"/>
    </row>
    <row r="14" spans="2:14" ht="24" customHeight="1">
      <c r="B14" s="170" t="s">
        <v>41</v>
      </c>
      <c r="C14" s="153"/>
      <c r="D14" s="22" t="s">
        <v>108</v>
      </c>
      <c r="E14" s="141">
        <v>15</v>
      </c>
      <c r="F14" s="146" t="e">
        <f>ROUND((D15*E14),2)</f>
        <v>#VALUE!</v>
      </c>
      <c r="G14" s="147"/>
      <c r="H14" s="68"/>
      <c r="I14" s="5"/>
      <c r="J14" s="5"/>
      <c r="K14" s="5"/>
      <c r="L14" s="5"/>
      <c r="M14" s="5"/>
      <c r="N14" s="32"/>
    </row>
    <row r="15" spans="2:14" ht="26.25" customHeight="1" thickBot="1">
      <c r="B15" s="171"/>
      <c r="C15" s="154"/>
      <c r="D15" s="21" t="s">
        <v>109</v>
      </c>
      <c r="E15" s="142"/>
      <c r="F15" s="148"/>
      <c r="G15" s="149"/>
      <c r="H15" s="68"/>
      <c r="I15" s="5"/>
      <c r="J15" s="5"/>
      <c r="K15" s="5"/>
      <c r="L15" s="5"/>
      <c r="M15" s="5"/>
      <c r="N15" s="32"/>
    </row>
    <row r="16" spans="2:14" ht="60" customHeight="1">
      <c r="B16" s="72"/>
      <c r="C16" s="152" t="s">
        <v>16</v>
      </c>
      <c r="D16" s="24" t="s">
        <v>38</v>
      </c>
      <c r="E16" s="7" t="s">
        <v>9</v>
      </c>
      <c r="F16" s="122" t="s">
        <v>61</v>
      </c>
      <c r="G16" s="123"/>
      <c r="H16" s="68"/>
      <c r="I16" s="5"/>
      <c r="J16" s="5"/>
      <c r="K16" s="5"/>
      <c r="L16" s="5"/>
      <c r="M16" s="5"/>
      <c r="N16" s="32"/>
    </row>
    <row r="17" spans="2:14" ht="27" customHeight="1">
      <c r="B17" s="170" t="s">
        <v>42</v>
      </c>
      <c r="C17" s="153"/>
      <c r="D17" s="22" t="s">
        <v>108</v>
      </c>
      <c r="E17" s="141">
        <v>20</v>
      </c>
      <c r="F17" s="146" t="e">
        <f>ROUND((D18*E17),2)</f>
        <v>#VALUE!</v>
      </c>
      <c r="G17" s="147"/>
      <c r="H17" s="68"/>
      <c r="I17" s="5"/>
      <c r="J17" s="5"/>
      <c r="K17" s="5"/>
      <c r="L17" s="5"/>
      <c r="M17" s="5"/>
      <c r="N17" s="32"/>
    </row>
    <row r="18" spans="2:14" ht="22.5" customHeight="1" thickBot="1">
      <c r="B18" s="171"/>
      <c r="C18" s="154"/>
      <c r="D18" s="21" t="s">
        <v>109</v>
      </c>
      <c r="E18" s="142"/>
      <c r="F18" s="148"/>
      <c r="G18" s="149"/>
      <c r="H18" s="68"/>
      <c r="I18" s="5"/>
      <c r="J18" s="5"/>
      <c r="K18" s="5"/>
      <c r="L18" s="5"/>
      <c r="M18" s="5"/>
      <c r="N18" s="32"/>
    </row>
    <row r="19" spans="2:14" ht="51">
      <c r="B19" s="72"/>
      <c r="C19" s="143" t="s">
        <v>17</v>
      </c>
      <c r="D19" s="24" t="s">
        <v>18</v>
      </c>
      <c r="E19" s="7" t="s">
        <v>9</v>
      </c>
      <c r="F19" s="122" t="s">
        <v>62</v>
      </c>
      <c r="G19" s="123"/>
      <c r="H19" s="68"/>
      <c r="I19" s="5"/>
      <c r="J19" s="5"/>
      <c r="K19" s="5"/>
      <c r="L19" s="5"/>
      <c r="M19" s="5"/>
      <c r="N19" s="33"/>
    </row>
    <row r="20" spans="2:14" ht="24" customHeight="1">
      <c r="B20" s="170" t="s">
        <v>43</v>
      </c>
      <c r="C20" s="144"/>
      <c r="D20" s="22" t="s">
        <v>108</v>
      </c>
      <c r="E20" s="141">
        <v>15</v>
      </c>
      <c r="F20" s="146" t="e">
        <f>ROUND((D21*E20),2)</f>
        <v>#VALUE!</v>
      </c>
      <c r="G20" s="147"/>
      <c r="H20" s="68"/>
      <c r="I20" s="5"/>
      <c r="J20" s="5"/>
      <c r="K20" s="5"/>
      <c r="L20" s="5"/>
      <c r="M20" s="5"/>
      <c r="N20" s="32"/>
    </row>
    <row r="21" spans="2:14" ht="24" customHeight="1" thickBot="1">
      <c r="B21" s="171"/>
      <c r="C21" s="145"/>
      <c r="D21" s="21" t="s">
        <v>109</v>
      </c>
      <c r="E21" s="142"/>
      <c r="F21" s="148"/>
      <c r="G21" s="149"/>
      <c r="H21" s="68"/>
      <c r="I21" s="5"/>
      <c r="J21" s="5"/>
      <c r="K21" s="5"/>
      <c r="L21" s="5"/>
      <c r="M21" s="5"/>
      <c r="N21" s="32"/>
    </row>
    <row r="22" spans="2:14" ht="62.25" customHeight="1">
      <c r="B22" s="72"/>
      <c r="C22" s="152" t="s">
        <v>19</v>
      </c>
      <c r="D22" s="24" t="s">
        <v>20</v>
      </c>
      <c r="E22" s="7" t="s">
        <v>9</v>
      </c>
      <c r="F22" s="122" t="s">
        <v>63</v>
      </c>
      <c r="G22" s="123"/>
      <c r="H22" s="68"/>
      <c r="I22" s="5"/>
      <c r="J22" s="5"/>
      <c r="K22" s="5"/>
      <c r="L22" s="5"/>
      <c r="M22" s="5"/>
      <c r="N22" s="32"/>
    </row>
    <row r="23" spans="2:14" ht="24" customHeight="1">
      <c r="B23" s="170" t="s">
        <v>44</v>
      </c>
      <c r="C23" s="153"/>
      <c r="D23" s="22" t="s">
        <v>108</v>
      </c>
      <c r="E23" s="141">
        <v>40</v>
      </c>
      <c r="F23" s="146" t="e">
        <f>ROUND((D24*E23),2)</f>
        <v>#VALUE!</v>
      </c>
      <c r="G23" s="147"/>
      <c r="H23" s="68"/>
      <c r="I23" s="5"/>
      <c r="J23" s="5"/>
      <c r="K23" s="5"/>
      <c r="L23" s="5"/>
      <c r="M23" s="5"/>
      <c r="N23" s="32"/>
    </row>
    <row r="24" spans="2:14" ht="21" customHeight="1" thickBot="1">
      <c r="B24" s="171"/>
      <c r="C24" s="154"/>
      <c r="D24" s="21" t="s">
        <v>109</v>
      </c>
      <c r="E24" s="142"/>
      <c r="F24" s="148"/>
      <c r="G24" s="149"/>
      <c r="H24" s="68"/>
      <c r="I24" s="5"/>
      <c r="J24" s="5"/>
      <c r="K24" s="5"/>
      <c r="L24" s="5"/>
      <c r="M24" s="5"/>
      <c r="N24" s="32"/>
    </row>
    <row r="25" spans="2:14" ht="63.75" customHeight="1">
      <c r="B25" s="72"/>
      <c r="C25" s="152" t="s">
        <v>21</v>
      </c>
      <c r="D25" s="24" t="s">
        <v>22</v>
      </c>
      <c r="E25" s="7" t="s">
        <v>9</v>
      </c>
      <c r="F25" s="122" t="s">
        <v>64</v>
      </c>
      <c r="G25" s="123"/>
      <c r="H25" s="68"/>
      <c r="I25" s="5"/>
      <c r="J25" s="5"/>
      <c r="K25" s="5"/>
      <c r="L25" s="5"/>
      <c r="M25" s="5"/>
      <c r="N25" s="32"/>
    </row>
    <row r="26" spans="2:14" ht="31.5" customHeight="1">
      <c r="B26" s="170" t="s">
        <v>45</v>
      </c>
      <c r="C26" s="153"/>
      <c r="D26" s="22" t="s">
        <v>108</v>
      </c>
      <c r="E26" s="141">
        <v>20</v>
      </c>
      <c r="F26" s="146" t="e">
        <f>ROUND((D27*E26),2)</f>
        <v>#VALUE!</v>
      </c>
      <c r="G26" s="147"/>
      <c r="H26" s="68"/>
      <c r="I26" s="5"/>
      <c r="J26" s="5"/>
      <c r="K26" s="5"/>
      <c r="L26" s="5"/>
      <c r="M26" s="5"/>
      <c r="N26" s="32"/>
    </row>
    <row r="27" spans="2:14" ht="23.25" customHeight="1" thickBot="1">
      <c r="B27" s="171"/>
      <c r="C27" s="154"/>
      <c r="D27" s="21" t="s">
        <v>109</v>
      </c>
      <c r="E27" s="142"/>
      <c r="F27" s="148"/>
      <c r="G27" s="149"/>
      <c r="H27" s="68"/>
      <c r="I27" s="5"/>
      <c r="J27" s="5"/>
      <c r="K27" s="5"/>
      <c r="L27" s="5"/>
      <c r="M27" s="5"/>
      <c r="N27" s="32"/>
    </row>
    <row r="28" spans="2:14" ht="59.25" customHeight="1">
      <c r="B28" s="72"/>
      <c r="C28" s="152" t="s">
        <v>24</v>
      </c>
      <c r="D28" s="24" t="s">
        <v>25</v>
      </c>
      <c r="E28" s="7" t="s">
        <v>9</v>
      </c>
      <c r="F28" s="122" t="s">
        <v>65</v>
      </c>
      <c r="G28" s="123"/>
      <c r="H28" s="68"/>
      <c r="I28" s="5"/>
      <c r="J28" s="5"/>
      <c r="K28" s="5"/>
      <c r="L28" s="5"/>
      <c r="M28" s="5"/>
      <c r="N28" s="32"/>
    </row>
    <row r="29" spans="2:14" ht="27" customHeight="1">
      <c r="B29" s="170" t="s">
        <v>46</v>
      </c>
      <c r="C29" s="153"/>
      <c r="D29" s="22" t="s">
        <v>108</v>
      </c>
      <c r="E29" s="141">
        <v>50</v>
      </c>
      <c r="F29" s="146" t="e">
        <f>ROUND((D30*E29),2)</f>
        <v>#VALUE!</v>
      </c>
      <c r="G29" s="147"/>
      <c r="H29" s="68"/>
      <c r="I29" s="5"/>
      <c r="J29" s="5"/>
      <c r="K29" s="5"/>
      <c r="L29" s="5"/>
      <c r="M29" s="5"/>
      <c r="N29" s="32"/>
    </row>
    <row r="30" spans="2:14" ht="25.5" customHeight="1" thickBot="1">
      <c r="B30" s="171"/>
      <c r="C30" s="154"/>
      <c r="D30" s="21" t="s">
        <v>109</v>
      </c>
      <c r="E30" s="142"/>
      <c r="F30" s="148"/>
      <c r="G30" s="149"/>
      <c r="H30" s="68"/>
      <c r="I30" s="5"/>
      <c r="J30" s="5"/>
      <c r="K30" s="5"/>
      <c r="L30" s="5"/>
      <c r="M30" s="5"/>
      <c r="N30" s="32"/>
    </row>
    <row r="31" spans="2:14" ht="59.25" customHeight="1">
      <c r="B31" s="72"/>
      <c r="C31" s="152" t="s">
        <v>26</v>
      </c>
      <c r="D31" s="24" t="s">
        <v>27</v>
      </c>
      <c r="E31" s="7" t="s">
        <v>9</v>
      </c>
      <c r="F31" s="122" t="s">
        <v>66</v>
      </c>
      <c r="G31" s="123"/>
      <c r="H31" s="68"/>
      <c r="I31" s="5"/>
      <c r="J31" s="5"/>
      <c r="K31" s="5"/>
      <c r="L31" s="5"/>
      <c r="M31" s="5"/>
      <c r="N31" s="32"/>
    </row>
    <row r="32" spans="2:14" ht="21" customHeight="1">
      <c r="B32" s="170" t="s">
        <v>47</v>
      </c>
      <c r="C32" s="153"/>
      <c r="D32" s="22" t="s">
        <v>108</v>
      </c>
      <c r="E32" s="141">
        <v>45</v>
      </c>
      <c r="F32" s="146" t="e">
        <f>ROUND((D33*E32),2)</f>
        <v>#VALUE!</v>
      </c>
      <c r="G32" s="147"/>
      <c r="H32" s="68"/>
      <c r="I32" s="5"/>
      <c r="J32" s="5"/>
      <c r="K32" s="5"/>
      <c r="L32" s="5"/>
      <c r="M32" s="5"/>
      <c r="N32" s="32"/>
    </row>
    <row r="33" spans="2:14" ht="24" customHeight="1" thickBot="1">
      <c r="B33" s="171"/>
      <c r="C33" s="154"/>
      <c r="D33" s="21" t="s">
        <v>109</v>
      </c>
      <c r="E33" s="142"/>
      <c r="F33" s="148"/>
      <c r="G33" s="149"/>
      <c r="H33" s="68"/>
      <c r="I33" s="5"/>
      <c r="J33" s="5"/>
      <c r="K33" s="5"/>
      <c r="L33" s="5"/>
      <c r="M33" s="5"/>
      <c r="N33" s="32"/>
    </row>
    <row r="34" spans="2:14" s="79" customFormat="1" ht="47.25" customHeight="1">
      <c r="B34" s="76"/>
      <c r="C34" s="157" t="s">
        <v>28</v>
      </c>
      <c r="D34" s="77" t="s">
        <v>39</v>
      </c>
      <c r="E34" s="78" t="s">
        <v>9</v>
      </c>
      <c r="F34" s="168" t="s">
        <v>116</v>
      </c>
      <c r="G34" s="169"/>
      <c r="I34" s="80"/>
      <c r="J34" s="80"/>
      <c r="K34" s="80"/>
      <c r="L34" s="80"/>
      <c r="M34" s="80"/>
      <c r="N34" s="81"/>
    </row>
    <row r="35" spans="2:14" s="79" customFormat="1" ht="19.5" customHeight="1">
      <c r="B35" s="138" t="s">
        <v>13</v>
      </c>
      <c r="C35" s="158"/>
      <c r="D35" s="82" t="s">
        <v>108</v>
      </c>
      <c r="E35" s="184">
        <v>2</v>
      </c>
      <c r="F35" s="162" t="e">
        <f>ROUND((D37*7.374*E35),2)</f>
        <v>#VALUE!</v>
      </c>
      <c r="G35" s="163"/>
      <c r="I35" s="83"/>
      <c r="J35" s="80"/>
      <c r="K35" s="80"/>
      <c r="L35" s="80"/>
      <c r="M35" s="80"/>
      <c r="N35" s="81"/>
    </row>
    <row r="36" spans="2:14" s="79" customFormat="1" ht="19.5" customHeight="1">
      <c r="B36" s="139"/>
      <c r="C36" s="158"/>
      <c r="D36" s="101" t="s">
        <v>113</v>
      </c>
      <c r="E36" s="185"/>
      <c r="F36" s="164"/>
      <c r="G36" s="165"/>
      <c r="I36" s="83"/>
      <c r="J36" s="80"/>
      <c r="K36" s="80"/>
      <c r="L36" s="80"/>
      <c r="M36" s="80"/>
      <c r="N36" s="81"/>
    </row>
    <row r="37" spans="2:14" s="79" customFormat="1" ht="27" customHeight="1" thickBot="1">
      <c r="B37" s="140"/>
      <c r="C37" s="159"/>
      <c r="D37" s="84" t="s">
        <v>109</v>
      </c>
      <c r="E37" s="186"/>
      <c r="F37" s="166"/>
      <c r="G37" s="167"/>
      <c r="I37" s="83"/>
      <c r="J37" s="80"/>
      <c r="K37" s="80"/>
      <c r="L37" s="80"/>
      <c r="M37" s="80"/>
      <c r="N37" s="81"/>
    </row>
    <row r="38" spans="2:14" s="79" customFormat="1" ht="103.5" customHeight="1" thickBot="1">
      <c r="B38" s="160" t="s">
        <v>48</v>
      </c>
      <c r="C38" s="161"/>
      <c r="D38" s="85" t="s">
        <v>118</v>
      </c>
      <c r="E38" s="86" t="s">
        <v>57</v>
      </c>
      <c r="F38" s="150" t="e">
        <f>ROUND((F11+F14+F17+F20+F26+F29+F32+F35+F23),2)</f>
        <v>#VALUE!</v>
      </c>
      <c r="G38" s="151"/>
      <c r="I38" s="80"/>
      <c r="J38" s="80"/>
      <c r="K38" s="80"/>
      <c r="L38" s="80"/>
      <c r="M38" s="80"/>
      <c r="N38" s="81"/>
    </row>
    <row r="39" spans="2:14" s="79" customFormat="1" ht="15">
      <c r="B39" s="87"/>
      <c r="C39" s="88"/>
      <c r="D39" s="89"/>
      <c r="E39" s="90"/>
      <c r="F39" s="89"/>
      <c r="G39" s="91"/>
      <c r="I39" s="80"/>
      <c r="J39" s="80"/>
      <c r="K39" s="80"/>
      <c r="L39" s="80"/>
      <c r="M39" s="80"/>
      <c r="N39" s="81"/>
    </row>
    <row r="40" spans="2:14" s="79" customFormat="1" ht="18.75">
      <c r="B40" s="128" t="s">
        <v>110</v>
      </c>
      <c r="C40" s="129"/>
      <c r="D40" s="129"/>
      <c r="E40" s="92"/>
      <c r="F40" s="93"/>
      <c r="G40" s="94"/>
      <c r="I40" s="80"/>
      <c r="J40" s="80"/>
      <c r="N40" s="95"/>
    </row>
    <row r="41" spans="2:14" s="79" customFormat="1" ht="13.5" customHeight="1" thickBot="1">
      <c r="B41" s="96"/>
      <c r="C41" s="97">
        <v>1</v>
      </c>
      <c r="D41" s="97">
        <v>2</v>
      </c>
      <c r="E41" s="98">
        <v>3</v>
      </c>
      <c r="F41" s="155">
        <v>4</v>
      </c>
      <c r="G41" s="156"/>
      <c r="I41" s="80"/>
      <c r="J41" s="80"/>
      <c r="N41" s="95"/>
    </row>
    <row r="42" spans="2:14" s="79" customFormat="1" ht="45.75" customHeight="1">
      <c r="B42" s="76"/>
      <c r="C42" s="157" t="s">
        <v>30</v>
      </c>
      <c r="D42" s="77" t="s">
        <v>29</v>
      </c>
      <c r="E42" s="78" t="s">
        <v>12</v>
      </c>
      <c r="F42" s="168" t="s">
        <v>119</v>
      </c>
      <c r="G42" s="169"/>
      <c r="I42" s="80"/>
      <c r="J42" s="80"/>
      <c r="N42" s="95"/>
    </row>
    <row r="43" spans="2:14" s="79" customFormat="1" ht="15">
      <c r="B43" s="138" t="s">
        <v>49</v>
      </c>
      <c r="C43" s="158"/>
      <c r="D43" s="82" t="s">
        <v>108</v>
      </c>
      <c r="E43" s="184">
        <v>10</v>
      </c>
      <c r="F43" s="162" t="e">
        <f>ROUND((D45*1.2*E43),2)</f>
        <v>#VALUE!</v>
      </c>
      <c r="G43" s="163"/>
      <c r="I43" s="83"/>
      <c r="J43" s="80"/>
      <c r="N43" s="95"/>
    </row>
    <row r="44" spans="2:14" s="79" customFormat="1" ht="15">
      <c r="B44" s="139"/>
      <c r="C44" s="158"/>
      <c r="D44" s="101" t="s">
        <v>114</v>
      </c>
      <c r="E44" s="185"/>
      <c r="F44" s="164"/>
      <c r="G44" s="165"/>
      <c r="I44" s="83"/>
      <c r="J44" s="80"/>
      <c r="N44" s="95"/>
    </row>
    <row r="45" spans="2:14" s="79" customFormat="1" ht="20.25" customHeight="1" thickBot="1">
      <c r="B45" s="140"/>
      <c r="C45" s="159"/>
      <c r="D45" s="84" t="s">
        <v>109</v>
      </c>
      <c r="E45" s="186"/>
      <c r="F45" s="166"/>
      <c r="G45" s="167"/>
      <c r="I45" s="83"/>
      <c r="J45" s="80"/>
      <c r="N45" s="95"/>
    </row>
    <row r="46" spans="2:14" s="79" customFormat="1" ht="51.75" customHeight="1">
      <c r="B46" s="76"/>
      <c r="C46" s="157" t="s">
        <v>32</v>
      </c>
      <c r="D46" s="77" t="s">
        <v>33</v>
      </c>
      <c r="E46" s="78" t="s">
        <v>12</v>
      </c>
      <c r="F46" s="168" t="s">
        <v>115</v>
      </c>
      <c r="G46" s="169"/>
      <c r="I46" s="80"/>
      <c r="J46" s="80"/>
      <c r="N46" s="95"/>
    </row>
    <row r="47" spans="2:14" s="79" customFormat="1" ht="15">
      <c r="B47" s="138" t="s">
        <v>50</v>
      </c>
      <c r="C47" s="158"/>
      <c r="D47" s="82" t="s">
        <v>108</v>
      </c>
      <c r="E47" s="184">
        <v>10</v>
      </c>
      <c r="F47" s="162" t="e">
        <f>ROUND((D49*1.2*E47),2)</f>
        <v>#VALUE!</v>
      </c>
      <c r="G47" s="163"/>
      <c r="I47" s="83"/>
      <c r="J47" s="80"/>
      <c r="N47" s="95"/>
    </row>
    <row r="48" spans="2:14" s="79" customFormat="1" ht="15">
      <c r="B48" s="139"/>
      <c r="C48" s="158"/>
      <c r="D48" s="101" t="s">
        <v>114</v>
      </c>
      <c r="E48" s="185"/>
      <c r="F48" s="164"/>
      <c r="G48" s="165"/>
      <c r="I48" s="83"/>
      <c r="J48" s="80"/>
      <c r="N48" s="95"/>
    </row>
    <row r="49" spans="2:14" s="79" customFormat="1" ht="19.5" customHeight="1" thickBot="1">
      <c r="B49" s="140"/>
      <c r="C49" s="159"/>
      <c r="D49" s="84" t="s">
        <v>109</v>
      </c>
      <c r="E49" s="186"/>
      <c r="F49" s="166"/>
      <c r="G49" s="167"/>
      <c r="I49" s="83"/>
      <c r="J49" s="80"/>
      <c r="N49" s="95"/>
    </row>
    <row r="50" spans="2:14" s="79" customFormat="1" ht="62.25" customHeight="1" thickBot="1">
      <c r="B50" s="160" t="s">
        <v>111</v>
      </c>
      <c r="C50" s="161"/>
      <c r="D50" s="99" t="s">
        <v>10</v>
      </c>
      <c r="E50" s="100" t="s">
        <v>56</v>
      </c>
      <c r="F50" s="192" t="e">
        <f>ROUND((F43+F47),2)</f>
        <v>#VALUE!</v>
      </c>
      <c r="G50" s="193"/>
      <c r="I50" s="80"/>
      <c r="J50" s="80"/>
      <c r="N50" s="95"/>
    </row>
    <row r="51" spans="2:14" s="79" customFormat="1" ht="15">
      <c r="B51" s="102"/>
      <c r="C51" s="103"/>
      <c r="D51" s="104"/>
      <c r="E51" s="105"/>
      <c r="F51" s="106"/>
      <c r="G51" s="106"/>
      <c r="N51" s="95"/>
    </row>
    <row r="52" spans="2:14" s="79" customFormat="1" ht="18.75">
      <c r="B52" s="107" t="s">
        <v>128</v>
      </c>
      <c r="C52" s="108"/>
      <c r="D52" s="108"/>
      <c r="E52" s="92"/>
      <c r="F52" s="93"/>
      <c r="G52" s="94"/>
      <c r="N52" s="95"/>
    </row>
    <row r="53" spans="2:14" s="79" customFormat="1" ht="13.5" customHeight="1">
      <c r="B53" s="109"/>
      <c r="C53" s="110">
        <v>1</v>
      </c>
      <c r="D53" s="110">
        <v>2</v>
      </c>
      <c r="E53" s="111">
        <v>3</v>
      </c>
      <c r="F53" s="190">
        <v>4</v>
      </c>
      <c r="G53" s="191"/>
      <c r="N53" s="95"/>
    </row>
    <row r="54" spans="2:14" s="79" customFormat="1" ht="46.5" customHeight="1">
      <c r="B54" s="112"/>
      <c r="C54" s="194" t="s">
        <v>36</v>
      </c>
      <c r="D54" s="113" t="s">
        <v>129</v>
      </c>
      <c r="E54" s="114" t="s">
        <v>12</v>
      </c>
      <c r="F54" s="198" t="s">
        <v>125</v>
      </c>
      <c r="G54" s="199"/>
      <c r="I54" s="80"/>
      <c r="J54" s="80"/>
      <c r="N54" s="95"/>
    </row>
    <row r="55" spans="2:14" s="79" customFormat="1" ht="15">
      <c r="B55" s="187" t="s">
        <v>51</v>
      </c>
      <c r="C55" s="158"/>
      <c r="D55" s="82" t="s">
        <v>108</v>
      </c>
      <c r="E55" s="184">
        <v>1</v>
      </c>
      <c r="F55" s="180" t="e">
        <f>ROUND((D57*6.362*E55),2)</f>
        <v>#VALUE!</v>
      </c>
      <c r="G55" s="181"/>
      <c r="I55" s="83"/>
      <c r="J55" s="80"/>
      <c r="N55" s="95"/>
    </row>
    <row r="56" spans="2:14" s="79" customFormat="1" ht="15">
      <c r="B56" s="188"/>
      <c r="C56" s="158"/>
      <c r="D56" s="101" t="s">
        <v>124</v>
      </c>
      <c r="E56" s="185"/>
      <c r="F56" s="182"/>
      <c r="G56" s="182"/>
      <c r="I56" s="83"/>
      <c r="J56" s="80"/>
      <c r="N56" s="95"/>
    </row>
    <row r="57" spans="2:14" s="79" customFormat="1" ht="19.5" customHeight="1" thickBot="1">
      <c r="B57" s="189"/>
      <c r="C57" s="159"/>
      <c r="D57" s="84" t="s">
        <v>109</v>
      </c>
      <c r="E57" s="186"/>
      <c r="F57" s="183"/>
      <c r="G57" s="183"/>
      <c r="I57" s="83"/>
      <c r="J57" s="80"/>
      <c r="N57" s="95"/>
    </row>
    <row r="58" spans="2:14" s="79" customFormat="1" ht="15">
      <c r="B58" s="115"/>
      <c r="C58" s="103"/>
      <c r="D58" s="116" t="s">
        <v>11</v>
      </c>
      <c r="E58" s="105"/>
      <c r="F58" s="104"/>
      <c r="G58" s="117"/>
      <c r="I58" s="80"/>
      <c r="J58" s="80"/>
      <c r="N58" s="95"/>
    </row>
    <row r="59" spans="2:14" s="79" customFormat="1" ht="18.75">
      <c r="B59" s="130" t="s">
        <v>37</v>
      </c>
      <c r="C59" s="131"/>
      <c r="D59" s="131"/>
      <c r="E59" s="92"/>
      <c r="F59" s="92"/>
      <c r="G59" s="118"/>
      <c r="I59" s="80"/>
      <c r="J59" s="80"/>
      <c r="N59" s="95"/>
    </row>
    <row r="60" spans="2:14" s="79" customFormat="1" ht="13.5" customHeight="1" thickBot="1">
      <c r="B60" s="119"/>
      <c r="C60" s="97">
        <v>1</v>
      </c>
      <c r="D60" s="97">
        <v>2</v>
      </c>
      <c r="E60" s="98">
        <v>3</v>
      </c>
      <c r="F60" s="155">
        <v>4</v>
      </c>
      <c r="G60" s="156"/>
      <c r="I60" s="80"/>
      <c r="J60" s="80"/>
      <c r="N60" s="95"/>
    </row>
    <row r="61" spans="2:14" s="79" customFormat="1" ht="48" customHeight="1">
      <c r="B61" s="76"/>
      <c r="C61" s="195" t="s">
        <v>35</v>
      </c>
      <c r="D61" s="77" t="s">
        <v>34</v>
      </c>
      <c r="E61" s="78" t="s">
        <v>8</v>
      </c>
      <c r="F61" s="168" t="s">
        <v>120</v>
      </c>
      <c r="G61" s="169"/>
      <c r="I61" s="80"/>
      <c r="J61" s="80"/>
      <c r="N61" s="95"/>
    </row>
    <row r="62" spans="2:10" ht="15">
      <c r="B62" s="178" t="s">
        <v>52</v>
      </c>
      <c r="C62" s="196"/>
      <c r="D62" s="22" t="s">
        <v>108</v>
      </c>
      <c r="E62" s="141">
        <v>90</v>
      </c>
      <c r="F62" s="146" t="e">
        <f>ROUND((D63*E62),2)</f>
        <v>#VALUE!</v>
      </c>
      <c r="G62" s="147"/>
      <c r="H62" s="68"/>
      <c r="I62" s="34"/>
      <c r="J62" s="5"/>
    </row>
    <row r="63" spans="2:14" ht="20.25" customHeight="1" thickBot="1">
      <c r="B63" s="179"/>
      <c r="C63" s="197"/>
      <c r="D63" s="21" t="s">
        <v>109</v>
      </c>
      <c r="E63" s="142"/>
      <c r="F63" s="148"/>
      <c r="G63" s="149"/>
      <c r="H63" s="68"/>
      <c r="I63" s="34"/>
      <c r="J63" s="5"/>
      <c r="N63" s="20"/>
    </row>
    <row r="64" spans="2:10" ht="51.75" customHeight="1">
      <c r="B64" s="73"/>
      <c r="C64" s="195" t="s">
        <v>35</v>
      </c>
      <c r="D64" s="24" t="s">
        <v>4</v>
      </c>
      <c r="E64" s="7" t="s">
        <v>8</v>
      </c>
      <c r="F64" s="122" t="s">
        <v>121</v>
      </c>
      <c r="G64" s="123"/>
      <c r="H64" s="68"/>
      <c r="I64" s="34"/>
      <c r="J64" s="5"/>
    </row>
    <row r="65" spans="2:10" ht="15">
      <c r="B65" s="178" t="s">
        <v>53</v>
      </c>
      <c r="C65" s="196"/>
      <c r="D65" s="22" t="s">
        <v>108</v>
      </c>
      <c r="E65" s="141">
        <v>90</v>
      </c>
      <c r="F65" s="146" t="e">
        <f>ROUND((D66*E65),2)</f>
        <v>#VALUE!</v>
      </c>
      <c r="G65" s="147"/>
      <c r="H65" s="68"/>
      <c r="I65" s="34"/>
      <c r="J65" s="5"/>
    </row>
    <row r="66" spans="2:14" ht="20.25" customHeight="1" thickBot="1">
      <c r="B66" s="179"/>
      <c r="C66" s="197"/>
      <c r="D66" s="21" t="s">
        <v>109</v>
      </c>
      <c r="E66" s="142"/>
      <c r="F66" s="148"/>
      <c r="G66" s="149"/>
      <c r="H66" s="68"/>
      <c r="I66" s="34"/>
      <c r="J66" s="5"/>
      <c r="N66" s="20"/>
    </row>
    <row r="67" spans="2:10" ht="51" customHeight="1">
      <c r="B67" s="73"/>
      <c r="C67" s="195" t="s">
        <v>35</v>
      </c>
      <c r="D67" s="24" t="s">
        <v>5</v>
      </c>
      <c r="E67" s="7" t="s">
        <v>8</v>
      </c>
      <c r="F67" s="122" t="s">
        <v>122</v>
      </c>
      <c r="G67" s="123"/>
      <c r="H67" s="68"/>
      <c r="I67" s="34"/>
      <c r="J67" s="5"/>
    </row>
    <row r="68" spans="2:10" ht="15">
      <c r="B68" s="178" t="s">
        <v>54</v>
      </c>
      <c r="C68" s="196"/>
      <c r="D68" s="22" t="s">
        <v>108</v>
      </c>
      <c r="E68" s="141">
        <v>90</v>
      </c>
      <c r="F68" s="146" t="e">
        <f>ROUND((D69*E68),2)</f>
        <v>#VALUE!</v>
      </c>
      <c r="G68" s="147"/>
      <c r="H68" s="68"/>
      <c r="I68" s="34"/>
      <c r="J68" s="5"/>
    </row>
    <row r="69" spans="2:14" ht="18.75" customHeight="1" thickBot="1">
      <c r="B69" s="179"/>
      <c r="C69" s="197"/>
      <c r="D69" s="21" t="s">
        <v>109</v>
      </c>
      <c r="E69" s="142"/>
      <c r="F69" s="148"/>
      <c r="G69" s="149"/>
      <c r="H69" s="68"/>
      <c r="I69" s="34"/>
      <c r="J69" s="5"/>
      <c r="N69" s="20"/>
    </row>
    <row r="70" spans="2:10" ht="56.25" customHeight="1">
      <c r="B70" s="134" t="s">
        <v>55</v>
      </c>
      <c r="C70" s="135"/>
      <c r="D70" s="14" t="s">
        <v>117</v>
      </c>
      <c r="E70" s="31" t="s">
        <v>58</v>
      </c>
      <c r="F70" s="176" t="e">
        <f>ROUND((F62+F65+F68),2)</f>
        <v>#VALUE!</v>
      </c>
      <c r="G70" s="177"/>
      <c r="H70" s="68"/>
      <c r="I70" s="5"/>
      <c r="J70" s="5"/>
    </row>
    <row r="71" spans="2:10" ht="15">
      <c r="B71" s="74"/>
      <c r="C71" s="8"/>
      <c r="D71" s="9"/>
      <c r="E71" s="15"/>
      <c r="F71" s="10"/>
      <c r="G71" s="10"/>
      <c r="H71" s="68"/>
      <c r="I71" s="5"/>
      <c r="J71" s="5"/>
    </row>
    <row r="72" spans="2:10" ht="15">
      <c r="B72" s="75"/>
      <c r="C72" s="8"/>
      <c r="D72" s="9"/>
      <c r="E72" s="11"/>
      <c r="F72" s="9"/>
      <c r="G72" s="9"/>
      <c r="H72" s="68"/>
      <c r="I72" s="5"/>
      <c r="J72" s="5"/>
    </row>
    <row r="73" spans="2:10" ht="14.25">
      <c r="B73" s="174">
        <v>1</v>
      </c>
      <c r="C73" s="175"/>
      <c r="D73" s="12">
        <v>2</v>
      </c>
      <c r="E73" s="13">
        <v>3</v>
      </c>
      <c r="F73" s="174">
        <v>4</v>
      </c>
      <c r="G73" s="175"/>
      <c r="H73" s="68"/>
      <c r="I73" s="5"/>
      <c r="J73" s="5"/>
    </row>
    <row r="74" spans="2:10" ht="107.25" customHeight="1">
      <c r="B74" s="132" t="s">
        <v>23</v>
      </c>
      <c r="C74" s="133"/>
      <c r="D74" s="200" t="s">
        <v>123</v>
      </c>
      <c r="E74" s="201"/>
      <c r="F74" s="173" t="e">
        <f>ROUND((F38+F50+F55+F70),2)</f>
        <v>#VALUE!</v>
      </c>
      <c r="G74" s="173"/>
      <c r="H74" s="68"/>
      <c r="I74" s="5"/>
      <c r="J74" s="5"/>
    </row>
    <row r="75" spans="2:8" ht="11.25" customHeight="1">
      <c r="B75" s="70"/>
      <c r="C75" s="67"/>
      <c r="D75" s="68"/>
      <c r="E75" s="68"/>
      <c r="F75" s="68"/>
      <c r="G75" s="68"/>
      <c r="H75" s="68"/>
    </row>
    <row r="76" spans="2:10" ht="144.75" customHeight="1">
      <c r="B76" s="124"/>
      <c r="C76" s="124"/>
      <c r="D76" s="124"/>
      <c r="E76" s="124"/>
      <c r="F76" s="124"/>
      <c r="G76" s="124"/>
      <c r="H76" s="68"/>
      <c r="J76" s="120" t="s">
        <v>127</v>
      </c>
    </row>
    <row r="77" spans="2:8" ht="31.5" customHeight="1">
      <c r="B77" s="69"/>
      <c r="C77" s="71"/>
      <c r="D77" s="68"/>
      <c r="E77" s="68"/>
      <c r="F77" s="68"/>
      <c r="G77" s="68"/>
      <c r="H77" s="68"/>
    </row>
    <row r="78" spans="2:8" ht="15">
      <c r="B78" s="69"/>
      <c r="C78" s="71"/>
      <c r="D78" s="68"/>
      <c r="E78" s="68"/>
      <c r="F78" s="68"/>
      <c r="G78" s="68"/>
      <c r="H78" s="68"/>
    </row>
  </sheetData>
  <sheetProtection/>
  <mergeCells count="98">
    <mergeCell ref="F11:G12"/>
    <mergeCell ref="F31:G31"/>
    <mergeCell ref="C16:C18"/>
    <mergeCell ref="E17:E18"/>
    <mergeCell ref="E20:E21"/>
    <mergeCell ref="F19:G19"/>
    <mergeCell ref="F20:G21"/>
    <mergeCell ref="E23:E24"/>
    <mergeCell ref="F26:G27"/>
    <mergeCell ref="D74:E74"/>
    <mergeCell ref="B62:B63"/>
    <mergeCell ref="C61:C63"/>
    <mergeCell ref="E62:E63"/>
    <mergeCell ref="B17:B18"/>
    <mergeCell ref="A1:A2"/>
    <mergeCell ref="E11:E12"/>
    <mergeCell ref="B11:B12"/>
    <mergeCell ref="C19:C21"/>
    <mergeCell ref="E55:E57"/>
    <mergeCell ref="C54:C57"/>
    <mergeCell ref="B68:B69"/>
    <mergeCell ref="C67:C69"/>
    <mergeCell ref="E68:E69"/>
    <mergeCell ref="F68:G69"/>
    <mergeCell ref="F54:G54"/>
    <mergeCell ref="C64:C66"/>
    <mergeCell ref="E65:E66"/>
    <mergeCell ref="F65:G66"/>
    <mergeCell ref="C42:C45"/>
    <mergeCell ref="E43:E45"/>
    <mergeCell ref="F43:G45"/>
    <mergeCell ref="F60:G60"/>
    <mergeCell ref="B55:B57"/>
    <mergeCell ref="F62:G63"/>
    <mergeCell ref="F46:G46"/>
    <mergeCell ref="F53:G53"/>
    <mergeCell ref="B50:C50"/>
    <mergeCell ref="F50:G50"/>
    <mergeCell ref="F55:G57"/>
    <mergeCell ref="F42:G42"/>
    <mergeCell ref="C22:C24"/>
    <mergeCell ref="F32:G33"/>
    <mergeCell ref="B35:B37"/>
    <mergeCell ref="E35:E37"/>
    <mergeCell ref="B47:B49"/>
    <mergeCell ref="C46:C49"/>
    <mergeCell ref="E47:E49"/>
    <mergeCell ref="F47:G49"/>
    <mergeCell ref="F70:G70"/>
    <mergeCell ref="B73:C73"/>
    <mergeCell ref="F17:G18"/>
    <mergeCell ref="B20:B21"/>
    <mergeCell ref="F13:G13"/>
    <mergeCell ref="B65:B66"/>
    <mergeCell ref="B29:B30"/>
    <mergeCell ref="C28:C30"/>
    <mergeCell ref="E29:E30"/>
    <mergeCell ref="F29:G30"/>
    <mergeCell ref="C1:G1"/>
    <mergeCell ref="E32:E33"/>
    <mergeCell ref="B14:B15"/>
    <mergeCell ref="E14:E15"/>
    <mergeCell ref="F14:G15"/>
    <mergeCell ref="F74:G74"/>
    <mergeCell ref="F64:G64"/>
    <mergeCell ref="F67:G67"/>
    <mergeCell ref="F73:G73"/>
    <mergeCell ref="F61:G61"/>
    <mergeCell ref="F28:G28"/>
    <mergeCell ref="C34:C37"/>
    <mergeCell ref="B38:C38"/>
    <mergeCell ref="F35:G37"/>
    <mergeCell ref="F34:G34"/>
    <mergeCell ref="B23:B24"/>
    <mergeCell ref="B26:B27"/>
    <mergeCell ref="C25:C27"/>
    <mergeCell ref="B32:B33"/>
    <mergeCell ref="C31:C33"/>
    <mergeCell ref="B43:B45"/>
    <mergeCell ref="E26:E27"/>
    <mergeCell ref="F25:G25"/>
    <mergeCell ref="F16:G16"/>
    <mergeCell ref="C10:C12"/>
    <mergeCell ref="F23:G24"/>
    <mergeCell ref="F38:G38"/>
    <mergeCell ref="F22:G22"/>
    <mergeCell ref="C13:C15"/>
    <mergeCell ref="F41:G41"/>
    <mergeCell ref="B6:H6"/>
    <mergeCell ref="F10:G10"/>
    <mergeCell ref="B76:G76"/>
    <mergeCell ref="C2:H2"/>
    <mergeCell ref="B8:D8"/>
    <mergeCell ref="B40:D40"/>
    <mergeCell ref="B59:D59"/>
    <mergeCell ref="B74:C74"/>
    <mergeCell ref="B70:C70"/>
    <mergeCell ref="F9:G9"/>
  </mergeCells>
  <printOptions/>
  <pageMargins left="0.5511811023622047" right="0.3937007874015748" top="0.59" bottom="0.34" header="0.84" footer="0.37"/>
  <pageSetup fitToWidth="0" fitToHeight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5"/>
  <sheetViews>
    <sheetView zoomScalePageLayoutView="0" workbookViewId="0" topLeftCell="A1">
      <selection activeCell="F10" sqref="F10:G10"/>
    </sheetView>
  </sheetViews>
  <sheetFormatPr defaultColWidth="8.796875" defaultRowHeight="14.25"/>
  <cols>
    <col min="1" max="1" width="10.09765625" style="0" customWidth="1"/>
    <col min="2" max="2" width="4.3984375" style="40" customWidth="1"/>
    <col min="4" max="4" width="56.5" style="40" customWidth="1"/>
    <col min="5" max="5" width="2.3984375" style="0" customWidth="1"/>
    <col min="6" max="6" width="13.59765625" style="42" customWidth="1"/>
    <col min="7" max="13" width="13.59765625" style="0" customWidth="1"/>
  </cols>
  <sheetData>
    <row r="1" ht="18">
      <c r="D1" s="41" t="s">
        <v>73</v>
      </c>
    </row>
    <row r="2" ht="20.25">
      <c r="D2" s="43" t="s">
        <v>105</v>
      </c>
    </row>
    <row r="3" ht="15" thickBot="1"/>
    <row r="4" spans="4:13" ht="18.75" thickTop="1">
      <c r="D4" s="206" t="s">
        <v>1</v>
      </c>
      <c r="E4" s="207"/>
      <c r="F4" s="208" t="s">
        <v>74</v>
      </c>
      <c r="G4" s="209"/>
      <c r="H4" s="209"/>
      <c r="I4" s="209"/>
      <c r="J4" s="209"/>
      <c r="K4" s="209"/>
      <c r="L4" s="209"/>
      <c r="M4" s="210"/>
    </row>
    <row r="5" spans="4:13" ht="60" customHeight="1">
      <c r="D5" s="206" t="s">
        <v>75</v>
      </c>
      <c r="E5" s="207"/>
      <c r="F5" s="211" t="s">
        <v>67</v>
      </c>
      <c r="G5" s="212"/>
      <c r="H5" s="213" t="s">
        <v>76</v>
      </c>
      <c r="I5" s="214"/>
      <c r="J5" s="215" t="s">
        <v>77</v>
      </c>
      <c r="K5" s="216"/>
      <c r="L5" s="211" t="s">
        <v>78</v>
      </c>
      <c r="M5" s="216"/>
    </row>
    <row r="6" spans="4:13" ht="36.75" customHeight="1">
      <c r="D6" s="206" t="s">
        <v>2</v>
      </c>
      <c r="E6" s="207"/>
      <c r="F6" s="217" t="s">
        <v>3</v>
      </c>
      <c r="G6" s="218"/>
      <c r="H6" s="219" t="s">
        <v>3</v>
      </c>
      <c r="I6" s="220"/>
      <c r="J6" s="221" t="s">
        <v>3</v>
      </c>
      <c r="K6" s="220"/>
      <c r="L6" s="221" t="s">
        <v>3</v>
      </c>
      <c r="M6" s="220"/>
    </row>
    <row r="7" spans="4:13" ht="36.75" customHeight="1">
      <c r="D7" s="206" t="s">
        <v>79</v>
      </c>
      <c r="E7" s="207"/>
      <c r="F7" s="222">
        <v>8.43</v>
      </c>
      <c r="G7" s="223"/>
      <c r="H7" s="224">
        <v>5.61</v>
      </c>
      <c r="I7" s="225"/>
      <c r="J7" s="226">
        <v>3.37</v>
      </c>
      <c r="K7" s="227"/>
      <c r="L7" s="226">
        <v>7.611</v>
      </c>
      <c r="M7" s="227"/>
    </row>
    <row r="8" spans="4:13" ht="36.75" customHeight="1">
      <c r="D8" s="206" t="s">
        <v>80</v>
      </c>
      <c r="E8" s="207"/>
      <c r="F8" s="44" t="s">
        <v>0</v>
      </c>
      <c r="G8" s="45" t="s">
        <v>68</v>
      </c>
      <c r="H8" s="46" t="s">
        <v>68</v>
      </c>
      <c r="I8" s="47" t="s">
        <v>69</v>
      </c>
      <c r="J8" s="48" t="s">
        <v>69</v>
      </c>
      <c r="K8" s="47" t="s">
        <v>70</v>
      </c>
      <c r="L8" s="48" t="s">
        <v>70</v>
      </c>
      <c r="M8" s="47" t="s">
        <v>71</v>
      </c>
    </row>
    <row r="9" spans="4:13" ht="18.75" customHeight="1" thickBot="1">
      <c r="D9" s="49" t="s">
        <v>13</v>
      </c>
      <c r="E9" s="50" t="s">
        <v>81</v>
      </c>
      <c r="F9" s="51" t="s">
        <v>3</v>
      </c>
      <c r="G9" s="52" t="s">
        <v>82</v>
      </c>
      <c r="H9" s="53" t="s">
        <v>83</v>
      </c>
      <c r="I9" s="54" t="s">
        <v>84</v>
      </c>
      <c r="J9" s="55" t="s">
        <v>85</v>
      </c>
      <c r="K9" s="54" t="s">
        <v>86</v>
      </c>
      <c r="L9" s="55" t="s">
        <v>87</v>
      </c>
      <c r="M9" s="54" t="s">
        <v>23</v>
      </c>
    </row>
    <row r="10" spans="2:13" ht="84.75" customHeight="1" thickBot="1" thickTop="1">
      <c r="B10" s="56" t="s">
        <v>88</v>
      </c>
      <c r="C10" s="57" t="s">
        <v>14</v>
      </c>
      <c r="D10" s="58" t="s">
        <v>89</v>
      </c>
      <c r="E10" s="59" t="s">
        <v>90</v>
      </c>
      <c r="F10" s="228"/>
      <c r="G10" s="229"/>
      <c r="H10" s="228"/>
      <c r="I10" s="229"/>
      <c r="J10" s="228"/>
      <c r="K10" s="229"/>
      <c r="L10" s="228"/>
      <c r="M10" s="229"/>
    </row>
    <row r="11" spans="2:13" ht="84.75" customHeight="1" thickBot="1" thickTop="1">
      <c r="B11" s="56" t="s">
        <v>91</v>
      </c>
      <c r="C11" s="60" t="s">
        <v>15</v>
      </c>
      <c r="D11" s="61" t="s">
        <v>31</v>
      </c>
      <c r="E11" s="59" t="s">
        <v>90</v>
      </c>
      <c r="F11" s="228"/>
      <c r="G11" s="229"/>
      <c r="H11" s="228"/>
      <c r="I11" s="229"/>
      <c r="J11" s="228"/>
      <c r="K11" s="229"/>
      <c r="L11" s="228"/>
      <c r="M11" s="229"/>
    </row>
    <row r="12" spans="2:13" ht="84.75" customHeight="1" thickBot="1" thickTop="1">
      <c r="B12" s="56" t="s">
        <v>92</v>
      </c>
      <c r="C12" s="60" t="s">
        <v>16</v>
      </c>
      <c r="D12" s="62" t="s">
        <v>38</v>
      </c>
      <c r="E12" s="59" t="s">
        <v>90</v>
      </c>
      <c r="F12" s="228"/>
      <c r="G12" s="229"/>
      <c r="H12" s="228"/>
      <c r="I12" s="229"/>
      <c r="J12" s="228"/>
      <c r="K12" s="229"/>
      <c r="L12" s="228"/>
      <c r="M12" s="229"/>
    </row>
    <row r="13" spans="2:13" ht="84.75" customHeight="1" thickBot="1" thickTop="1">
      <c r="B13" s="56" t="s">
        <v>93</v>
      </c>
      <c r="C13" s="60" t="s">
        <v>17</v>
      </c>
      <c r="D13" s="62" t="s">
        <v>18</v>
      </c>
      <c r="E13" s="59" t="s">
        <v>90</v>
      </c>
      <c r="F13" s="228"/>
      <c r="G13" s="229"/>
      <c r="H13" s="228"/>
      <c r="I13" s="229"/>
      <c r="J13" s="228"/>
      <c r="K13" s="229"/>
      <c r="L13" s="228"/>
      <c r="M13" s="229"/>
    </row>
    <row r="14" spans="2:13" ht="84.75" customHeight="1" thickBot="1" thickTop="1">
      <c r="B14" s="56" t="s">
        <v>94</v>
      </c>
      <c r="C14" s="60" t="s">
        <v>19</v>
      </c>
      <c r="D14" s="62" t="s">
        <v>20</v>
      </c>
      <c r="E14" s="59" t="s">
        <v>90</v>
      </c>
      <c r="F14" s="228"/>
      <c r="G14" s="229"/>
      <c r="H14" s="228"/>
      <c r="I14" s="229"/>
      <c r="J14" s="228"/>
      <c r="K14" s="229"/>
      <c r="L14" s="228"/>
      <c r="M14" s="229"/>
    </row>
    <row r="15" spans="2:13" ht="84.75" customHeight="1" thickBot="1" thickTop="1">
      <c r="B15" s="56" t="s">
        <v>95</v>
      </c>
      <c r="C15" s="60" t="s">
        <v>21</v>
      </c>
      <c r="D15" s="62" t="s">
        <v>22</v>
      </c>
      <c r="E15" s="59" t="s">
        <v>90</v>
      </c>
      <c r="F15" s="228"/>
      <c r="G15" s="229"/>
      <c r="H15" s="228"/>
      <c r="I15" s="229"/>
      <c r="J15" s="228"/>
      <c r="K15" s="229"/>
      <c r="L15" s="228"/>
      <c r="M15" s="229"/>
    </row>
    <row r="16" spans="2:13" ht="84.75" customHeight="1" thickBot="1" thickTop="1">
      <c r="B16" s="56" t="s">
        <v>96</v>
      </c>
      <c r="C16" s="60" t="s">
        <v>24</v>
      </c>
      <c r="D16" s="62" t="s">
        <v>25</v>
      </c>
      <c r="E16" s="59" t="s">
        <v>90</v>
      </c>
      <c r="F16" s="228"/>
      <c r="G16" s="229"/>
      <c r="H16" s="228"/>
      <c r="I16" s="229"/>
      <c r="J16" s="228"/>
      <c r="K16" s="229"/>
      <c r="L16" s="228"/>
      <c r="M16" s="229"/>
    </row>
    <row r="17" spans="2:13" ht="84.75" customHeight="1" thickBot="1" thickTop="1">
      <c r="B17" s="56" t="s">
        <v>97</v>
      </c>
      <c r="C17" s="60" t="s">
        <v>26</v>
      </c>
      <c r="D17" s="62" t="s">
        <v>27</v>
      </c>
      <c r="E17" s="59" t="s">
        <v>90</v>
      </c>
      <c r="F17" s="228"/>
      <c r="G17" s="229"/>
      <c r="H17" s="228"/>
      <c r="I17" s="229"/>
      <c r="J17" s="228"/>
      <c r="K17" s="229"/>
      <c r="L17" s="228"/>
      <c r="M17" s="229"/>
    </row>
    <row r="18" spans="2:13" ht="84.75" customHeight="1" thickBot="1" thickTop="1">
      <c r="B18" s="56" t="s">
        <v>98</v>
      </c>
      <c r="C18" s="60" t="s">
        <v>28</v>
      </c>
      <c r="D18" s="62" t="s">
        <v>39</v>
      </c>
      <c r="E18" s="59" t="s">
        <v>90</v>
      </c>
      <c r="F18" s="228"/>
      <c r="G18" s="229"/>
      <c r="H18" s="228"/>
      <c r="I18" s="229"/>
      <c r="J18" s="228"/>
      <c r="K18" s="229"/>
      <c r="L18" s="228"/>
      <c r="M18" s="229"/>
    </row>
    <row r="19" spans="2:13" ht="84.75" customHeight="1" thickBot="1" thickTop="1">
      <c r="B19" s="56" t="s">
        <v>99</v>
      </c>
      <c r="C19" s="60" t="s">
        <v>30</v>
      </c>
      <c r="D19" s="62" t="s">
        <v>29</v>
      </c>
      <c r="E19" s="59" t="s">
        <v>90</v>
      </c>
      <c r="F19" s="228"/>
      <c r="G19" s="229"/>
      <c r="H19" s="228"/>
      <c r="I19" s="229"/>
      <c r="J19" s="228"/>
      <c r="K19" s="229"/>
      <c r="L19" s="228"/>
      <c r="M19" s="229"/>
    </row>
    <row r="20" spans="2:13" ht="84.75" customHeight="1" thickBot="1" thickTop="1">
      <c r="B20" s="56" t="s">
        <v>100</v>
      </c>
      <c r="C20" s="63" t="s">
        <v>32</v>
      </c>
      <c r="D20" s="62" t="s">
        <v>33</v>
      </c>
      <c r="E20" s="59" t="s">
        <v>90</v>
      </c>
      <c r="F20" s="228"/>
      <c r="G20" s="229"/>
      <c r="H20" s="228"/>
      <c r="I20" s="229"/>
      <c r="J20" s="228"/>
      <c r="K20" s="229"/>
      <c r="L20" s="228"/>
      <c r="M20" s="229"/>
    </row>
    <row r="21" spans="2:13" ht="84.75" customHeight="1" thickBot="1" thickTop="1">
      <c r="B21" s="56" t="s">
        <v>101</v>
      </c>
      <c r="C21" s="60" t="s">
        <v>35</v>
      </c>
      <c r="D21" s="62" t="s">
        <v>34</v>
      </c>
      <c r="E21" s="59" t="s">
        <v>90</v>
      </c>
      <c r="F21" s="228"/>
      <c r="G21" s="229"/>
      <c r="H21" s="228"/>
      <c r="I21" s="229"/>
      <c r="J21" s="228"/>
      <c r="K21" s="229"/>
      <c r="L21" s="228"/>
      <c r="M21" s="229"/>
    </row>
    <row r="22" spans="2:13" ht="84.75" customHeight="1" thickBot="1" thickTop="1">
      <c r="B22" s="56" t="s">
        <v>102</v>
      </c>
      <c r="C22" s="60" t="s">
        <v>35</v>
      </c>
      <c r="D22" s="62" t="s">
        <v>4</v>
      </c>
      <c r="E22" s="59" t="s">
        <v>90</v>
      </c>
      <c r="F22" s="228"/>
      <c r="G22" s="229"/>
      <c r="H22" s="228"/>
      <c r="I22" s="229"/>
      <c r="J22" s="228"/>
      <c r="K22" s="229"/>
      <c r="L22" s="228"/>
      <c r="M22" s="229"/>
    </row>
    <row r="23" spans="2:13" ht="84.75" customHeight="1" thickBot="1" thickTop="1">
      <c r="B23" s="56" t="s">
        <v>103</v>
      </c>
      <c r="C23" s="60" t="s">
        <v>35</v>
      </c>
      <c r="D23" s="62" t="s">
        <v>5</v>
      </c>
      <c r="E23" s="59" t="s">
        <v>90</v>
      </c>
      <c r="F23" s="228"/>
      <c r="G23" s="229"/>
      <c r="H23" s="228"/>
      <c r="I23" s="229"/>
      <c r="J23" s="228"/>
      <c r="K23" s="229"/>
      <c r="L23" s="228"/>
      <c r="M23" s="229"/>
    </row>
    <row r="24" spans="2:13" ht="84.75" customHeight="1" thickBot="1" thickTop="1">
      <c r="B24" s="64" t="s">
        <v>104</v>
      </c>
      <c r="C24" s="65" t="s">
        <v>36</v>
      </c>
      <c r="D24" s="66" t="s">
        <v>6</v>
      </c>
      <c r="E24" s="59" t="s">
        <v>90</v>
      </c>
      <c r="F24" s="231"/>
      <c r="G24" s="232"/>
      <c r="H24" s="231"/>
      <c r="I24" s="232"/>
      <c r="J24" s="231"/>
      <c r="K24" s="232"/>
      <c r="L24" s="231"/>
      <c r="M24" s="232"/>
    </row>
    <row r="25" spans="4:15" ht="31.5" customHeight="1">
      <c r="D25" s="233"/>
      <c r="E25" s="233"/>
      <c r="F25" s="230"/>
      <c r="G25" s="230"/>
      <c r="H25" s="230"/>
      <c r="I25" s="230"/>
      <c r="J25" s="230"/>
      <c r="K25" s="230"/>
      <c r="L25" s="230"/>
      <c r="M25" s="230"/>
      <c r="N25" s="230"/>
      <c r="O25" s="230"/>
    </row>
  </sheetData>
  <sheetProtection/>
  <mergeCells count="84">
    <mergeCell ref="N25:O25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F14:G14"/>
    <mergeCell ref="H14:I14"/>
    <mergeCell ref="J14:K14"/>
    <mergeCell ref="L14:M14"/>
    <mergeCell ref="F15:G15"/>
    <mergeCell ref="H15:I15"/>
    <mergeCell ref="J15:K15"/>
    <mergeCell ref="L15:M15"/>
    <mergeCell ref="F12:G12"/>
    <mergeCell ref="H12:I12"/>
    <mergeCell ref="J12:K12"/>
    <mergeCell ref="L12:M12"/>
    <mergeCell ref="F13:G13"/>
    <mergeCell ref="H13:I13"/>
    <mergeCell ref="J13:K13"/>
    <mergeCell ref="L13:M13"/>
    <mergeCell ref="D8:E8"/>
    <mergeCell ref="F10:G10"/>
    <mergeCell ref="H10:I10"/>
    <mergeCell ref="J10:K10"/>
    <mergeCell ref="L10:M10"/>
    <mergeCell ref="F11:G11"/>
    <mergeCell ref="H11:I11"/>
    <mergeCell ref="J11:K11"/>
    <mergeCell ref="L11:M11"/>
    <mergeCell ref="D6:E6"/>
    <mergeCell ref="F6:G6"/>
    <mergeCell ref="H6:I6"/>
    <mergeCell ref="J6:K6"/>
    <mergeCell ref="L6:M6"/>
    <mergeCell ref="D7:E7"/>
    <mergeCell ref="F7:G7"/>
    <mergeCell ref="H7:I7"/>
    <mergeCell ref="J7:K7"/>
    <mergeCell ref="L7:M7"/>
    <mergeCell ref="D4:E4"/>
    <mergeCell ref="F4:M4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Marta Sowa</cp:lastModifiedBy>
  <cp:lastPrinted>2023-10-09T06:43:42Z</cp:lastPrinted>
  <dcterms:created xsi:type="dcterms:W3CDTF">2015-01-27T11:53:47Z</dcterms:created>
  <dcterms:modified xsi:type="dcterms:W3CDTF">2023-10-09T12:06:39Z</dcterms:modified>
  <cp:category/>
  <cp:version/>
  <cp:contentType/>
  <cp:contentStatus/>
</cp:coreProperties>
</file>