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ome\kwroblewska\Przetargi 2019\Dostawy\PN 69-2019 dostawa urologia\Do ogłoszenia\Odpowiedzi na pytania\"/>
    </mc:Choice>
  </mc:AlternateContent>
  <bookViews>
    <workbookView xWindow="0" yWindow="0" windowWidth="16380" windowHeight="8190" tabRatio="500" firstSheet="2" activeTab="7"/>
  </bookViews>
  <sheets>
    <sheet name="PAKIET 1" sheetId="1" r:id="rId1"/>
    <sheet name="PAKIET 2" sheetId="2" r:id="rId2"/>
    <sheet name="PAKIET 3" sheetId="3" r:id="rId3"/>
    <sheet name="PAKIET 4" sheetId="4" r:id="rId4"/>
    <sheet name="PAKIET 5 " sheetId="5" r:id="rId5"/>
    <sheet name="PAKIET 6" sheetId="6" r:id="rId6"/>
    <sheet name="Pakiet 7" sheetId="7" r:id="rId7"/>
    <sheet name="Pakiet 8" sheetId="8" r:id="rId8"/>
    <sheet name="Arkusz1" sheetId="9" r:id="rId9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5" i="8" l="1"/>
  <c r="K6" i="8"/>
  <c r="K7" i="8"/>
  <c r="K4" i="8"/>
  <c r="H5" i="8"/>
  <c r="M5" i="8" s="1"/>
  <c r="H6" i="8"/>
  <c r="L6" i="8" s="1"/>
  <c r="H7" i="8"/>
  <c r="M7" i="8" s="1"/>
  <c r="H4" i="8"/>
  <c r="L4" i="8" s="1"/>
  <c r="K4" i="7"/>
  <c r="H4" i="7"/>
  <c r="L4" i="7" s="1"/>
  <c r="L8" i="7" s="1"/>
  <c r="K6" i="6"/>
  <c r="M6" i="6" s="1"/>
  <c r="K7" i="6"/>
  <c r="K5" i="6"/>
  <c r="M5" i="6" s="1"/>
  <c r="H6" i="6"/>
  <c r="L6" i="6" s="1"/>
  <c r="H7" i="6"/>
  <c r="L7" i="6" s="1"/>
  <c r="H5" i="6"/>
  <c r="L5" i="6" s="1"/>
  <c r="K5" i="5"/>
  <c r="K6" i="5"/>
  <c r="K7" i="5"/>
  <c r="K8" i="5"/>
  <c r="K9" i="5"/>
  <c r="K10" i="5"/>
  <c r="K11" i="5"/>
  <c r="K12" i="5"/>
  <c r="K13" i="5"/>
  <c r="K14" i="5"/>
  <c r="K15" i="5"/>
  <c r="K16" i="5"/>
  <c r="K4" i="5"/>
  <c r="H5" i="5"/>
  <c r="H6" i="5"/>
  <c r="L6" i="5" s="1"/>
  <c r="H7" i="5"/>
  <c r="L7" i="5" s="1"/>
  <c r="H8" i="5"/>
  <c r="L8" i="5" s="1"/>
  <c r="H9" i="5"/>
  <c r="L9" i="5" s="1"/>
  <c r="H10" i="5"/>
  <c r="L10" i="5" s="1"/>
  <c r="H11" i="5"/>
  <c r="L11" i="5" s="1"/>
  <c r="H12" i="5"/>
  <c r="L12" i="5" s="1"/>
  <c r="H13" i="5"/>
  <c r="L13" i="5" s="1"/>
  <c r="H14" i="5"/>
  <c r="L14" i="5" s="1"/>
  <c r="H15" i="5"/>
  <c r="L15" i="5" s="1"/>
  <c r="H16" i="5"/>
  <c r="L16" i="5" s="1"/>
  <c r="H4" i="5"/>
  <c r="L4" i="5" s="1"/>
  <c r="L5" i="1"/>
  <c r="L4" i="1"/>
  <c r="K12" i="1"/>
  <c r="K11" i="1"/>
  <c r="K10" i="1"/>
  <c r="K9" i="1"/>
  <c r="M9" i="1" s="1"/>
  <c r="K8" i="1"/>
  <c r="K7" i="1"/>
  <c r="K6" i="1"/>
  <c r="K5" i="1"/>
  <c r="M5" i="1" s="1"/>
  <c r="K4" i="1"/>
  <c r="H5" i="1"/>
  <c r="H6" i="1"/>
  <c r="L6" i="1" s="1"/>
  <c r="H7" i="1"/>
  <c r="L7" i="1" s="1"/>
  <c r="H8" i="1"/>
  <c r="L8" i="1" s="1"/>
  <c r="H9" i="1"/>
  <c r="L9" i="1" s="1"/>
  <c r="H10" i="1"/>
  <c r="M10" i="1" s="1"/>
  <c r="H11" i="1"/>
  <c r="L11" i="1" s="1"/>
  <c r="H12" i="1"/>
  <c r="L12" i="1" s="1"/>
  <c r="H4" i="1"/>
  <c r="L7" i="2"/>
  <c r="L15" i="2"/>
  <c r="L4" i="2"/>
  <c r="K5" i="2"/>
  <c r="K6" i="2"/>
  <c r="K7" i="2"/>
  <c r="K8" i="2"/>
  <c r="M8" i="2" s="1"/>
  <c r="K9" i="2"/>
  <c r="K10" i="2"/>
  <c r="K11" i="2"/>
  <c r="K12" i="2"/>
  <c r="M12" i="2" s="1"/>
  <c r="K13" i="2"/>
  <c r="K14" i="2"/>
  <c r="K15" i="2"/>
  <c r="K16" i="2"/>
  <c r="M16" i="2" s="1"/>
  <c r="K17" i="2"/>
  <c r="K18" i="2"/>
  <c r="K19" i="2"/>
  <c r="K20" i="2"/>
  <c r="M20" i="2" s="1"/>
  <c r="K21" i="2"/>
  <c r="K22" i="2"/>
  <c r="K4" i="2"/>
  <c r="H5" i="2"/>
  <c r="L5" i="2" s="1"/>
  <c r="H6" i="2"/>
  <c r="L6" i="2" s="1"/>
  <c r="H7" i="2"/>
  <c r="H8" i="2"/>
  <c r="L8" i="2" s="1"/>
  <c r="H9" i="2"/>
  <c r="M9" i="2" s="1"/>
  <c r="H10" i="2"/>
  <c r="L10" i="2" s="1"/>
  <c r="H11" i="2"/>
  <c r="L11" i="2" s="1"/>
  <c r="H12" i="2"/>
  <c r="L12" i="2" s="1"/>
  <c r="H13" i="2"/>
  <c r="L13" i="2" s="1"/>
  <c r="H14" i="2"/>
  <c r="L14" i="2" s="1"/>
  <c r="H15" i="2"/>
  <c r="H16" i="2"/>
  <c r="L16" i="2" s="1"/>
  <c r="H17" i="2"/>
  <c r="L17" i="2" s="1"/>
  <c r="H18" i="2"/>
  <c r="L18" i="2" s="1"/>
  <c r="H19" i="2"/>
  <c r="L19" i="2" s="1"/>
  <c r="H20" i="2"/>
  <c r="L20" i="2" s="1"/>
  <c r="H21" i="2"/>
  <c r="L21" i="2" s="1"/>
  <c r="H22" i="2"/>
  <c r="L22" i="2" s="1"/>
  <c r="H4" i="2"/>
  <c r="K5" i="4"/>
  <c r="K6" i="4"/>
  <c r="H5" i="4"/>
  <c r="L5" i="4" s="1"/>
  <c r="M5" i="4" s="1"/>
  <c r="H6" i="4"/>
  <c r="L6" i="4" s="1"/>
  <c r="M6" i="4" s="1"/>
  <c r="H4" i="4"/>
  <c r="L4" i="4" s="1"/>
  <c r="M4" i="4" s="1"/>
  <c r="K4" i="4"/>
  <c r="K5" i="3"/>
  <c r="H5" i="3"/>
  <c r="L5" i="3" s="1"/>
  <c r="M5" i="3" s="1"/>
  <c r="A5" i="3"/>
  <c r="K4" i="3"/>
  <c r="H4" i="3"/>
  <c r="L4" i="3" s="1"/>
  <c r="M4" i="3" s="1"/>
  <c r="M4" i="1" l="1"/>
  <c r="M4" i="8"/>
  <c r="L7" i="8"/>
  <c r="M6" i="3"/>
  <c r="M4" i="2"/>
  <c r="M19" i="2"/>
  <c r="M15" i="2"/>
  <c r="M11" i="2"/>
  <c r="M7" i="2"/>
  <c r="L10" i="1"/>
  <c r="M5" i="5"/>
  <c r="M14" i="5"/>
  <c r="M10" i="5"/>
  <c r="M6" i="5"/>
  <c r="M6" i="8"/>
  <c r="L8" i="8"/>
  <c r="M12" i="1"/>
  <c r="M17" i="2"/>
  <c r="M13" i="5"/>
  <c r="M8" i="8"/>
  <c r="L8" i="6"/>
  <c r="M7" i="6"/>
  <c r="M7" i="1"/>
  <c r="M11" i="1"/>
  <c r="M21" i="2"/>
  <c r="M5" i="2"/>
  <c r="M15" i="5"/>
  <c r="M11" i="5"/>
  <c r="M7" i="5"/>
  <c r="M4" i="5"/>
  <c r="L5" i="8"/>
  <c r="L13" i="1"/>
  <c r="M13" i="2"/>
  <c r="M9" i="5"/>
  <c r="M22" i="2"/>
  <c r="M18" i="2"/>
  <c r="M14" i="2"/>
  <c r="M10" i="2"/>
  <c r="M6" i="2"/>
  <c r="L9" i="2"/>
  <c r="L23" i="2" s="1"/>
  <c r="M6" i="1"/>
  <c r="M16" i="5"/>
  <c r="M12" i="5"/>
  <c r="M8" i="5"/>
  <c r="L5" i="5"/>
  <c r="L17" i="5" s="1"/>
  <c r="M8" i="6"/>
  <c r="M7" i="4"/>
  <c r="L7" i="4"/>
  <c r="L6" i="3"/>
  <c r="K13" i="1"/>
  <c r="M8" i="1"/>
  <c r="M4" i="7"/>
  <c r="M8" i="7" s="1"/>
  <c r="M17" i="5" l="1"/>
  <c r="M23" i="2"/>
  <c r="M13" i="1"/>
</calcChain>
</file>

<file path=xl/sharedStrings.xml><?xml version="1.0" encoding="utf-8"?>
<sst xmlns="http://schemas.openxmlformats.org/spreadsheetml/2006/main" count="235" uniqueCount="101">
  <si>
    <t>Lp.</t>
  </si>
  <si>
    <t>NAZWA</t>
  </si>
  <si>
    <t>Nazwa i nr katalogowy</t>
  </si>
  <si>
    <t>J.M</t>
  </si>
  <si>
    <t>Ilość B</t>
  </si>
  <si>
    <t>Ilość K</t>
  </si>
  <si>
    <t>Ilość P</t>
  </si>
  <si>
    <t>Suma</t>
  </si>
  <si>
    <t>Cena jednostkowa netto</t>
  </si>
  <si>
    <t>Vat</t>
  </si>
  <si>
    <t>Cena jednostkowa brutto</t>
  </si>
  <si>
    <t>Wartość netto</t>
  </si>
  <si>
    <t>Wartość brutto</t>
  </si>
  <si>
    <t>szt</t>
  </si>
  <si>
    <t>Razem</t>
  </si>
  <si>
    <t>BWS-035150</t>
  </si>
  <si>
    <t>RFSPC-035145-0-I-AQ</t>
  </si>
  <si>
    <t>HWS-035150      HWS-038150</t>
  </si>
  <si>
    <t>NTP-028145</t>
  </si>
  <si>
    <t>NTSE-015115 NTSE-030115-UDH NTSE-022115-UDH</t>
  </si>
  <si>
    <t>NGE-0117115
NGE-022115</t>
  </si>
  <si>
    <t>TBA-6</t>
  </si>
  <si>
    <t>FUS-120035
FUS-120045
FUS-107035
FUS-107045</t>
  </si>
  <si>
    <t>022610-24
AQ-022610</t>
  </si>
  <si>
    <t>635413-10</t>
  </si>
  <si>
    <t>USI-626-RPC-LP
USI-628-RPC-LP
USI-726-RPC-LP
USI-728-RPC-LP</t>
  </si>
  <si>
    <t>UFI-626-RPC-LP
UFI-628-RPC-LP
UFI-726-RPC-LP
UFI-728-RPC-LP</t>
  </si>
  <si>
    <t>DPSCI-060026-H
DPSCI-060028-H
DPSCI-070026-H
DPSCI-070028-H</t>
  </si>
  <si>
    <t>UFI-626
UFI-628
UFI-726
UFI-728</t>
  </si>
  <si>
    <t>USI-626
USI-628
USI-726
USI-728</t>
  </si>
  <si>
    <t>USI-624-T
USI-626-T</t>
  </si>
  <si>
    <t>Opis</t>
  </si>
  <si>
    <t>Producent, nazwa, nr katal.</t>
  </si>
  <si>
    <t>J.M.</t>
  </si>
  <si>
    <t>Przewód do cystoskopu pojedynczy, wykonany z PCV, jednokanałowa igła zbiorcza zabezpieczona osłonką lub zatyczką, komora do wytworzenia ciśnienia, rolkowy regulator przepływu, łącznik stożkowy, średnica drenu 4,8mmx6,8 mm, końcówka drenu z miękkiego silikonu, sterylny, pakowany podwójnie (opakowanie wewnetrzne foliowe, zewnetrzne papier/folia), sterylizowane tlenkiem etylenu, nie zawiera lateksu, op. maks. 50 szt.</t>
  </si>
  <si>
    <t>zestaw</t>
  </si>
  <si>
    <t xml:space="preserve"> </t>
  </si>
  <si>
    <t>Przewód do cystoskopu podwójny, wykonany z PCV, dwie jednokanałowe igły zbiorcze z osłonkami lub zatyczkami, komora do wytworzenia ciśnienia, rolkowy regulator przepływu, łącznik stożkowy, średnica drenu 4,8 mmx6,8 mm, końcówka drenu z miękkiego silikonu, sterylny, pakowany podwójnie (opakowanie wewnetrzne foliowe, zewnetrzne papier/folia), sterylizowane tlenkiem etylenu, nie zawiera lateksu, op. maks. 50 szt.</t>
  </si>
  <si>
    <t>Włókno wielorazowego użytku (10 użyć), rozmiar rdzenia 272 µm, kompatybilne z systemami laserowymi Olympus EMPOWER, sterylne, 5 szt./op. Sterylizacja: autoklaw, Sterrad 100NX, Sterrad Flex (w zgodności z normą ANSI/AAMI/ISO 17665:2006 lub ENISO 17665:2006).</t>
  </si>
  <si>
    <t>op</t>
  </si>
  <si>
    <t>Włókno wielorazowego użytku (10 użyć), rozmiar rdzenia 365 µm, kompatybilne z systemami laserowymi Olympus EMPOWER, sterylne, 5 szt./op. Sterylizacja: autoklaw, Sterrad 100NX, Sterrad Flex (w zgodności z normą ANSI/AAMI/ISO 17665:2006 lub ENISO 17665:2006).</t>
  </si>
  <si>
    <t xml:space="preserve">Włókno wielorazowego użytku (10 użyć), rozmiar rdzenia 550 µm, kompatybilne z systemami laserowymi Olympus EMPOWER, sterylne, 5 szt./op. Sterylizacja: autoklaw, Sterrad 100NX, Sterrad Flex (w zgodności z normą ANSI/AAMI/ISO 17665:2006 lub ENISO 17665:2006).
</t>
  </si>
  <si>
    <t xml:space="preserve">Preparat przeciw roszeniu optyki endoskopowej , wykonany z wysokochłonnej gąbki nasączonej preparatem z zawartością 4% alkoholu , łatwo otwierające opakowanie z klejem na spodniej stronie, sterylny </t>
  </si>
  <si>
    <t>Klips tytanowy rozmiar M/L , wykonany z biologicznie obojętnego tytanu, długość całkowita 9,1mm, długość robocza 8,1mm, nietraumatyzująca powierzchnia wewnętrzna klipsa (brak ostrych brzegów), dwufazowe zamykanie klipsa – w pierwszej kolejności schodzą się dystalne części ramion a w kolejnym etapie klips jest zamykany, pojedynczy podłużny rowek wzdłuż całej wewnętrznej powierzchni klipsa zabezpieczający przed zjawiskiem nożycowania, poprzeczne rowkowanie wewnętrznej powierzchni klipsa zabezpieczające przed ześlizgiwaniem, zasobnik zawierający 6 szt. klipsów (opcjonalnie dostępne po 4szt w zasobniku), produkt posiadający Deklarację Zgodności w klasyfikacji IIb, dwie samoprzylepne naklejki (metryczki) do umieszczenia w dokumentacji medycznej pacjenta, posiadające informacje o dacie ważności, numerze serii i producencie, etykieta zasobnika z klipsami zawierająca informację o producencie, rozmiarze klipsów, numerze katalogowym, dacie produkcji, dacie ważności, znaku CE z numerem jednostki notyfikowanej, sterylne  
Produkt posiada oświadczenie producenta, że klipsy są wykonane z tytanu medycznego, i nie generują żadnego istotnego klinicznie ryzyka dla pacjenta poddawanego badaniu w rezonansie magnetycznym o natężeniu pola do 3 Tesli</t>
  </si>
  <si>
    <t>Klips tytanowy rozmiar L , wykonane z biologicznie obojętnego tytanu, długość całkowita 12,5mm, długość robocza 11mm, nietraumatyzująca powierzchnia wewnętrzna klipsa (brak ostrych brzegów), dwufazowe zamykanie klipsa – w pierwszej kolejności schodzą się dystalne części ramion a w kolejnym etapie klips jest zamykany, pojedynczy podłużny rowek wzdłuż całej wewnętrznej powierzchni klipsa zabezpieczający przed zjawiskiem nożycowania, poprzeczne rowkowanie wewnętrznej powierzchni klipsa zabezpieczające przed ześlizgiwaniem, zasobnik zawierający 6 szt. klipsów (opcjonalnie dostępne po 4szt w zasobniku), produkt posiadający Deklarację Zgodności w klasyfikacji IIb, dwie samoprzylepne naklejki (metryczki) do umieszczenia w dokumentacji medycznej pacjenta, posiadające informacje o dacie ważności, numerze serii i producencie, etykieta zasobnika z klipsami zawierająca informację o producencie, rozmiarze klipsów, numerze katalogowym, dacie produkcji, dacie ważności, znaku CE z numerem jednostki notyfikowanej, sterylne  
Produkt posiada oświadczenie producenta, że klipsy są wykonane z tytanu medycznego, i nie generują żadnego istotnego klinicznie ryzyka dla pacjenta poddawanego badaniu w rezonansie magnetycznym o natężeniu pola do 3 Tesli</t>
  </si>
  <si>
    <r>
      <rPr>
        <sz val="10"/>
        <color rgb="FF000000"/>
        <rFont val="Arial"/>
        <family val="2"/>
        <charset val="1"/>
      </rPr>
      <t xml:space="preserve">Klipsy polimerowe rozmiar X/L, L, M i M/L (do wyboru przez Zamawiającego), zasobniki zawierające po 4 sztuki i po 6 sztuk klipsów . </t>
    </r>
    <r>
      <rPr>
        <sz val="10"/>
        <rFont val="Arial"/>
        <family val="2"/>
        <charset val="1"/>
      </rPr>
      <t>Wewnętrzna górna i dolna płaszczyzna zaopatrzona na całej długości ramienia klipsa w</t>
    </r>
    <r>
      <rPr>
        <sz val="10"/>
        <color rgb="FF000000"/>
        <rFont val="Arial"/>
        <family val="2"/>
        <charset val="1"/>
      </rPr>
      <t xml:space="preserve"> walce stabilizacyjne. Konstrukcja zamka uniemożliwiająca samoistne otwarcie klipsa bądź jego nożycowanie, dodatkowo taśma samoprzylepna na spodzie zasobnika pozwalająca przykleić zasobnik do rękawicy lub obłożenia operacyjnego, produkt posiadający Deklarację Zgodności w klasyfikacji IIb, dwie samoprzylepne naklejki (metryczki) do umieszczenia w dokumentacji medycznej pacjenta, posiadające informacje o dacie ważności, numerze serii i producencie, etykieta zasobnika z klipsami zawierająca informację o producencie, rozmiarze klipsów, numerze katalogowym, dacie produkcji, dacie ważności, znaku CE z numerem jednostki notyfikowanej, sterylne,  </t>
    </r>
    <r>
      <rPr>
        <sz val="10"/>
        <rFont val="Arial"/>
        <family val="2"/>
        <charset val="1"/>
      </rPr>
      <t xml:space="preserve">Opakowanie zawierające 20 zasobników
</t>
    </r>
    <r>
      <rPr>
        <sz val="10"/>
        <color rgb="FF000000"/>
        <rFont val="Arial"/>
        <family val="2"/>
        <charset val="1"/>
      </rPr>
      <t>Produkt posiada oświadczenie producenta, że klipsy są wykonane z materiału medycznego, i nie generują żadnego istotnego klinicznie ryzyka dla pacjenta poddawanego badaniu w rezonansie magnetycznym o natężeniu pola do 3 Tesli</t>
    </r>
  </si>
  <si>
    <r>
      <rPr>
        <sz val="10"/>
        <rFont val="Arial"/>
        <family val="2"/>
        <charset val="1"/>
      </rPr>
      <t xml:space="preserve">Klipsy wykonane z niewchłanialnego polimeru, rozmiar ML, L, XL (do wyboru przez Zamawiającego), klips o podwyższonej stabilności na naczyniu. Wewnętrzna górna i dolna płaszczyzna zaopatrzona na całej długości ramienia klipsa w zęby zakończone ostrzem o kącie podcięcia 45°. Magazynki: składające się z jednej części, co eliminuje rozpadnięcie się magazynka; zawierające  6sztuk klipsów w magazynku, posiadające taśmę mocującą do stołu lub ręki chirurga, instrumentariuszki, </t>
    </r>
    <r>
      <rPr>
        <sz val="10"/>
        <color rgb="FF000000"/>
        <rFont val="Arial"/>
        <family val="2"/>
        <charset val="1"/>
      </rPr>
      <t xml:space="preserve">produkt posiadający Deklarację Zgodności w klasyfikacji IIb, dwie samoprzylepne naklejki (metryczki) do umieszczenia w dokumentacji medycznej pacjenta, posiadające informacje o dacie ważności, numerze serii i producencie, etykieta zasobnika z klipsami zawierająca informację o producencie, rozmiarze klipsów, numerze katalogowym, dacie produkcji, dacie ważności, znaku CE z numerem jednostki notyfikowanej, sterylne.  </t>
    </r>
    <r>
      <rPr>
        <sz val="10"/>
        <rFont val="Arial"/>
        <family val="2"/>
        <charset val="1"/>
      </rPr>
      <t xml:space="preserve">Opakowanie zawierające 20 zasobników
</t>
    </r>
    <r>
      <rPr>
        <sz val="10"/>
        <color rgb="FF000000"/>
        <rFont val="Arial"/>
        <family val="2"/>
        <charset val="1"/>
      </rPr>
      <t>Produkt posiada oświadczenie producenta, że klipsy są wykonane z materiału medycznego, i nie generują żadnego istotnego klinicznie ryzyka dla pacjenta poddawanego badaniu w rezonansie magnetycznym o natężeniu pola do 3 Tesli</t>
    </r>
  </si>
  <si>
    <t xml:space="preserve">Ewakuator laparoskopowy pojemność 200ml i 400ml, łatwy w obsłudze, otwierany samoczynnie, przeźroczysty materiał  wytrzymujący bardzo wysokie naprężenia i ciśnienia (napięcia o sile do 50-60N), ścianki worka nieprzepuszczalne dla płynów, system Nitinol ze stopu niklowo-tytanowego z efektem pamięci, automatycznie  utrzymujący woreczek otwarty bez dalszej manipulacji i bez blokowania trocara, tubus z 2 bocznymi uchwytami  przeznaczony do trokara o średnicy 10mm, kolorystyczne oznakowanie tubusa pozwalające na identyfikację pojemności woreczka, sterylny. Opakowanie 5szt. </t>
  </si>
  <si>
    <t xml:space="preserve">Ewakuator laparoskopowy pojemność 800ml i 1200ml, łatwy w obsłudze, otwierany samoczynnie, przeźroczysty materiał  wytrzymujący bardzo wysokie naprężenia i ciśnienia (napięcia o sile do 50-60N), ścianki worka nieprzepuszczalne dla płynów, system Nitinol ze stopu niklowo-tytanowego z efektem pamięci, automatycznie  utrzymujący woreczek otwarty bez dalszej manipulacji i bez blokowania trocara, tubus z 2 bocznymi uchwytami przeznaczony do trokara o średnicy 10mm,  kolorystyczne oznakowanie tubusa pozwalające na identyfikację pojemności woreczka, </t>
  </si>
  <si>
    <t>Tkane siatki przepuklinowe, rozmiar 8x12cm, 9x13cm, gramatura 45g/ m² , średnica oczka 2mm; 60g/ m² średnica oczka 1,1mm oraz 80g/ m² średnica oczka 0,9mm (do wyboru przez Zamawiającego),  sterylne</t>
  </si>
  <si>
    <t>Zestaw trocarów laparoskopowych  składający się z : trokar 10 mm typ bezpieczny liniowy z mechanizmem aktywującym ostrze i wskaźnikiem aktywacji, kaniula żłobkowana przeźroczysta o średnicy 10 mm bez portu do insuflacji, kaniula żłobkowana przeźroczysta o średnicy10 mm z portem do insuflacji, redukcja do kaniul 5/10 mm, trokar 5 mm typ piramidalny rozpychający, kaniula żłobkowana przeźroczysta 5 mm bez portu do insuflacji,  kaniula żłobkowana 5 mm z portem do insuflacji, igła Verresa z kranikiem, woreczek ekstrakcyjny ze ściągaczem, dwa zasobniki (po 6 sztuk) klipsów tytanowych w rozmiarze M/L, opakowanie blister pack, sterylny</t>
  </si>
  <si>
    <t>Nożyczki laparoskopowe LIMITED USE, średnica  5mm, typ Metzenbaum - zagięte, wyposażone w kanał płuczący oraz 4mm port do koagulacji, kanał płuczący umieszczony przy pokrętle, zatyczka silikonowa zamykająca kanał płuczący,  nożyczki umożliwiającą 9 krotną sterylizację w autoklawie, wskaźnik ilości sterylizacji, oznaczenie kolorystyczne rodzaju narzędzia, sterylne</t>
  </si>
  <si>
    <t>Swing Top System.  Redukcja 10mm x  5mm, rozmiary uszczelek oznaczone kolorami dla łatwej identyfikacji , w komplecie zastawka silikonowa, sterylna</t>
  </si>
  <si>
    <t>Swing Top System.  Głowica 10mm do optyki, w komplecie zastawka silikonowa, sterylna</t>
  </si>
  <si>
    <t>Dwufunkcyjny silikonowy system uszczelniający (uszczelko -zastawka) do trocara 5mm/95mm</t>
  </si>
  <si>
    <r>
      <rPr>
        <b/>
        <sz val="10"/>
        <color rgb="FF000000"/>
        <rFont val="Arial"/>
        <family val="2"/>
        <charset val="238"/>
      </rPr>
      <t xml:space="preserve">Jednorazowy system płucząco – ssący do zabiegów laparoskopowych </t>
    </r>
    <r>
      <rPr>
        <sz val="10"/>
        <color rgb="FF000000"/>
        <rFont val="Arial"/>
        <family val="2"/>
        <charset val="238"/>
      </rPr>
      <t xml:space="preserve">.Ergonomiczny , bardzo lekki , zakończenie z 6 bocznymi otworami zapewniającymi perfekcyjne ssanie i płukanie . Kaniula długości 35cm , średnicy 5mm na całej długości bez przewężeń – dzięki czemu nie możliwości zablokowania przepływu. Wykonany z „E” włókna szklanego – atraumatycznego , nieprzewodzącego. System dostępny z drenem dł. 3m rozmiar wewnętrzny 6,4mm zewnętrzny 9,5mm, lub bez drenu do wyboru przez Zamawiającego.
</t>
    </r>
    <r>
      <rPr>
        <sz val="12"/>
        <color rgb="FF000000"/>
        <rFont val="Arial"/>
        <family val="2"/>
        <charset val="238"/>
      </rPr>
      <t xml:space="preserve"> </t>
    </r>
  </si>
  <si>
    <r>
      <rPr>
        <b/>
        <sz val="10"/>
        <color rgb="FF000000"/>
        <rFont val="Arial"/>
        <family val="2"/>
        <charset val="238"/>
      </rPr>
      <t>Rozszerzadła moczowodowe</t>
    </r>
    <r>
      <rPr>
        <sz val="10"/>
        <color rgb="FF000000"/>
        <rFont val="Arial"/>
        <family val="2"/>
        <charset val="238"/>
      </rPr>
      <t xml:space="preserve"> 8/10CH lub 12/14CH , długość 48cm kompatybilne z prowadnicą o,o38" . 
</t>
    </r>
  </si>
  <si>
    <r>
      <rPr>
        <b/>
        <sz val="10"/>
        <color rgb="FF000000"/>
        <rFont val="Arial"/>
        <family val="2"/>
        <charset val="238"/>
      </rPr>
      <t>Cewnik okluzyjny</t>
    </r>
    <r>
      <rPr>
        <sz val="10"/>
        <color rgb="FF000000"/>
        <rFont val="Arial"/>
        <family val="2"/>
        <charset val="238"/>
      </rPr>
      <t xml:space="preserve"> 5F lub 6F. Z balonem 1,5ml długość 80cm.  
</t>
    </r>
    <r>
      <rPr>
        <sz val="12"/>
        <color rgb="FF000000"/>
        <rFont val="Arial"/>
        <family val="2"/>
        <charset val="238"/>
      </rPr>
      <t xml:space="preserve"> </t>
    </r>
  </si>
  <si>
    <t>Pakiet nr 1</t>
  </si>
  <si>
    <t xml:space="preserve">Pakiet nr 2 </t>
  </si>
  <si>
    <t>Pakiet nr 3</t>
  </si>
  <si>
    <r>
      <t xml:space="preserve">Prowadnik czarny </t>
    </r>
    <r>
      <rPr>
        <sz val="10"/>
        <color rgb="FF000000"/>
        <rFont val="Calibri"/>
        <family val="2"/>
        <charset val="1"/>
      </rPr>
      <t>obustronnie zakończony miękką, atraumatyczną 3cm końcówką, jedną zagiętą, drugą prostą, z nieruchomym nitinolowym rdzeniem o standardowej sztywności (przeznaczony do wprowadzania do moczowodu na drodze wstępującej), widoczny w promieniach RTG, długość 150 cm, rozmiar 0,035 cala, pokryty na całej długości warstwą hydrofilowego polimeru</t>
    </r>
  </si>
  <si>
    <r>
      <t>Prowadniki wiodące hydrofilne białe,</t>
    </r>
    <r>
      <rPr>
        <sz val="10"/>
        <color rgb="FF000000"/>
        <rFont val="Calibri"/>
        <family val="2"/>
        <charset val="1"/>
      </rPr>
      <t xml:space="preserve"> umożliwiające poślizg po zetknięciu z płynem, do ureterorenoskopii, usztywnione z miękką atraumatyczną platynową końcówką 3 cm, z nieruchomym nitynolowym rdzeniem, widoczne w promieniach rtg, dł. 145 cm, rozmiar: 0,35” pokryte warstwą hydrofilnego polimeru</t>
    </r>
  </si>
  <si>
    <r>
      <t>Prowadniki wiodące hydrofilne czarne</t>
    </r>
    <r>
      <rPr>
        <sz val="10"/>
        <color rgb="FF000000"/>
        <rFont val="Calibri"/>
        <family val="2"/>
        <charset val="1"/>
      </rPr>
      <t>, umożliwiające poślizg po zetknięciu z płynem, do ureterorenoskopii, usztywnione z miękką atraumatyczną platynową końcówką 3 cm, z nieruchomym nitynolowym rdzeniem, widoczne w promieniach rtg, dł. 150 cm, rozmiar: 0,35 pokryte warstwą hydrofilnego polimeru</t>
    </r>
  </si>
  <si>
    <r>
      <t>Nitinolowy koszyk</t>
    </r>
    <r>
      <rPr>
        <sz val="10"/>
        <color rgb="FF000000"/>
        <rFont val="Calibri"/>
        <family val="2"/>
        <charset val="1"/>
      </rPr>
      <t xml:space="preserve"> do przechwytywania i wydobywania złogów w kształcie parasolki/chochli o rozmiarach: 2,8Fr długość 145cm, rozmiar koszyka 7mm</t>
    </r>
  </si>
  <si>
    <r>
      <t xml:space="preserve">Nitinolowy ekstraktor złogów </t>
    </r>
    <r>
      <rPr>
        <sz val="10"/>
        <color rgb="FF000000"/>
        <rFont val="Calibri"/>
        <family val="2"/>
        <charset val="1"/>
      </rPr>
      <t>od 1,5 do 3,0 Fr, długość 115 cm, 4 drutowy, średnica koszyka 1 cm, bezkońcówkowy</t>
    </r>
  </si>
  <si>
    <r>
      <t>Nitinolowy koszyk</t>
    </r>
    <r>
      <rPr>
        <sz val="10"/>
        <color rgb="FF000000"/>
        <rFont val="Calibri"/>
        <family val="2"/>
        <charset val="1"/>
      </rPr>
      <t xml:space="preserve"> do przechwytywania i wydobywania złogów z dróg moczowych, bezkońcówkowy, w ksztalcie chwytaka , umożliwiający przechwycenie złogu i w razie potrzeby uwolnienie, z mechanizmem otwierającym, 4 drutowy, rozmiary 1,7 oraz 2.2 Fr , długość 115 cm , rozmiar koszyka 8 mm .</t>
    </r>
  </si>
  <si>
    <r>
      <t>Zestaw rozszerzadeł nefrostomijnych Amplatz,</t>
    </r>
    <r>
      <rPr>
        <sz val="10"/>
        <color rgb="FF000000"/>
        <rFont val="Calibri"/>
        <family val="2"/>
        <charset val="1"/>
      </rPr>
      <t xml:space="preserve"> zawierający: cieniodajny cewnik z PTFE o rozmiarze 8,0 Fr, trzy cieniodajne rozszerzacze 6 do 10 Fr stożkowe pasujące do prowadnika 0.038 cala, 11 rozszerzaczy od 10 do 30 Fr pasujące do cewnika z PTFE o rozmiarze 8 Fr, cieniodajne koszulki Amplatz z PTFE z czterema największymi rozszerzaczami.</t>
    </r>
  </si>
  <si>
    <r>
      <t>Złączę służące do zapobiegania wstecznemu przepływowi</t>
    </r>
    <r>
      <rPr>
        <sz val="10"/>
        <color rgb="FF000000"/>
        <rFont val="Calibri"/>
        <family val="2"/>
        <charset val="1"/>
      </rPr>
      <t xml:space="preserve"> płynów wokół narzędzia wprowadzonego przez kanał roboczy giętkiego lub sztywnego ureteroskopu</t>
    </r>
  </si>
  <si>
    <r>
      <t>Koszulka dostępu moczowodowego</t>
    </r>
    <r>
      <rPr>
        <sz val="10"/>
        <color rgb="FF000000"/>
        <rFont val="Calibri"/>
        <family val="2"/>
        <charset val="1"/>
      </rPr>
      <t xml:space="preserve"> do wytworzenia kanału z powłoką hydrofilną.Jeden kanał roboczy Rozmiary: 12/14 dł. 35 cm I 45 cm oraz 10,7/12,7 dł. 35 cm i 45 cm </t>
    </r>
  </si>
  <si>
    <r>
      <t>Ureteskopowy system irygacyjny</t>
    </r>
    <r>
      <rPr>
        <sz val="10"/>
        <color rgb="FF000000"/>
        <rFont val="Calibri"/>
        <family val="2"/>
        <charset val="1"/>
      </rPr>
      <t xml:space="preserve"> służący do kontrolowanej ręcznej irygacji w trakcie endoskopii zawierający pompkę w kształcie walca</t>
    </r>
  </si>
  <si>
    <r>
      <t>Dwukanałowy moczowodowy cewnik dostępowy</t>
    </r>
    <r>
      <rPr>
        <sz val="10"/>
        <color rgb="FF000000"/>
        <rFont val="Calibri"/>
        <family val="2"/>
        <charset val="1"/>
      </rPr>
      <t xml:space="preserve"> pokryty powłoką AQ, która jest mikroskopijnie cienką warstwą hydrofilnego polimeru, który po aktywacji przyciąga do cewnika i zatrzymuje na nim wodę i inne cięcie tworząc powierzchnie o niskim współczynniku tarcia.. Cewnik służący do wstrzykiwania środka kontrastowego zew. znieczulającego lub do umieszczania prowadnika zabezpieczającego. Dwukanałowa konstrukcja eliminuje konieczność wielokrotnego cewnikowania. Cewnik typu Flexi-Tip, sterylny, jednorazowy.Wymiary:6/10Fr dł. 24 cm-50 cm, średnica otworu 0,40, średnica otworu do injekcji 0,50</t>
    </r>
  </si>
  <si>
    <r>
      <t>Prowadnica drutowa</t>
    </r>
    <r>
      <rPr>
        <sz val="10"/>
        <color rgb="FF000000"/>
        <rFont val="Calibri"/>
        <family val="2"/>
        <charset val="1"/>
      </rPr>
      <t xml:space="preserve"> pokryta PTFE  w miekkej koszulce , gietki koniec na 3 cm stały rdzeń prowadnicy pakowana po 10 sztuk w opakowaniu </t>
    </r>
  </si>
  <si>
    <r>
      <t>Zestaw rozszerzacza moczowodu</t>
    </r>
    <r>
      <rPr>
        <sz val="10"/>
        <color rgb="FF000000"/>
        <rFont val="Calibri"/>
        <family val="2"/>
        <charset val="1"/>
      </rPr>
      <t xml:space="preserve"> służący do rozszerzania moczowodu przed ureteroskopią i/lub usuwaniem złogów. Powłoka AQ rozszerzacza to mikrocienka warstwa hydrofilowego polimeru, która po aktywowaniu przyciąga i zatrzymuje wodę i inne płyny w prowadniku, tworząc powierzchnię o niskim współczynniku tarcia. Zestaw o rozmiarch od 6 Fr do
18 Fr o długości rozszerzadeł 60 cm  </t>
    </r>
  </si>
  <si>
    <r>
      <t>Zestaw do szynowania wewnętrznego moczowodów</t>
    </r>
    <r>
      <rPr>
        <sz val="10"/>
        <color rgb="FF000000"/>
        <rFont val="Calibri"/>
        <family val="2"/>
        <charset val="1"/>
      </rPr>
      <t xml:space="preserve"> od 6 Fr do 7 Fr i dł. 26 do 28 cm   Skład zestawu: cewnik PIGTAIL podwójnie zagięty otwarty-otwarty, średnica pętli pęcherzowej 2 cm, prowadnik nitinolowy hydrofilny 0.038",  system blokujący. Możliwość utrzymania w moczowodzie conajmniej 6 miesięcy. Zestaw jednorazowy, sterylny, pakowany łącznie.</t>
    </r>
  </si>
  <si>
    <r>
      <t>Zestaw do szynowania wewnętrznego moczowodów</t>
    </r>
    <r>
      <rPr>
        <sz val="10"/>
        <color rgb="FF000000"/>
        <rFont val="Calibri"/>
        <family val="2"/>
        <charset val="1"/>
      </rPr>
      <t xml:space="preserve"> od 6 Fr do 7 Fr i dł. 26 do 28 cm   Skład zestawu: cewnik PIGTAIL podwójnie zagięty otwarty-otwarty, średnica pętli pęcherzowej 2 cm, prowadnik nitinolowy hydrofilny 0.038", system blokujący. Możliwość utrzymania w moczowodzie conajmniej 12 miesięcy. Zestaw jednorazowy, sterylny, pakowany łącznie.</t>
    </r>
  </si>
  <si>
    <r>
      <t>Zestaw do szynowania</t>
    </r>
    <r>
      <rPr>
        <sz val="10"/>
        <color rgb="FF000000"/>
        <rFont val="Calibri"/>
        <family val="2"/>
        <charset val="1"/>
      </rPr>
      <t xml:space="preserve"> wewnętrznego moczowodów od 6Fr do 7 Fr i dł. 26 do 28 cm   Skład zestawu: cewnik PIGTAIL podwójnie zagięty pokryty związkiem heparyny zmniejszający kumulację wapnia, średnica pętli pęcherzowej 2 cm,  pozycjoner stentu posiadający cieniodajna końcówkę. Możliwość utrzymania w moczowodzie co najmniej 12 miesięcy. Zestaw jednorazowy, sterylny, pakowany łącznie.</t>
    </r>
  </si>
  <si>
    <r>
      <t>Zestaw do szynowania</t>
    </r>
    <r>
      <rPr>
        <sz val="10"/>
        <color rgb="FF000000"/>
        <rFont val="Calibri"/>
        <family val="2"/>
        <charset val="1"/>
      </rPr>
      <t xml:space="preserve"> wewnętrznego moczowodów od 6 Fr do 7 Fr i dł. 26 do 28 cm   oraz 8Fr dl 28 cm ,Skład zestawu: cewnik PIGTAIL podwójnie zagięty otwarty-otwarty, średnica pętli pęcherzowej 2 cm, prowadnik stalowy, Możliwość utrzymania w moczowodzie co najmniej 12 miesięcy. Zestaw jednorazowy, sterylny, pakowany łącznie.</t>
    </r>
  </si>
  <si>
    <r>
      <t>Zestaw do szynowania</t>
    </r>
    <r>
      <rPr>
        <sz val="10"/>
        <color rgb="FF000000"/>
        <rFont val="Calibri"/>
        <family val="2"/>
        <charset val="1"/>
      </rPr>
      <t xml:space="preserve"> wewnętrznego moczowodów od 6 do 8  Fr 26cm i 28 cm,  Skład zestawu: cewnik PIGTAIL podwójnie zagięty otwarty-otwarty, średnica pętli pęcherzowej 2 cm, prowadnik  0.038"  Możliwość utrzymania w moczowodzie do 6 msc. Zestaw jednorazowy, sterylny, pakowany łącznie.  </t>
    </r>
  </si>
  <si>
    <r>
      <t>Zestaw do szynowania</t>
    </r>
    <r>
      <rPr>
        <sz val="10"/>
        <color rgb="FF000000"/>
        <rFont val="Calibri"/>
        <family val="2"/>
        <charset val="1"/>
      </rPr>
      <t xml:space="preserve"> wewnętrznego moczowodów 6Fr, długość24-26cm, zawierający cewnik Pig Tail wyposażony w części pęcherzowej w nitkę. Możliwość utrzymania w moczowodzie do 6 miesięcy.</t>
    </r>
  </si>
  <si>
    <r>
      <t>Zestaw do nefrostomii</t>
    </r>
    <r>
      <rPr>
        <sz val="10"/>
        <color rgb="FF000000"/>
        <rFont val="Calibri"/>
        <family val="2"/>
        <charset val="238"/>
      </rPr>
      <t xml:space="preserve"> 
Zestaw do nefrostomii: 9F,10F,12F,14F x 45cm Skład zestawu: kateter PIGTAIL 9F,10F,12F,14FX45cm; prowadnik J typ Lunderquist 0.038"x 80cm; igła dwuczęsciowa 18Gx20cm; rozszerzacz z koszulką rozrywalną 15 F; rozszerzacz;strzykawka 10 ml Luer-Lock,skalpel,kołnierz mocujący ,opaska uciskowa</t>
    </r>
  </si>
  <si>
    <r>
      <t xml:space="preserve">Zestaw do cystostomii
</t>
    </r>
    <r>
      <rPr>
        <sz val="10"/>
        <color rgb="FF000000"/>
        <rFont val="Calibri"/>
        <family val="2"/>
        <charset val="238"/>
      </rPr>
      <t xml:space="preserve">Zestaw do cystostomii 9F,10F,12F,14F. Skład zestawu;kateter PIGTAIL 9F,10F,12F,14Fx45cm; igła rozrywalna np..12Fx120mm; strzykawka 10ml Luer-Lock; skalpel;kołnierz mocujący; opaska uciskowa </t>
    </r>
  </si>
  <si>
    <r>
      <t xml:space="preserve">Cewnik moczowodowy
</t>
    </r>
    <r>
      <rPr>
        <sz val="10"/>
        <color rgb="FF000000"/>
        <rFont val="Calibri"/>
        <family val="2"/>
        <charset val="238"/>
      </rPr>
      <t>Cewnik moczowodowy typ Nelaton 4F-7F/70cm; oznaczony posziałką centymetrową co 5 cm; bez lateksu i PCV; widoczny w RTG; z prowadnicą stalową na całej długości katetera ; otwór centrany- typ otwarty. Opakowanie 10- szt</t>
    </r>
  </si>
  <si>
    <r>
      <t xml:space="preserve">Cewnik do nefrostomii
</t>
    </r>
    <r>
      <rPr>
        <sz val="10"/>
        <color rgb="FF000000"/>
        <rFont val="Calibri"/>
        <family val="2"/>
        <charset val="238"/>
      </rPr>
      <t>Kateter moczowodowy;Pojedyńczy Pigtail  ; rozmiar 4F-7Fx70,80cm; średnica pętli pęcherzowej 2 lub 4 cm; oznaczony podziałką centymetrową co 5 cm</t>
    </r>
  </si>
  <si>
    <r>
      <t xml:space="preserve">Łącznik urologiczny
</t>
    </r>
    <r>
      <rPr>
        <sz val="10"/>
        <color rgb="FF000000"/>
        <rFont val="Calibri"/>
        <family val="2"/>
        <charset val="238"/>
      </rPr>
      <t xml:space="preserve">Łącznik urologiczny komplatybilny z powyższymi produktami </t>
    </r>
  </si>
  <si>
    <r>
      <t xml:space="preserve">Kateter do odsysania pola operacyjnego
</t>
    </r>
    <r>
      <rPr>
        <sz val="10"/>
        <color rgb="FF000000"/>
        <rFont val="Calibri"/>
        <family val="2"/>
        <charset val="238"/>
      </rPr>
      <t>Kateter do odsysania pola operacyjnego. Możliwość doboru katetera z odpowiednim końcem dalszym (koncówka zakrzywiona lub prosta). Kateter wykonany jest z przezroczystego materiału. Istnieje możliwośc wyboru wariantu kateteru z regulacją siły ssania lub bez regulacji.</t>
    </r>
  </si>
  <si>
    <r>
      <t xml:space="preserve">Dren brzuszny
</t>
    </r>
    <r>
      <rPr>
        <sz val="10"/>
        <color rgb="FF000000"/>
        <rFont val="Calibri"/>
        <family val="2"/>
        <charset val="238"/>
      </rPr>
      <t>Dren brzuszny wykonany jest silikonowego tworzywa o optymalnej spreżystości i giętkości, sterylny, (EO), pakowany pojedyńczo. Oferowany w wersji z 3 lub 7 otworami bocznymi lub bez otworów.</t>
    </r>
  </si>
  <si>
    <r>
      <t xml:space="preserve">Igła do nefrostomii
</t>
    </r>
    <r>
      <rPr>
        <sz val="10"/>
        <color rgb="FF000000"/>
        <rFont val="Calibri"/>
        <family val="2"/>
        <charset val="238"/>
      </rPr>
      <t>Igła jednorazowa, jałowa, dwuczęsciowa. Posiadająca mandryn ostro ścięty na poziomie skośnego ścięcia igły. Przezroczysta nassadka  zabezpieczająca igłę ,wejście luer. Koncówka igły  widoczna w USG z uchwytem typu "motylek" z niezintegrowanymi skrzydełkami możliwymi do demontażu w czasie zabiegu.</t>
    </r>
  </si>
  <si>
    <r>
      <t xml:space="preserve">Kateter do cystostomii
</t>
    </r>
    <r>
      <rPr>
        <sz val="10"/>
        <color rgb="FF000000"/>
        <rFont val="Calibri"/>
        <family val="2"/>
        <charset val="238"/>
      </rPr>
      <t>Kateter moczowodowy;Pojedyńczy Pigtail  ; rozmiar 4F-7Fx70,80cm; średnica pętli pęcherzowej 2 lub 4 cm; oznaczony podziałką centymetrową co 5 cm</t>
    </r>
  </si>
  <si>
    <t>Pakiet nr 4</t>
  </si>
  <si>
    <t>Pakiet nr 6</t>
  </si>
  <si>
    <t>Pakiet nr 7</t>
  </si>
  <si>
    <r>
      <t xml:space="preserve">Sterylny fartuch urologiczny rozmiar S,M,L XL,XXL,XXXL
</t>
    </r>
    <r>
      <rPr>
        <sz val="8"/>
        <color rgb="FF000000"/>
        <rFont val="Arial"/>
        <family val="2"/>
        <charset val="238"/>
      </rPr>
      <t>Wykonany z hydrofobowej włókniny SMMS zgrzewanej termicznie o gramaturze 43 g/m2 częściowo laminowanej niebieską  folię PE pokrywającą włókninę. Jest nieprzepuszczalny od klatki piersiowej w dół i posiada wzmocnione rękawy dla dodatkowej ochrony przed płynami. Wytrzymałość na rozciąganie 116 N/5cm, odporność na wodê (ciśnienie hydrostatyczne) to 400 mm. Szwy fartucha  zgrzewane ultradźwiękowo, pakowany podwójnie w opakowanie foliowo-papierowe z kartą techniczną potwierdzającą wymagane parametry, sterylizowany przy użyciu gazu z tlenkiem etylenu, kolor niebieski, nieprzepuszczalny mikrobiologicznie, anestetyczny. Składany w taki sposób, aby zapewnić aseptyczne stosowanie oraz zachować sterylny i niesterylny obszar, oddzielnie podczas stosowania. Wiązany z wewnętrznymi i zewnętrznymi trokami z tekturowym kartonikiem, z tyłu, w pobliżu szyi, z systemem zapinania na rzep, elastyczne i wygodne mankiety o długości min. 8,2 cm, wykonane z poliestru i niestrzępiące się. Posiada indywidualne oznaczenie rozmiaru w postaci naklejki przymocowanej do fartucha umożliwiającej identyfikację przed rozłożeniem. Etykieta z dwoma naklejkami typu TAG z nadrukowanym kodem kreskowym. Fartuch nie może zawiera metali i żadnych pierwiastków promieniotwórczych ani produktów biologicznych potwierdzone certyfikatem i produkowane zgodnie ze ścisłymi wytycznymi ISO9001. Spełnia wymagania użytkowe dla fartuchów chirurgicznych określone przez normę EN 13795: A1: 2013-06, czyli ISO 22610, ISO 22612, ISO 9073-10, ISO 11737-1, ISO 9073-10 , ISO 29073-3, ISO 29073-3, ISO 13938-1, ISO 13938-1, ISO 20811. Zgodności z dyrektywą MDD 93/42/EEC oraz normą EN ISO 13485:2016, EN 566
Na kartonie zbiorczym wymagana etykieta zawierająca opis produktu, numer ref, numer LOT, datą ważności i datę produkcji oraz nazwę producenta. Wymaga się, by na kartonie zbiorczym umieszczone zostały oznakowania logistyczno-transportowe w formie piktogramów, dla właściwego przechowywania i transportu kartonów: nie zaczepiać hakami, chronić przed wilgocią, produkt medyczny, oznakowanie „góra”. Karton zbiorczy oznakowany symbolem CE i z normą ISO EN 13485. Wymagana karta techniczna i certyfikaty dla potwierdzenia powyższych parametrów i cech produktu.</t>
    </r>
  </si>
  <si>
    <t>Cena jedn. netto</t>
  </si>
  <si>
    <t>Cena jedn. brutto</t>
  </si>
  <si>
    <r>
      <t xml:space="preserve">Sterylny, samoprzylepny uchwyt do drenów i kabli </t>
    </r>
    <r>
      <rPr>
        <sz val="10"/>
        <rFont val="Arial"/>
        <family val="2"/>
        <charset val="238"/>
      </rPr>
      <t>9 x 11 cm, posiadający dwie taśmy mocujące długości min.30 cm</t>
    </r>
  </si>
  <si>
    <r>
      <t xml:space="preserve">Sterylna kieszeń samoprzylepna 1 lub 2 - komorowa, </t>
    </r>
    <r>
      <rPr>
        <sz val="10"/>
        <rFont val="Arial"/>
        <family val="2"/>
        <charset val="238"/>
      </rPr>
      <t>wykonana z folii PE, 38 x 40 cm</t>
    </r>
  </si>
  <si>
    <r>
      <t xml:space="preserve">Sterylna serweta pod pacjenta </t>
    </r>
    <r>
      <rPr>
        <sz val="10"/>
        <rFont val="Arial"/>
        <family val="2"/>
        <charset val="238"/>
      </rPr>
      <t xml:space="preserve">75 x 100 cm z workiem do zbiórki płynów </t>
    </r>
  </si>
  <si>
    <r>
      <t xml:space="preserve">Sterylna torba do zbiórki płynów i tkanek  60 x 90 cm, dwuczęściowa, </t>
    </r>
    <r>
      <rPr>
        <sz val="10"/>
        <rFont val="Arial"/>
        <family val="2"/>
        <charset val="238"/>
      </rPr>
      <t>wykonana z folii o grubości 50µm. Torba posiada wycięcie "U" 36 cm x 60 cm, wymiar dolnej części w kształcie trójkątka 56x56x60 cm. Dolna część posiada taśmę samoprzylepną 5 cm,sztywnik oraz drobne sito i zawór . Obie serwety w miejscu łączenia posiadaja perforację na całej szerokości (umożliwia zastosowanie w różnych procedurach chirurgicznych); oznaczoną ciemnozieloną taśmą samoprzylepną o szerokości 2 cm, po której oderwaniu widoczna jest perforacja,  . Materiał obłożenia spełnia wymagania normy EN PN 13795.  Opakowanie jednostkowe posiada 2 etykiety samoprzylepne zawierające dane producenta, nr katalogowy, LOT i datę ważności.</t>
    </r>
  </si>
  <si>
    <t>Pakiet nr 8</t>
  </si>
  <si>
    <t>Pakiet nr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</si>
</sst>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164" formatCode="_-* #,##0.00\ _z_ł_-;\-* #,##0.00\ _z_ł_-;_-* \-??\ _z_ł_-;_-@_-"/>
    <numFmt numFmtId="165" formatCode="#,##0&quot; zł&quot;;[Red]\-#,##0&quot; zł&quot;"/>
    <numFmt numFmtId="166" formatCode="#,##0.00&quot; zł&quot;;[Red]\-#,##0.00&quot; zł&quot;"/>
    <numFmt numFmtId="167" formatCode="#,##0.00\ [$zł-415];[Red]\-#,##0.00\ [$zł-415]"/>
    <numFmt numFmtId="168" formatCode="#,##0.00&quot; zł&quot;"/>
  </numFmts>
  <fonts count="37">
    <font>
      <sz val="11"/>
      <color rgb="FF000000"/>
      <name val="Czcionka tekstu podstawowego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A933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2"/>
      <color rgb="FF000000"/>
      <name val="Arial"/>
      <family val="2"/>
      <charset val="238"/>
    </font>
    <font>
      <sz val="10"/>
      <color rgb="FF000000"/>
      <name val="Czcionka tekstu podstawowego"/>
      <family val="2"/>
      <charset val="238"/>
    </font>
    <font>
      <b/>
      <sz val="10"/>
      <color rgb="FF000000"/>
      <name val="Calibri"/>
      <family val="2"/>
      <charset val="1"/>
    </font>
    <font>
      <b/>
      <sz val="10"/>
      <color rgb="FF000000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u/>
      <sz val="9"/>
      <name val="Arial"/>
      <family val="2"/>
      <charset val="238"/>
    </font>
    <font>
      <b/>
      <sz val="9"/>
      <color rgb="FF000000"/>
      <name val="Arial CE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color rgb="FF000000"/>
      <name val="Czcionka tekstu podstawowego"/>
      <charset val="238"/>
    </font>
    <font>
      <b/>
      <u/>
      <sz val="1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sz val="9"/>
      <color rgb="FFFF0000"/>
      <name val="Arial CE"/>
      <family val="2"/>
      <charset val="238"/>
    </font>
    <font>
      <sz val="9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 applyBorder="0" applyProtection="0"/>
    <xf numFmtId="0" fontId="2" fillId="0" borderId="0"/>
    <xf numFmtId="0" fontId="2" fillId="0" borderId="0"/>
  </cellStyleXfs>
  <cellXfs count="131">
    <xf numFmtId="0" fontId="0" fillId="0" borderId="0" xfId="0"/>
    <xf numFmtId="0" fontId="3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 applyProtection="1">
      <alignment horizontal="center" vertical="center"/>
    </xf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9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68" fontId="6" fillId="0" borderId="1" xfId="0" applyNumberFormat="1" applyFont="1" applyBorder="1" applyAlignment="1">
      <alignment horizontal="center" vertical="center"/>
    </xf>
    <xf numFmtId="168" fontId="6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9" fillId="0" borderId="1" xfId="0" applyFont="1" applyBorder="1" applyAlignment="1">
      <alignment vertical="center" wrapText="1"/>
    </xf>
    <xf numFmtId="0" fontId="0" fillId="0" borderId="1" xfId="0" applyBorder="1"/>
    <xf numFmtId="0" fontId="11" fillId="0" borderId="0" xfId="0" applyFont="1" applyAlignment="1">
      <alignment vertical="center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5" fillId="0" borderId="0" xfId="0" applyFont="1" applyAlignment="1">
      <alignment wrapText="1"/>
    </xf>
    <xf numFmtId="0" fontId="15" fillId="0" borderId="1" xfId="0" applyFont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166" fontId="6" fillId="0" borderId="1" xfId="3" applyNumberFormat="1" applyFont="1" applyBorder="1" applyAlignment="1">
      <alignment horizontal="center" vertical="center"/>
    </xf>
    <xf numFmtId="165" fontId="6" fillId="0" borderId="1" xfId="3" applyNumberFormat="1" applyFont="1" applyBorder="1" applyAlignment="1">
      <alignment horizontal="center" vertical="center" wrapText="1"/>
    </xf>
    <xf numFmtId="166" fontId="6" fillId="0" borderId="1" xfId="3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167" fontId="17" fillId="0" borderId="0" xfId="0" applyNumberFormat="1" applyFont="1" applyAlignment="1">
      <alignment horizontal="center" vertical="center"/>
    </xf>
    <xf numFmtId="44" fontId="17" fillId="2" borderId="1" xfId="0" applyNumberFormat="1" applyFont="1" applyFill="1" applyBorder="1" applyAlignment="1">
      <alignment horizontal="center" vertical="center"/>
    </xf>
    <xf numFmtId="168" fontId="17" fillId="2" borderId="2" xfId="0" applyNumberFormat="1" applyFont="1" applyFill="1" applyBorder="1" applyAlignment="1">
      <alignment horizontal="center" vertical="center"/>
    </xf>
    <xf numFmtId="168" fontId="6" fillId="0" borderId="2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/>
    <xf numFmtId="168" fontId="19" fillId="0" borderId="1" xfId="0" applyNumberFormat="1" applyFont="1" applyBorder="1" applyAlignment="1">
      <alignment horizontal="center"/>
    </xf>
    <xf numFmtId="44" fontId="19" fillId="0" borderId="1" xfId="0" applyNumberFormat="1" applyFont="1" applyBorder="1"/>
    <xf numFmtId="0" fontId="20" fillId="0" borderId="0" xfId="0" applyFont="1"/>
    <xf numFmtId="0" fontId="2" fillId="0" borderId="1" xfId="3" applyFont="1" applyBorder="1" applyAlignment="1">
      <alignment horizontal="center" vertical="center"/>
    </xf>
    <xf numFmtId="0" fontId="18" fillId="0" borderId="1" xfId="3" applyFont="1" applyBorder="1" applyAlignment="1">
      <alignment vertical="top" wrapText="1"/>
    </xf>
    <xf numFmtId="0" fontId="2" fillId="0" borderId="1" xfId="3" applyFont="1" applyBorder="1" applyAlignment="1">
      <alignment horizontal="center" vertical="center" wrapText="1"/>
    </xf>
    <xf numFmtId="44" fontId="6" fillId="0" borderId="1" xfId="3" applyNumberFormat="1" applyFont="1" applyBorder="1" applyAlignment="1">
      <alignment horizontal="center" vertical="center"/>
    </xf>
    <xf numFmtId="44" fontId="2" fillId="0" borderId="1" xfId="3" applyNumberFormat="1" applyFont="1" applyBorder="1" applyAlignment="1">
      <alignment horizontal="center" vertical="center"/>
    </xf>
    <xf numFmtId="0" fontId="4" fillId="0" borderId="1" xfId="3" applyFont="1" applyBorder="1" applyAlignment="1">
      <alignment vertical="center"/>
    </xf>
    <xf numFmtId="44" fontId="4" fillId="0" borderId="1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 wrapText="1"/>
    </xf>
    <xf numFmtId="0" fontId="21" fillId="0" borderId="1" xfId="3" applyFont="1" applyBorder="1" applyAlignment="1">
      <alignment vertical="top" wrapText="1"/>
    </xf>
    <xf numFmtId="165" fontId="2" fillId="0" borderId="1" xfId="3" applyNumberFormat="1" applyFont="1" applyBorder="1"/>
    <xf numFmtId="166" fontId="2" fillId="0" borderId="1" xfId="3" applyNumberFormat="1" applyFont="1" applyBorder="1"/>
    <xf numFmtId="0" fontId="2" fillId="0" borderId="1" xfId="3" applyFont="1" applyBorder="1"/>
    <xf numFmtId="0" fontId="20" fillId="0" borderId="1" xfId="0" applyFont="1" applyBorder="1"/>
    <xf numFmtId="44" fontId="8" fillId="0" borderId="1" xfId="0" applyNumberFormat="1" applyFont="1" applyBorder="1" applyAlignment="1" applyProtection="1">
      <alignment horizontal="center" vertical="center"/>
    </xf>
    <xf numFmtId="44" fontId="20" fillId="0" borderId="1" xfId="0" applyNumberFormat="1" applyFont="1" applyBorder="1"/>
    <xf numFmtId="44" fontId="6" fillId="0" borderId="1" xfId="0" applyNumberFormat="1" applyFont="1" applyBorder="1" applyAlignment="1">
      <alignment horizontal="center" vertical="center"/>
    </xf>
    <xf numFmtId="0" fontId="23" fillId="0" borderId="0" xfId="0" applyFont="1"/>
    <xf numFmtId="0" fontId="14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25" fillId="2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168" fontId="26" fillId="2" borderId="1" xfId="0" applyNumberFormat="1" applyFont="1" applyFill="1" applyBorder="1" applyAlignment="1">
      <alignment horizontal="center" vertical="center"/>
    </xf>
    <xf numFmtId="44" fontId="26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center" vertical="center"/>
    </xf>
    <xf numFmtId="168" fontId="26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wrapText="1"/>
    </xf>
    <xf numFmtId="0" fontId="26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wrapText="1"/>
    </xf>
    <xf numFmtId="3" fontId="26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/>
    <xf numFmtId="44" fontId="26" fillId="0" borderId="1" xfId="0" applyNumberFormat="1" applyFont="1" applyBorder="1"/>
    <xf numFmtId="44" fontId="24" fillId="0" borderId="1" xfId="0" applyNumberFormat="1" applyFont="1" applyBorder="1"/>
    <xf numFmtId="0" fontId="23" fillId="0" borderId="1" xfId="0" applyFont="1" applyBorder="1" applyAlignment="1">
      <alignment vertical="center" wrapText="1"/>
    </xf>
    <xf numFmtId="0" fontId="23" fillId="0" borderId="1" xfId="0" applyFont="1" applyBorder="1"/>
    <xf numFmtId="0" fontId="4" fillId="2" borderId="1" xfId="0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center" vertical="center"/>
    </xf>
    <xf numFmtId="44" fontId="6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44" fontId="5" fillId="0" borderId="1" xfId="0" applyNumberFormat="1" applyFont="1" applyBorder="1"/>
    <xf numFmtId="0" fontId="5" fillId="2" borderId="1" xfId="0" applyFont="1" applyFill="1" applyBorder="1" applyAlignment="1">
      <alignment horizontal="center" vertical="center"/>
    </xf>
    <xf numFmtId="44" fontId="5" fillId="0" borderId="1" xfId="0" applyNumberFormat="1" applyFont="1" applyBorder="1" applyAlignment="1">
      <alignment vertical="center"/>
    </xf>
    <xf numFmtId="44" fontId="5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44" fontId="26" fillId="2" borderId="1" xfId="0" applyNumberFormat="1" applyFont="1" applyFill="1" applyBorder="1" applyAlignment="1">
      <alignment vertical="center"/>
    </xf>
    <xf numFmtId="0" fontId="11" fillId="0" borderId="1" xfId="0" applyFont="1" applyBorder="1"/>
    <xf numFmtId="44" fontId="31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wrapText="1"/>
    </xf>
    <xf numFmtId="0" fontId="32" fillId="2" borderId="1" xfId="0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vertical="center"/>
    </xf>
    <xf numFmtId="44" fontId="24" fillId="0" borderId="1" xfId="0" applyNumberFormat="1" applyFont="1" applyBorder="1" applyAlignment="1">
      <alignment vertical="center"/>
    </xf>
    <xf numFmtId="0" fontId="34" fillId="0" borderId="1" xfId="0" applyFont="1" applyBorder="1" applyAlignment="1" applyProtection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4" fillId="0" borderId="1" xfId="3" applyFont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2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167" fontId="26" fillId="0" borderId="1" xfId="0" applyNumberFormat="1" applyFont="1" applyBorder="1" applyAlignment="1">
      <alignment horizontal="center" vertical="center"/>
    </xf>
    <xf numFmtId="168" fontId="26" fillId="2" borderId="1" xfId="0" applyNumberFormat="1" applyFont="1" applyFill="1" applyBorder="1" applyAlignment="1">
      <alignment horizontal="center" vertical="center"/>
    </xf>
    <xf numFmtId="44" fontId="26" fillId="2" borderId="1" xfId="0" applyNumberFormat="1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left" vertical="top" wrapText="1"/>
    </xf>
    <xf numFmtId="0" fontId="29" fillId="2" borderId="4" xfId="0" applyFont="1" applyFill="1" applyBorder="1" applyAlignment="1">
      <alignment horizontal="left" vertical="top" wrapText="1"/>
    </xf>
    <xf numFmtId="0" fontId="29" fillId="2" borderId="5" xfId="0" applyFont="1" applyFill="1" applyBorder="1" applyAlignment="1">
      <alignment horizontal="left" vertical="top" wrapText="1"/>
    </xf>
    <xf numFmtId="0" fontId="36" fillId="0" borderId="0" xfId="0" applyFont="1"/>
  </cellXfs>
  <cellStyles count="4">
    <cellStyle name="Dziesiętny 2" xfId="1"/>
    <cellStyle name="Normalny" xfId="0" builtinId="0"/>
    <cellStyle name="Normalny 2" xfId="2"/>
    <cellStyle name="Normalny 3" xf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A933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R4" sqref="R4"/>
    </sheetView>
  </sheetViews>
  <sheetFormatPr defaultRowHeight="14.25"/>
  <cols>
    <col min="1" max="1" width="4.125" customWidth="1"/>
    <col min="2" max="2" width="30.125" customWidth="1"/>
    <col min="3" max="3" width="8.625" customWidth="1"/>
    <col min="4" max="4" width="6" customWidth="1"/>
    <col min="5" max="5" width="7.875" customWidth="1"/>
    <col min="6" max="6" width="7.75" customWidth="1"/>
    <col min="7" max="7" width="7.625" customWidth="1"/>
    <col min="8" max="8" width="6.5" customWidth="1"/>
    <col min="9" max="9" width="9.625" customWidth="1"/>
    <col min="10" max="10" width="5.75" customWidth="1"/>
    <col min="11" max="11" width="10.25" customWidth="1"/>
    <col min="12" max="12" width="12.375" customWidth="1"/>
    <col min="13" max="13" width="13" customWidth="1"/>
    <col min="14" max="1025" width="8.625" customWidth="1"/>
  </cols>
  <sheetData>
    <row r="1" spans="1:15" ht="15">
      <c r="B1" s="53" t="s">
        <v>58</v>
      </c>
    </row>
    <row r="3" spans="1:15" ht="38.25">
      <c r="A3" s="61" t="s">
        <v>0</v>
      </c>
      <c r="B3" s="61" t="s">
        <v>1</v>
      </c>
      <c r="C3" s="6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  <c r="J3" s="3" t="s">
        <v>9</v>
      </c>
      <c r="K3" s="4" t="s">
        <v>10</v>
      </c>
      <c r="L3" s="4" t="s">
        <v>11</v>
      </c>
      <c r="M3" s="4" t="s">
        <v>12</v>
      </c>
    </row>
    <row r="4" spans="1:15" ht="105.75" customHeight="1">
      <c r="A4" s="54">
        <v>1</v>
      </c>
      <c r="B4" s="63" t="s">
        <v>80</v>
      </c>
      <c r="C4" s="64"/>
      <c r="D4" s="54" t="s">
        <v>13</v>
      </c>
      <c r="E4" s="54">
        <v>0</v>
      </c>
      <c r="F4" s="54">
        <v>0</v>
      </c>
      <c r="G4" s="54">
        <v>300</v>
      </c>
      <c r="H4" s="3">
        <f>E4+F4+G4</f>
        <v>300</v>
      </c>
      <c r="I4" s="58"/>
      <c r="J4" s="54">
        <v>1.08</v>
      </c>
      <c r="K4" s="58">
        <f>I4*J4</f>
        <v>0</v>
      </c>
      <c r="L4" s="58">
        <f>H4*I4</f>
        <v>0</v>
      </c>
      <c r="M4" s="58">
        <f>H4*K4</f>
        <v>0</v>
      </c>
      <c r="O4">
        <v>0</v>
      </c>
    </row>
    <row r="5" spans="1:15" ht="105.75" customHeight="1">
      <c r="A5" s="54">
        <v>2</v>
      </c>
      <c r="B5" s="63" t="s">
        <v>81</v>
      </c>
      <c r="C5" s="64"/>
      <c r="D5" s="54" t="s">
        <v>13</v>
      </c>
      <c r="E5" s="54">
        <v>0</v>
      </c>
      <c r="F5" s="54">
        <v>0</v>
      </c>
      <c r="G5" s="54">
        <v>200</v>
      </c>
      <c r="H5" s="3">
        <f t="shared" ref="H5:H12" si="0">E5+F5+G5</f>
        <v>200</v>
      </c>
      <c r="I5" s="58"/>
      <c r="J5" s="54">
        <v>1.08</v>
      </c>
      <c r="K5" s="58">
        <f t="shared" ref="K5:K12" si="1">I5*J5</f>
        <v>0</v>
      </c>
      <c r="L5" s="58">
        <f t="shared" ref="L5:L12" si="2">H5*I5</f>
        <v>0</v>
      </c>
      <c r="M5" s="58">
        <f t="shared" ref="M5:M12" si="3">H5*K5</f>
        <v>0</v>
      </c>
    </row>
    <row r="6" spans="1:15" ht="126" customHeight="1">
      <c r="A6" s="54">
        <v>3</v>
      </c>
      <c r="B6" s="63" t="s">
        <v>82</v>
      </c>
      <c r="C6" s="64"/>
      <c r="D6" s="54" t="s">
        <v>13</v>
      </c>
      <c r="E6" s="54">
        <v>0</v>
      </c>
      <c r="F6" s="54">
        <v>0</v>
      </c>
      <c r="G6" s="54">
        <v>150</v>
      </c>
      <c r="H6" s="3">
        <f t="shared" si="0"/>
        <v>150</v>
      </c>
      <c r="I6" s="58"/>
      <c r="J6" s="54">
        <v>1.08</v>
      </c>
      <c r="K6" s="58">
        <f t="shared" si="1"/>
        <v>0</v>
      </c>
      <c r="L6" s="58">
        <f t="shared" si="2"/>
        <v>0</v>
      </c>
      <c r="M6" s="58">
        <f t="shared" si="3"/>
        <v>0</v>
      </c>
    </row>
    <row r="7" spans="1:15" ht="92.25" customHeight="1">
      <c r="A7" s="54">
        <v>4</v>
      </c>
      <c r="B7" s="63" t="s">
        <v>83</v>
      </c>
      <c r="C7" s="64"/>
      <c r="D7" s="54" t="s">
        <v>13</v>
      </c>
      <c r="E7" s="54">
        <v>0</v>
      </c>
      <c r="F7" s="54">
        <v>0</v>
      </c>
      <c r="G7" s="54">
        <v>100</v>
      </c>
      <c r="H7" s="3">
        <f t="shared" si="0"/>
        <v>100</v>
      </c>
      <c r="I7" s="58"/>
      <c r="J7" s="54">
        <v>1.08</v>
      </c>
      <c r="K7" s="58">
        <f t="shared" si="1"/>
        <v>0</v>
      </c>
      <c r="L7" s="58">
        <f t="shared" si="2"/>
        <v>0</v>
      </c>
      <c r="M7" s="58">
        <f t="shared" si="3"/>
        <v>0</v>
      </c>
    </row>
    <row r="8" spans="1:15" ht="47.25" customHeight="1">
      <c r="A8" s="54">
        <v>5</v>
      </c>
      <c r="B8" s="63" t="s">
        <v>84</v>
      </c>
      <c r="C8" s="64"/>
      <c r="D8" s="54" t="s">
        <v>13</v>
      </c>
      <c r="E8" s="54">
        <v>0</v>
      </c>
      <c r="F8" s="54">
        <v>0</v>
      </c>
      <c r="G8" s="54">
        <v>300</v>
      </c>
      <c r="H8" s="3">
        <f t="shared" si="0"/>
        <v>300</v>
      </c>
      <c r="I8" s="58"/>
      <c r="J8" s="54">
        <v>1.08</v>
      </c>
      <c r="K8" s="58">
        <f t="shared" si="1"/>
        <v>0</v>
      </c>
      <c r="L8" s="58">
        <f t="shared" si="2"/>
        <v>0</v>
      </c>
      <c r="M8" s="58">
        <f t="shared" si="3"/>
        <v>0</v>
      </c>
    </row>
    <row r="9" spans="1:15" ht="167.25" customHeight="1">
      <c r="A9" s="54">
        <v>6</v>
      </c>
      <c r="B9" s="63" t="s">
        <v>85</v>
      </c>
      <c r="C9" s="65"/>
      <c r="D9" s="54" t="s">
        <v>13</v>
      </c>
      <c r="E9" s="54">
        <v>0</v>
      </c>
      <c r="F9" s="54">
        <v>0</v>
      </c>
      <c r="G9" s="54">
        <v>150</v>
      </c>
      <c r="H9" s="3">
        <f t="shared" si="0"/>
        <v>150</v>
      </c>
      <c r="I9" s="58"/>
      <c r="J9" s="54">
        <v>1.08</v>
      </c>
      <c r="K9" s="58">
        <f t="shared" si="1"/>
        <v>0</v>
      </c>
      <c r="L9" s="58">
        <f t="shared" si="2"/>
        <v>0</v>
      </c>
      <c r="M9" s="58">
        <f t="shared" si="3"/>
        <v>0</v>
      </c>
    </row>
    <row r="10" spans="1:15" ht="107.25" customHeight="1">
      <c r="A10" s="54">
        <v>7</v>
      </c>
      <c r="B10" s="63" t="s">
        <v>86</v>
      </c>
      <c r="C10" s="65"/>
      <c r="D10" s="54" t="s">
        <v>13</v>
      </c>
      <c r="E10" s="54">
        <v>0</v>
      </c>
      <c r="F10" s="54">
        <v>0</v>
      </c>
      <c r="G10" s="54">
        <v>150</v>
      </c>
      <c r="H10" s="3">
        <f t="shared" si="0"/>
        <v>150</v>
      </c>
      <c r="I10" s="58"/>
      <c r="J10" s="54">
        <v>1.08</v>
      </c>
      <c r="K10" s="58">
        <f t="shared" si="1"/>
        <v>0</v>
      </c>
      <c r="L10" s="58">
        <f t="shared" si="2"/>
        <v>0</v>
      </c>
      <c r="M10" s="58">
        <f t="shared" si="3"/>
        <v>0</v>
      </c>
    </row>
    <row r="11" spans="1:15" ht="167.25" customHeight="1">
      <c r="A11" s="54">
        <v>8</v>
      </c>
      <c r="B11" s="63" t="s">
        <v>87</v>
      </c>
      <c r="C11" s="65"/>
      <c r="D11" s="54" t="s">
        <v>13</v>
      </c>
      <c r="E11" s="54">
        <v>0</v>
      </c>
      <c r="F11" s="54">
        <v>0</v>
      </c>
      <c r="G11" s="54">
        <v>100</v>
      </c>
      <c r="H11" s="3">
        <f t="shared" si="0"/>
        <v>100</v>
      </c>
      <c r="I11" s="58"/>
      <c r="J11" s="54">
        <v>1.08</v>
      </c>
      <c r="K11" s="58">
        <f t="shared" si="1"/>
        <v>0</v>
      </c>
      <c r="L11" s="58">
        <f t="shared" si="2"/>
        <v>0</v>
      </c>
      <c r="M11" s="58">
        <f t="shared" si="3"/>
        <v>0</v>
      </c>
    </row>
    <row r="12" spans="1:15" ht="96" customHeight="1">
      <c r="A12" s="54">
        <v>9</v>
      </c>
      <c r="B12" s="63" t="s">
        <v>88</v>
      </c>
      <c r="C12" s="66"/>
      <c r="D12" s="54" t="s">
        <v>13</v>
      </c>
      <c r="E12" s="54">
        <v>0</v>
      </c>
      <c r="F12" s="54">
        <v>0</v>
      </c>
      <c r="G12" s="54">
        <v>100</v>
      </c>
      <c r="H12" s="3">
        <f t="shared" si="0"/>
        <v>100</v>
      </c>
      <c r="I12" s="58"/>
      <c r="J12" s="54">
        <v>1.08</v>
      </c>
      <c r="K12" s="58">
        <f t="shared" si="1"/>
        <v>0</v>
      </c>
      <c r="L12" s="58">
        <f t="shared" si="2"/>
        <v>0</v>
      </c>
      <c r="M12" s="58">
        <f t="shared" si="3"/>
        <v>0</v>
      </c>
    </row>
    <row r="13" spans="1:15">
      <c r="A13" s="117" t="s">
        <v>14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>
        <f>SUM(K4:K12)</f>
        <v>0</v>
      </c>
      <c r="L13" s="60">
        <f>SUM(L4:L12)</f>
        <v>0</v>
      </c>
      <c r="M13" s="60">
        <f>SUM(M4:M12)</f>
        <v>0</v>
      </c>
    </row>
  </sheetData>
  <mergeCells count="1">
    <mergeCell ref="A13:K13"/>
  </mergeCells>
  <pageMargins left="0.25" right="0.25" top="0.75" bottom="0.75" header="0.3" footer="0.3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A22" workbookViewId="0">
      <selection activeCell="P30" sqref="P30"/>
    </sheetView>
  </sheetViews>
  <sheetFormatPr defaultRowHeight="14.25"/>
  <cols>
    <col min="1" max="1" width="6.125" customWidth="1"/>
    <col min="2" max="2" width="26.25" customWidth="1"/>
    <col min="3" max="3" width="11.5" customWidth="1"/>
    <col min="4" max="4" width="6.125" customWidth="1"/>
    <col min="5" max="6" width="8" customWidth="1"/>
    <col min="7" max="7" width="7.5" customWidth="1"/>
    <col min="8" max="8" width="6.375" customWidth="1"/>
    <col min="9" max="9" width="10.625" customWidth="1"/>
    <col min="10" max="10" width="5.625" customWidth="1"/>
    <col min="11" max="11" width="9.375" customWidth="1"/>
    <col min="12" max="13" width="11.625" customWidth="1"/>
    <col min="14" max="1025" width="8.625" customWidth="1"/>
  </cols>
  <sheetData>
    <row r="1" spans="1:13" ht="15">
      <c r="B1" s="53" t="s">
        <v>59</v>
      </c>
    </row>
    <row r="3" spans="1:13" ht="38.25">
      <c r="A3" s="1" t="s">
        <v>0</v>
      </c>
      <c r="B3" s="1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  <c r="J3" s="3" t="s">
        <v>9</v>
      </c>
      <c r="K3" s="4" t="s">
        <v>10</v>
      </c>
      <c r="L3" s="4" t="s">
        <v>11</v>
      </c>
      <c r="M3" s="4" t="s">
        <v>12</v>
      </c>
    </row>
    <row r="4" spans="1:13" ht="144" customHeight="1">
      <c r="A4" s="54">
        <v>1</v>
      </c>
      <c r="B4" s="55" t="s">
        <v>61</v>
      </c>
      <c r="C4" s="42" t="s">
        <v>15</v>
      </c>
      <c r="D4" s="56" t="s">
        <v>13</v>
      </c>
      <c r="E4" s="54"/>
      <c r="F4" s="54"/>
      <c r="G4" s="39">
        <v>100</v>
      </c>
      <c r="H4" s="3">
        <f>E4+F4+G4</f>
        <v>100</v>
      </c>
      <c r="I4" s="57"/>
      <c r="J4" s="54">
        <v>1.08</v>
      </c>
      <c r="K4" s="58">
        <f>I4*J4</f>
        <v>0</v>
      </c>
      <c r="L4" s="58">
        <f>H4*I4</f>
        <v>0</v>
      </c>
      <c r="M4" s="58">
        <f>H4*K4</f>
        <v>0</v>
      </c>
    </row>
    <row r="5" spans="1:13" ht="115.5" customHeight="1">
      <c r="A5" s="54">
        <v>2</v>
      </c>
      <c r="B5" s="55" t="s">
        <v>62</v>
      </c>
      <c r="C5" s="42" t="s">
        <v>16</v>
      </c>
      <c r="D5" s="54" t="s">
        <v>13</v>
      </c>
      <c r="E5" s="54"/>
      <c r="F5" s="54"/>
      <c r="G5" s="39">
        <v>100</v>
      </c>
      <c r="H5" s="3">
        <f t="shared" ref="H5:H22" si="0">E5+F5+G5</f>
        <v>100</v>
      </c>
      <c r="I5" s="57"/>
      <c r="J5" s="54">
        <v>1.08</v>
      </c>
      <c r="K5" s="58">
        <f t="shared" ref="K5:K22" si="1">I5*J5</f>
        <v>0</v>
      </c>
      <c r="L5" s="58">
        <f t="shared" ref="L5:L22" si="2">H5*I5</f>
        <v>0</v>
      </c>
      <c r="M5" s="58">
        <f t="shared" ref="M5:M22" si="3">H5*K5</f>
        <v>0</v>
      </c>
    </row>
    <row r="6" spans="1:13" ht="129" customHeight="1">
      <c r="A6" s="54">
        <v>3</v>
      </c>
      <c r="B6" s="55" t="s">
        <v>63</v>
      </c>
      <c r="C6" s="42" t="s">
        <v>17</v>
      </c>
      <c r="D6" s="54" t="s">
        <v>13</v>
      </c>
      <c r="E6" s="54"/>
      <c r="F6" s="54"/>
      <c r="G6" s="39">
        <v>100</v>
      </c>
      <c r="H6" s="3">
        <f t="shared" si="0"/>
        <v>100</v>
      </c>
      <c r="I6" s="57"/>
      <c r="J6" s="54">
        <v>1.08</v>
      </c>
      <c r="K6" s="58">
        <f t="shared" si="1"/>
        <v>0</v>
      </c>
      <c r="L6" s="58">
        <f t="shared" si="2"/>
        <v>0</v>
      </c>
      <c r="M6" s="58">
        <f t="shared" si="3"/>
        <v>0</v>
      </c>
    </row>
    <row r="7" spans="1:13" ht="69.75" customHeight="1">
      <c r="A7" s="54">
        <v>4</v>
      </c>
      <c r="B7" s="55" t="s">
        <v>64</v>
      </c>
      <c r="C7" s="42" t="s">
        <v>18</v>
      </c>
      <c r="D7" s="54" t="s">
        <v>13</v>
      </c>
      <c r="E7" s="54"/>
      <c r="F7" s="54"/>
      <c r="G7" s="39">
        <v>100</v>
      </c>
      <c r="H7" s="3">
        <f t="shared" si="0"/>
        <v>100</v>
      </c>
      <c r="I7" s="57"/>
      <c r="J7" s="54">
        <v>1.08</v>
      </c>
      <c r="K7" s="58">
        <f t="shared" si="1"/>
        <v>0</v>
      </c>
      <c r="L7" s="58">
        <f t="shared" si="2"/>
        <v>0</v>
      </c>
      <c r="M7" s="58">
        <f t="shared" si="3"/>
        <v>0</v>
      </c>
    </row>
    <row r="8" spans="1:13" ht="51.75" customHeight="1">
      <c r="A8" s="54">
        <v>5</v>
      </c>
      <c r="B8" s="55" t="s">
        <v>65</v>
      </c>
      <c r="C8" s="42" t="s">
        <v>19</v>
      </c>
      <c r="D8" s="54" t="s">
        <v>13</v>
      </c>
      <c r="E8" s="54"/>
      <c r="F8" s="54"/>
      <c r="G8" s="39">
        <v>50</v>
      </c>
      <c r="H8" s="3">
        <f t="shared" si="0"/>
        <v>50</v>
      </c>
      <c r="I8" s="57"/>
      <c r="J8" s="54">
        <v>1.08</v>
      </c>
      <c r="K8" s="58">
        <f t="shared" si="1"/>
        <v>0</v>
      </c>
      <c r="L8" s="58">
        <f t="shared" si="2"/>
        <v>0</v>
      </c>
      <c r="M8" s="58">
        <f t="shared" si="3"/>
        <v>0</v>
      </c>
    </row>
    <row r="9" spans="1:13" ht="131.25" customHeight="1">
      <c r="A9" s="54">
        <v>6</v>
      </c>
      <c r="B9" s="55" t="s">
        <v>66</v>
      </c>
      <c r="C9" s="43" t="s">
        <v>20</v>
      </c>
      <c r="D9" s="54" t="s">
        <v>13</v>
      </c>
      <c r="E9" s="54"/>
      <c r="F9" s="54"/>
      <c r="G9" s="39">
        <v>50</v>
      </c>
      <c r="H9" s="3">
        <f t="shared" si="0"/>
        <v>50</v>
      </c>
      <c r="I9" s="57"/>
      <c r="J9" s="54">
        <v>1.08</v>
      </c>
      <c r="K9" s="58">
        <f t="shared" si="1"/>
        <v>0</v>
      </c>
      <c r="L9" s="58">
        <f t="shared" si="2"/>
        <v>0</v>
      </c>
      <c r="M9" s="58">
        <f t="shared" si="3"/>
        <v>0</v>
      </c>
    </row>
    <row r="10" spans="1:13" ht="93.75" customHeight="1">
      <c r="A10" s="54">
        <v>7</v>
      </c>
      <c r="B10" s="55" t="s">
        <v>67</v>
      </c>
      <c r="C10" s="43"/>
      <c r="D10" s="54" t="s">
        <v>13</v>
      </c>
      <c r="E10" s="54"/>
      <c r="F10" s="54"/>
      <c r="G10" s="39">
        <v>20</v>
      </c>
      <c r="H10" s="3">
        <f t="shared" si="0"/>
        <v>20</v>
      </c>
      <c r="I10" s="57"/>
      <c r="J10" s="54">
        <v>1.08</v>
      </c>
      <c r="K10" s="58">
        <f t="shared" si="1"/>
        <v>0</v>
      </c>
      <c r="L10" s="58">
        <f t="shared" si="2"/>
        <v>0</v>
      </c>
      <c r="M10" s="58">
        <f t="shared" si="3"/>
        <v>0</v>
      </c>
    </row>
    <row r="11" spans="1:13" ht="68.25" customHeight="1">
      <c r="A11" s="54">
        <v>8</v>
      </c>
      <c r="B11" s="55" t="s">
        <v>68</v>
      </c>
      <c r="C11" s="41" t="s">
        <v>21</v>
      </c>
      <c r="D11" s="54" t="s">
        <v>13</v>
      </c>
      <c r="E11" s="54"/>
      <c r="F11" s="54"/>
      <c r="G11" s="39">
        <v>50</v>
      </c>
      <c r="H11" s="3">
        <f t="shared" si="0"/>
        <v>50</v>
      </c>
      <c r="I11" s="57"/>
      <c r="J11" s="54">
        <v>1.08</v>
      </c>
      <c r="K11" s="58">
        <f t="shared" si="1"/>
        <v>0</v>
      </c>
      <c r="L11" s="58">
        <f t="shared" si="2"/>
        <v>0</v>
      </c>
      <c r="M11" s="58">
        <f t="shared" si="3"/>
        <v>0</v>
      </c>
    </row>
    <row r="12" spans="1:13" ht="68.25" customHeight="1">
      <c r="A12" s="54">
        <v>9</v>
      </c>
      <c r="B12" s="55" t="s">
        <v>69</v>
      </c>
      <c r="C12" s="40" t="s">
        <v>22</v>
      </c>
      <c r="D12" s="54" t="s">
        <v>13</v>
      </c>
      <c r="E12" s="54"/>
      <c r="F12" s="54"/>
      <c r="G12" s="39">
        <v>200</v>
      </c>
      <c r="H12" s="3">
        <f t="shared" si="0"/>
        <v>200</v>
      </c>
      <c r="I12" s="57"/>
      <c r="J12" s="54">
        <v>1.08</v>
      </c>
      <c r="K12" s="58">
        <f t="shared" si="1"/>
        <v>0</v>
      </c>
      <c r="L12" s="58">
        <f t="shared" si="2"/>
        <v>0</v>
      </c>
      <c r="M12" s="58">
        <f t="shared" si="3"/>
        <v>0</v>
      </c>
    </row>
    <row r="13" spans="1:13" ht="66" customHeight="1">
      <c r="A13" s="54">
        <v>10</v>
      </c>
      <c r="B13" s="55" t="s">
        <v>70</v>
      </c>
      <c r="C13" s="40"/>
      <c r="D13" s="54"/>
      <c r="E13" s="54"/>
      <c r="F13" s="54"/>
      <c r="G13" s="39">
        <v>300</v>
      </c>
      <c r="H13" s="3">
        <f t="shared" si="0"/>
        <v>300</v>
      </c>
      <c r="I13" s="57"/>
      <c r="J13" s="54">
        <v>1.08</v>
      </c>
      <c r="K13" s="58">
        <f t="shared" si="1"/>
        <v>0</v>
      </c>
      <c r="L13" s="58">
        <f t="shared" si="2"/>
        <v>0</v>
      </c>
      <c r="M13" s="58">
        <f t="shared" si="3"/>
        <v>0</v>
      </c>
    </row>
    <row r="14" spans="1:13" ht="233.25" customHeight="1">
      <c r="A14" s="54">
        <v>11</v>
      </c>
      <c r="B14" s="55" t="s">
        <v>71</v>
      </c>
      <c r="C14" s="40" t="s">
        <v>23</v>
      </c>
      <c r="D14" s="54"/>
      <c r="E14" s="54"/>
      <c r="F14" s="54"/>
      <c r="G14" s="39">
        <v>20</v>
      </c>
      <c r="H14" s="3">
        <f t="shared" si="0"/>
        <v>20</v>
      </c>
      <c r="I14" s="57"/>
      <c r="J14" s="54">
        <v>1.08</v>
      </c>
      <c r="K14" s="58">
        <f t="shared" si="1"/>
        <v>0</v>
      </c>
      <c r="L14" s="58">
        <f t="shared" si="2"/>
        <v>0</v>
      </c>
      <c r="M14" s="58">
        <f t="shared" si="3"/>
        <v>0</v>
      </c>
    </row>
    <row r="15" spans="1:13" ht="58.5" customHeight="1">
      <c r="A15" s="54">
        <v>12</v>
      </c>
      <c r="B15" s="55" t="s">
        <v>72</v>
      </c>
      <c r="C15" s="39" t="s">
        <v>24</v>
      </c>
      <c r="D15" s="54"/>
      <c r="E15" s="54"/>
      <c r="F15" s="54"/>
      <c r="G15" s="39">
        <v>100</v>
      </c>
      <c r="H15" s="3">
        <f t="shared" si="0"/>
        <v>100</v>
      </c>
      <c r="I15" s="57"/>
      <c r="J15" s="54">
        <v>1.08</v>
      </c>
      <c r="K15" s="58">
        <f t="shared" si="1"/>
        <v>0</v>
      </c>
      <c r="L15" s="58">
        <f t="shared" si="2"/>
        <v>0</v>
      </c>
      <c r="M15" s="58">
        <f t="shared" si="3"/>
        <v>0</v>
      </c>
    </row>
    <row r="16" spans="1:13" ht="155.25" customHeight="1">
      <c r="A16" s="54">
        <v>13</v>
      </c>
      <c r="B16" s="55" t="s">
        <v>73</v>
      </c>
      <c r="C16" s="54"/>
      <c r="D16" s="54"/>
      <c r="E16" s="54"/>
      <c r="F16" s="54"/>
      <c r="G16" s="39">
        <v>20</v>
      </c>
      <c r="H16" s="3">
        <f t="shared" si="0"/>
        <v>20</v>
      </c>
      <c r="I16" s="57"/>
      <c r="J16" s="54">
        <v>1.08</v>
      </c>
      <c r="K16" s="58">
        <f t="shared" si="1"/>
        <v>0</v>
      </c>
      <c r="L16" s="58">
        <f t="shared" si="2"/>
        <v>0</v>
      </c>
      <c r="M16" s="58">
        <f t="shared" si="3"/>
        <v>0</v>
      </c>
    </row>
    <row r="17" spans="1:13" ht="144.75" customHeight="1">
      <c r="A17" s="54">
        <v>14</v>
      </c>
      <c r="B17" s="55" t="s">
        <v>74</v>
      </c>
      <c r="C17" s="40" t="s">
        <v>25</v>
      </c>
      <c r="D17" s="54"/>
      <c r="E17" s="54"/>
      <c r="F17" s="54"/>
      <c r="G17" s="39">
        <v>500</v>
      </c>
      <c r="H17" s="3">
        <f t="shared" si="0"/>
        <v>500</v>
      </c>
      <c r="I17" s="57"/>
      <c r="J17" s="54">
        <v>1.08</v>
      </c>
      <c r="K17" s="58">
        <f t="shared" si="1"/>
        <v>0</v>
      </c>
      <c r="L17" s="58">
        <f t="shared" si="2"/>
        <v>0</v>
      </c>
      <c r="M17" s="58">
        <f t="shared" si="3"/>
        <v>0</v>
      </c>
    </row>
    <row r="18" spans="1:13" ht="141.75" customHeight="1">
      <c r="A18" s="54">
        <v>15</v>
      </c>
      <c r="B18" s="55" t="s">
        <v>75</v>
      </c>
      <c r="C18" s="40" t="s">
        <v>26</v>
      </c>
      <c r="D18" s="54"/>
      <c r="E18" s="54"/>
      <c r="F18" s="54"/>
      <c r="G18" s="39">
        <v>50</v>
      </c>
      <c r="H18" s="3">
        <f t="shared" si="0"/>
        <v>50</v>
      </c>
      <c r="I18" s="57"/>
      <c r="J18" s="54">
        <v>1.08</v>
      </c>
      <c r="K18" s="58">
        <f t="shared" si="1"/>
        <v>0</v>
      </c>
      <c r="L18" s="58">
        <f t="shared" si="2"/>
        <v>0</v>
      </c>
      <c r="M18" s="58">
        <f t="shared" si="3"/>
        <v>0</v>
      </c>
    </row>
    <row r="19" spans="1:13" ht="156.75" customHeight="1">
      <c r="A19" s="54">
        <v>16</v>
      </c>
      <c r="B19" s="55" t="s">
        <v>76</v>
      </c>
      <c r="C19" s="40" t="s">
        <v>27</v>
      </c>
      <c r="D19" s="54"/>
      <c r="E19" s="54"/>
      <c r="F19" s="54"/>
      <c r="G19" s="39">
        <v>5</v>
      </c>
      <c r="H19" s="3">
        <f t="shared" si="0"/>
        <v>5</v>
      </c>
      <c r="I19" s="57"/>
      <c r="J19" s="54">
        <v>1.08</v>
      </c>
      <c r="K19" s="58">
        <f t="shared" si="1"/>
        <v>0</v>
      </c>
      <c r="L19" s="58">
        <f t="shared" si="2"/>
        <v>0</v>
      </c>
      <c r="M19" s="58">
        <f t="shared" si="3"/>
        <v>0</v>
      </c>
    </row>
    <row r="20" spans="1:13" ht="135.75" customHeight="1">
      <c r="A20" s="54">
        <v>17</v>
      </c>
      <c r="B20" s="55" t="s">
        <v>77</v>
      </c>
      <c r="C20" s="40" t="s">
        <v>28</v>
      </c>
      <c r="D20" s="54"/>
      <c r="E20" s="54"/>
      <c r="F20" s="54"/>
      <c r="G20" s="39">
        <v>5</v>
      </c>
      <c r="H20" s="3">
        <f t="shared" si="0"/>
        <v>5</v>
      </c>
      <c r="I20" s="57"/>
      <c r="J20" s="54">
        <v>1.08</v>
      </c>
      <c r="K20" s="58">
        <f t="shared" si="1"/>
        <v>0</v>
      </c>
      <c r="L20" s="58">
        <f t="shared" si="2"/>
        <v>0</v>
      </c>
      <c r="M20" s="58">
        <f t="shared" si="3"/>
        <v>0</v>
      </c>
    </row>
    <row r="21" spans="1:13" ht="117.75" customHeight="1">
      <c r="A21" s="54">
        <v>18</v>
      </c>
      <c r="B21" s="55" t="s">
        <v>78</v>
      </c>
      <c r="C21" s="40" t="s">
        <v>29</v>
      </c>
      <c r="D21" s="54"/>
      <c r="E21" s="54"/>
      <c r="F21" s="54"/>
      <c r="G21" s="39">
        <v>50</v>
      </c>
      <c r="H21" s="3">
        <f t="shared" si="0"/>
        <v>50</v>
      </c>
      <c r="I21" s="57"/>
      <c r="J21" s="54">
        <v>1.08</v>
      </c>
      <c r="K21" s="58">
        <f t="shared" si="1"/>
        <v>0</v>
      </c>
      <c r="L21" s="58">
        <f t="shared" si="2"/>
        <v>0</v>
      </c>
      <c r="M21" s="58">
        <f t="shared" si="3"/>
        <v>0</v>
      </c>
    </row>
    <row r="22" spans="1:13" ht="82.5" customHeight="1">
      <c r="A22" s="54">
        <v>19</v>
      </c>
      <c r="B22" s="55" t="s">
        <v>79</v>
      </c>
      <c r="C22" s="40" t="s">
        <v>30</v>
      </c>
      <c r="D22" s="54"/>
      <c r="E22" s="54"/>
      <c r="F22" s="54"/>
      <c r="G22" s="39">
        <v>20</v>
      </c>
      <c r="H22" s="3">
        <f t="shared" si="0"/>
        <v>20</v>
      </c>
      <c r="I22" s="57"/>
      <c r="J22" s="54">
        <v>1.08</v>
      </c>
      <c r="K22" s="58">
        <f t="shared" si="1"/>
        <v>0</v>
      </c>
      <c r="L22" s="58">
        <f t="shared" si="2"/>
        <v>0</v>
      </c>
      <c r="M22" s="58">
        <f t="shared" si="3"/>
        <v>0</v>
      </c>
    </row>
    <row r="23" spans="1:13">
      <c r="A23" s="59" t="s">
        <v>14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60">
        <f>SUM(L4:L22)</f>
        <v>0</v>
      </c>
      <c r="M23" s="60">
        <f>SUM(M4:M22)</f>
        <v>0</v>
      </c>
    </row>
  </sheetData>
  <pageMargins left="0.23622047244094491" right="0.23622047244094491" top="0" bottom="0" header="0.31496062992125984" footer="0.31496062992125984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opLeftCell="A4" workbookViewId="0">
      <selection activeCell="I4" sqref="I4:I5"/>
    </sheetView>
  </sheetViews>
  <sheetFormatPr defaultRowHeight="14.25"/>
  <cols>
    <col min="1" max="1" width="4.25" customWidth="1"/>
    <col min="2" max="2" width="29.625" customWidth="1"/>
    <col min="3" max="4" width="8.25" customWidth="1"/>
    <col min="5" max="5" width="6.875" customWidth="1"/>
    <col min="6" max="6" width="7.125" customWidth="1"/>
    <col min="7" max="7" width="6.375" customWidth="1"/>
    <col min="8" max="8" width="6.875" customWidth="1"/>
    <col min="9" max="9" width="8.25" customWidth="1"/>
    <col min="10" max="10" width="6.25" customWidth="1"/>
    <col min="11" max="11" width="8.25" customWidth="1"/>
    <col min="12" max="12" width="14" customWidth="1"/>
    <col min="13" max="13" width="12.75" customWidth="1"/>
    <col min="14" max="1025" width="8.25" customWidth="1"/>
  </cols>
  <sheetData>
    <row r="1" spans="1:14" ht="15">
      <c r="B1" s="53" t="s">
        <v>60</v>
      </c>
    </row>
    <row r="3" spans="1:14" ht="67.900000000000006" customHeight="1">
      <c r="A3" s="5" t="s">
        <v>0</v>
      </c>
      <c r="B3" s="5" t="s">
        <v>31</v>
      </c>
      <c r="C3" s="6" t="s">
        <v>32</v>
      </c>
      <c r="D3" s="5" t="s">
        <v>33</v>
      </c>
      <c r="E3" s="5" t="s">
        <v>4</v>
      </c>
      <c r="F3" s="5" t="s">
        <v>5</v>
      </c>
      <c r="G3" s="5" t="s">
        <v>6</v>
      </c>
      <c r="H3" s="5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</row>
    <row r="4" spans="1:14" ht="158.25" customHeight="1">
      <c r="A4" s="7">
        <v>1</v>
      </c>
      <c r="B4" s="22" t="s">
        <v>34</v>
      </c>
      <c r="C4" s="9"/>
      <c r="D4" s="10" t="s">
        <v>35</v>
      </c>
      <c r="E4" s="10">
        <v>0</v>
      </c>
      <c r="F4" s="10">
        <v>0</v>
      </c>
      <c r="G4" s="10">
        <v>1500</v>
      </c>
      <c r="H4" s="11">
        <f>E4+F4+G4</f>
        <v>1500</v>
      </c>
      <c r="I4" s="68"/>
      <c r="J4" s="12">
        <v>1.08</v>
      </c>
      <c r="K4" s="70">
        <f>I4*J4</f>
        <v>0</v>
      </c>
      <c r="L4" s="68">
        <f>H4*I4</f>
        <v>0</v>
      </c>
      <c r="M4" s="68">
        <f>J4*L4</f>
        <v>0</v>
      </c>
      <c r="N4" s="13" t="s">
        <v>36</v>
      </c>
    </row>
    <row r="5" spans="1:14" ht="156" customHeight="1">
      <c r="A5" s="7">
        <f>A4+1</f>
        <v>2</v>
      </c>
      <c r="B5" s="22" t="s">
        <v>37</v>
      </c>
      <c r="C5" s="9"/>
      <c r="D5" s="10" t="s">
        <v>35</v>
      </c>
      <c r="E5" s="10">
        <v>0</v>
      </c>
      <c r="F5" s="10">
        <v>0</v>
      </c>
      <c r="G5" s="10">
        <v>2500</v>
      </c>
      <c r="H5" s="11">
        <f>E5+F5+G5</f>
        <v>2500</v>
      </c>
      <c r="I5" s="68"/>
      <c r="J5" s="12">
        <v>1.08</v>
      </c>
      <c r="K5" s="70">
        <f>I5*J5</f>
        <v>0</v>
      </c>
      <c r="L5" s="68">
        <f>H5*I5</f>
        <v>0</v>
      </c>
      <c r="M5" s="68">
        <f>J5*L5</f>
        <v>0</v>
      </c>
    </row>
    <row r="6" spans="1:14" ht="15">
      <c r="A6" s="27"/>
      <c r="B6" s="67" t="s">
        <v>14</v>
      </c>
      <c r="C6" s="27"/>
      <c r="D6" s="27"/>
      <c r="E6" s="27"/>
      <c r="F6" s="27"/>
      <c r="G6" s="27"/>
      <c r="H6" s="27"/>
      <c r="I6" s="27"/>
      <c r="J6" s="27"/>
      <c r="K6" s="27"/>
      <c r="L6" s="69">
        <f>SUM(L4:L5)</f>
        <v>0</v>
      </c>
      <c r="M6" s="69">
        <f>SUM(M4:M5)</f>
        <v>0</v>
      </c>
    </row>
  </sheetData>
  <pageMargins left="0.25" right="0.25" top="0.75" bottom="0.75" header="0.3" footer="0.3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4" workbookViewId="0">
      <selection activeCell="I4" sqref="I4:I6"/>
    </sheetView>
  </sheetViews>
  <sheetFormatPr defaultRowHeight="15"/>
  <cols>
    <col min="1" max="1" width="4.25" customWidth="1"/>
    <col min="2" max="2" width="31.375" style="14" customWidth="1"/>
    <col min="3" max="3" width="9.75" style="14" customWidth="1"/>
    <col min="4" max="4" width="5.25" customWidth="1"/>
    <col min="5" max="5" width="6.5" customWidth="1"/>
    <col min="6" max="6" width="6.75" customWidth="1"/>
    <col min="7" max="7" width="7" customWidth="1"/>
    <col min="8" max="8" width="6.375" customWidth="1"/>
    <col min="9" max="9" width="11" customWidth="1"/>
    <col min="10" max="10" width="5" customWidth="1"/>
    <col min="11" max="11" width="12" customWidth="1"/>
    <col min="12" max="12" width="12.5" customWidth="1"/>
    <col min="13" max="13" width="11.625" customWidth="1"/>
    <col min="14" max="1021" width="7.875" customWidth="1"/>
  </cols>
  <sheetData>
    <row r="1" spans="1:13">
      <c r="B1" s="71" t="s">
        <v>89</v>
      </c>
    </row>
    <row r="3" spans="1:13" s="15" customFormat="1" ht="38.25">
      <c r="A3" s="5" t="s">
        <v>0</v>
      </c>
      <c r="B3" s="5" t="s">
        <v>31</v>
      </c>
      <c r="C3" s="6" t="s">
        <v>32</v>
      </c>
      <c r="D3" s="5" t="s">
        <v>33</v>
      </c>
      <c r="E3" s="5" t="s">
        <v>4</v>
      </c>
      <c r="F3" s="5" t="s">
        <v>5</v>
      </c>
      <c r="G3" s="5" t="s">
        <v>6</v>
      </c>
      <c r="H3" s="5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</row>
    <row r="4" spans="1:13" s="20" customFormat="1" ht="103.5" customHeight="1">
      <c r="A4" s="16">
        <v>1</v>
      </c>
      <c r="B4" s="17" t="s">
        <v>38</v>
      </c>
      <c r="C4" s="18"/>
      <c r="D4" s="19" t="s">
        <v>39</v>
      </c>
      <c r="E4" s="19"/>
      <c r="F4" s="19"/>
      <c r="G4" s="16">
        <v>10</v>
      </c>
      <c r="H4" s="44">
        <f>E4+F4+G4</f>
        <v>10</v>
      </c>
      <c r="I4" s="45"/>
      <c r="J4" s="12">
        <v>1.08</v>
      </c>
      <c r="K4" s="46">
        <f>I4*J4</f>
        <v>0</v>
      </c>
      <c r="L4" s="46">
        <f>H4*I4</f>
        <v>0</v>
      </c>
      <c r="M4" s="46">
        <f>J4*L4</f>
        <v>0</v>
      </c>
    </row>
    <row r="5" spans="1:13" s="20" customFormat="1" ht="107.25" customHeight="1">
      <c r="A5" s="16">
        <v>2</v>
      </c>
      <c r="B5" s="17" t="s">
        <v>40</v>
      </c>
      <c r="C5" s="21"/>
      <c r="D5" s="19" t="s">
        <v>39</v>
      </c>
      <c r="E5" s="19"/>
      <c r="F5" s="19"/>
      <c r="G5" s="16">
        <v>5</v>
      </c>
      <c r="H5" s="44">
        <f t="shared" ref="H5:H6" si="0">E5+F5+G5</f>
        <v>5</v>
      </c>
      <c r="I5" s="47"/>
      <c r="J5" s="12">
        <v>1.08</v>
      </c>
      <c r="K5" s="46">
        <f t="shared" ref="K5:K6" si="1">I5*J5</f>
        <v>0</v>
      </c>
      <c r="L5" s="46">
        <f t="shared" ref="L5:L6" si="2">H5*I5</f>
        <v>0</v>
      </c>
      <c r="M5" s="46">
        <f t="shared" ref="M5:M6" si="3">J5*L5</f>
        <v>0</v>
      </c>
    </row>
    <row r="6" spans="1:13" ht="107.25" customHeight="1">
      <c r="A6" s="16">
        <v>3</v>
      </c>
      <c r="B6" s="22" t="s">
        <v>41</v>
      </c>
      <c r="C6" s="8"/>
      <c r="D6" s="10" t="s">
        <v>39</v>
      </c>
      <c r="E6" s="10"/>
      <c r="F6" s="10"/>
      <c r="G6" s="10">
        <v>2</v>
      </c>
      <c r="H6" s="44">
        <f t="shared" si="0"/>
        <v>2</v>
      </c>
      <c r="I6" s="48"/>
      <c r="J6" s="12">
        <v>1.08</v>
      </c>
      <c r="K6" s="46">
        <f t="shared" si="1"/>
        <v>0</v>
      </c>
      <c r="L6" s="46">
        <f t="shared" si="2"/>
        <v>0</v>
      </c>
      <c r="M6" s="46">
        <f t="shared" si="3"/>
        <v>0</v>
      </c>
    </row>
    <row r="7" spans="1:13" ht="14.25">
      <c r="A7" s="16"/>
      <c r="B7" s="26" t="s">
        <v>14</v>
      </c>
      <c r="C7" s="26"/>
      <c r="D7" s="49" t="s">
        <v>13</v>
      </c>
      <c r="E7" s="49"/>
      <c r="F7" s="49"/>
      <c r="G7" s="50"/>
      <c r="H7" s="51"/>
      <c r="I7" s="50"/>
      <c r="J7" s="50"/>
      <c r="K7" s="50"/>
      <c r="L7" s="52">
        <f>SUM(L4:L6)</f>
        <v>0</v>
      </c>
      <c r="M7" s="52">
        <f>SUM(M4:M6)</f>
        <v>0</v>
      </c>
    </row>
    <row r="8" spans="1:13" ht="43.15" customHeight="1">
      <c r="B8" s="28"/>
      <c r="C8" s="28"/>
    </row>
  </sheetData>
  <pageMargins left="0.25" right="0.25" top="0.75" bottom="0.75" header="0.3" footer="0.3"/>
  <pageSetup paperSize="9" firstPageNumber="0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opLeftCell="A10" workbookViewId="0">
      <selection activeCell="K21" sqref="K21"/>
    </sheetView>
  </sheetViews>
  <sheetFormatPr defaultRowHeight="15"/>
  <cols>
    <col min="1" max="1" width="5" customWidth="1"/>
    <col min="2" max="2" width="43" style="14" customWidth="1"/>
    <col min="3" max="3" width="9.625" style="14" customWidth="1"/>
    <col min="4" max="4" width="5.875" customWidth="1"/>
    <col min="5" max="5" width="6.25" customWidth="1"/>
    <col min="6" max="6" width="6.5" customWidth="1"/>
    <col min="7" max="7" width="6" customWidth="1"/>
    <col min="8" max="8" width="6.625" customWidth="1"/>
    <col min="9" max="9" width="9.375" customWidth="1"/>
    <col min="10" max="10" width="5.125" customWidth="1"/>
    <col min="11" max="11" width="9" customWidth="1"/>
    <col min="12" max="12" width="10.125" customWidth="1"/>
    <col min="13" max="13" width="10.25" customWidth="1"/>
    <col min="14" max="1026" width="7.875" customWidth="1"/>
  </cols>
  <sheetData>
    <row r="1" spans="1:17">
      <c r="B1" s="71" t="s">
        <v>100</v>
      </c>
    </row>
    <row r="3" spans="1:17" s="15" customFormat="1" ht="38.25">
      <c r="A3" s="5" t="s">
        <v>0</v>
      </c>
      <c r="B3" s="5" t="s">
        <v>31</v>
      </c>
      <c r="C3" s="6" t="s">
        <v>32</v>
      </c>
      <c r="D3" s="5" t="s">
        <v>33</v>
      </c>
      <c r="E3" s="5" t="s">
        <v>4</v>
      </c>
      <c r="F3" s="5" t="s">
        <v>5</v>
      </c>
      <c r="G3" s="5" t="s">
        <v>6</v>
      </c>
      <c r="H3" s="5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</row>
    <row r="4" spans="1:17" s="20" customFormat="1" ht="53.25" customHeight="1">
      <c r="A4" s="16">
        <v>1</v>
      </c>
      <c r="B4" s="29" t="s">
        <v>42</v>
      </c>
      <c r="C4" s="74"/>
      <c r="D4" s="75" t="s">
        <v>13</v>
      </c>
      <c r="E4" s="75"/>
      <c r="F4" s="75"/>
      <c r="G4" s="76">
        <v>150</v>
      </c>
      <c r="H4" s="77">
        <f>E4+F4+G4</f>
        <v>150</v>
      </c>
      <c r="I4" s="78"/>
      <c r="J4" s="76">
        <v>1.08</v>
      </c>
      <c r="K4" s="79">
        <f>I4*J4</f>
        <v>0</v>
      </c>
      <c r="L4" s="79">
        <f>H4*I4</f>
        <v>0</v>
      </c>
      <c r="M4" s="79">
        <f>H4*K4</f>
        <v>0</v>
      </c>
      <c r="N4" s="118"/>
      <c r="O4" s="118"/>
      <c r="P4" s="118"/>
      <c r="Q4" s="118"/>
    </row>
    <row r="5" spans="1:17" s="20" customFormat="1" ht="321" customHeight="1">
      <c r="A5" s="16">
        <v>2</v>
      </c>
      <c r="B5" s="29" t="s">
        <v>43</v>
      </c>
      <c r="C5" s="80"/>
      <c r="D5" s="75" t="s">
        <v>39</v>
      </c>
      <c r="E5" s="75"/>
      <c r="F5" s="75"/>
      <c r="G5" s="76">
        <v>2</v>
      </c>
      <c r="H5" s="77">
        <f t="shared" ref="H5:H16" si="0">E5+F5+G5</f>
        <v>2</v>
      </c>
      <c r="I5" s="78"/>
      <c r="J5" s="76">
        <v>1.08</v>
      </c>
      <c r="K5" s="79">
        <f t="shared" ref="K5:K16" si="1">I5*J5</f>
        <v>0</v>
      </c>
      <c r="L5" s="79">
        <f t="shared" ref="L5:L16" si="2">H5*I5</f>
        <v>0</v>
      </c>
      <c r="M5" s="79">
        <f t="shared" ref="M5:M16" si="3">H5*K5</f>
        <v>0</v>
      </c>
    </row>
    <row r="6" spans="1:17" ht="258" customHeight="1">
      <c r="A6" s="30">
        <v>3</v>
      </c>
      <c r="B6" s="31" t="s">
        <v>44</v>
      </c>
      <c r="C6" s="81"/>
      <c r="D6" s="82" t="s">
        <v>39</v>
      </c>
      <c r="E6" s="82"/>
      <c r="F6" s="82"/>
      <c r="G6" s="82">
        <v>2</v>
      </c>
      <c r="H6" s="77">
        <f t="shared" si="0"/>
        <v>2</v>
      </c>
      <c r="I6" s="83"/>
      <c r="J6" s="76">
        <v>1.08</v>
      </c>
      <c r="K6" s="79">
        <f t="shared" si="1"/>
        <v>0</v>
      </c>
      <c r="L6" s="79">
        <f t="shared" si="2"/>
        <v>0</v>
      </c>
      <c r="M6" s="79">
        <f t="shared" si="3"/>
        <v>0</v>
      </c>
    </row>
    <row r="7" spans="1:17" ht="191.85" customHeight="1">
      <c r="A7" s="16">
        <v>4</v>
      </c>
      <c r="B7" s="72" t="s">
        <v>45</v>
      </c>
      <c r="C7" s="84"/>
      <c r="D7" s="82" t="s">
        <v>39</v>
      </c>
      <c r="E7" s="82"/>
      <c r="F7" s="82"/>
      <c r="G7" s="82">
        <v>30</v>
      </c>
      <c r="H7" s="77">
        <f t="shared" si="0"/>
        <v>30</v>
      </c>
      <c r="I7" s="83"/>
      <c r="J7" s="76">
        <v>1.08</v>
      </c>
      <c r="K7" s="79">
        <f t="shared" si="1"/>
        <v>0</v>
      </c>
      <c r="L7" s="79">
        <f t="shared" si="2"/>
        <v>0</v>
      </c>
      <c r="M7" s="79">
        <f t="shared" si="3"/>
        <v>0</v>
      </c>
    </row>
    <row r="8" spans="1:17" ht="281.25" customHeight="1">
      <c r="A8" s="16">
        <v>5</v>
      </c>
      <c r="B8" s="32" t="s">
        <v>46</v>
      </c>
      <c r="C8" s="85"/>
      <c r="D8" s="82" t="s">
        <v>39</v>
      </c>
      <c r="E8" s="82"/>
      <c r="F8" s="82"/>
      <c r="G8" s="82">
        <v>30</v>
      </c>
      <c r="H8" s="77">
        <f t="shared" si="0"/>
        <v>30</v>
      </c>
      <c r="I8" s="83"/>
      <c r="J8" s="76">
        <v>1.08</v>
      </c>
      <c r="K8" s="79">
        <f t="shared" si="1"/>
        <v>0</v>
      </c>
      <c r="L8" s="79">
        <f t="shared" si="2"/>
        <v>0</v>
      </c>
      <c r="M8" s="79">
        <f t="shared" si="3"/>
        <v>0</v>
      </c>
    </row>
    <row r="9" spans="1:17" ht="145.5" customHeight="1">
      <c r="A9" s="16">
        <v>6</v>
      </c>
      <c r="B9" s="33" t="s">
        <v>47</v>
      </c>
      <c r="C9" s="81"/>
      <c r="D9" s="86" t="s">
        <v>39</v>
      </c>
      <c r="E9" s="86"/>
      <c r="F9" s="86"/>
      <c r="G9" s="82">
        <v>30</v>
      </c>
      <c r="H9" s="77">
        <f t="shared" si="0"/>
        <v>30</v>
      </c>
      <c r="I9" s="83"/>
      <c r="J9" s="76">
        <v>1.08</v>
      </c>
      <c r="K9" s="79">
        <f t="shared" si="1"/>
        <v>0</v>
      </c>
      <c r="L9" s="79">
        <f t="shared" si="2"/>
        <v>0</v>
      </c>
      <c r="M9" s="79">
        <f t="shared" si="3"/>
        <v>0</v>
      </c>
    </row>
    <row r="10" spans="1:17" s="20" customFormat="1" ht="143.25" customHeight="1">
      <c r="A10" s="16">
        <v>7</v>
      </c>
      <c r="B10" s="34" t="s">
        <v>48</v>
      </c>
      <c r="C10" s="80"/>
      <c r="D10" s="75" t="s">
        <v>13</v>
      </c>
      <c r="E10" s="75"/>
      <c r="F10" s="75"/>
      <c r="G10" s="76">
        <v>10</v>
      </c>
      <c r="H10" s="77">
        <f t="shared" si="0"/>
        <v>10</v>
      </c>
      <c r="I10" s="78"/>
      <c r="J10" s="76">
        <v>1.08</v>
      </c>
      <c r="K10" s="79">
        <f t="shared" si="1"/>
        <v>0</v>
      </c>
      <c r="L10" s="79">
        <f t="shared" si="2"/>
        <v>0</v>
      </c>
      <c r="M10" s="79">
        <f t="shared" si="3"/>
        <v>0</v>
      </c>
      <c r="N10" s="25"/>
      <c r="O10" s="25"/>
      <c r="P10" s="25"/>
      <c r="Q10" s="25"/>
    </row>
    <row r="11" spans="1:17" ht="56.25" customHeight="1">
      <c r="A11" s="16">
        <v>8</v>
      </c>
      <c r="B11" s="35" t="s">
        <v>49</v>
      </c>
      <c r="C11" s="87"/>
      <c r="D11" s="88" t="s">
        <v>13</v>
      </c>
      <c r="E11" s="88"/>
      <c r="F11" s="88"/>
      <c r="G11" s="82">
        <v>500</v>
      </c>
      <c r="H11" s="77">
        <f t="shared" si="0"/>
        <v>500</v>
      </c>
      <c r="I11" s="83"/>
      <c r="J11" s="76">
        <v>1.08</v>
      </c>
      <c r="K11" s="79">
        <f t="shared" si="1"/>
        <v>0</v>
      </c>
      <c r="L11" s="79">
        <f t="shared" si="2"/>
        <v>0</v>
      </c>
      <c r="M11" s="79">
        <f t="shared" si="3"/>
        <v>0</v>
      </c>
    </row>
    <row r="12" spans="1:17" ht="168.75" customHeight="1">
      <c r="A12" s="16">
        <v>9</v>
      </c>
      <c r="B12" s="33" t="s">
        <v>50</v>
      </c>
      <c r="C12" s="81"/>
      <c r="D12" s="88" t="s">
        <v>13</v>
      </c>
      <c r="E12" s="88"/>
      <c r="F12" s="88"/>
      <c r="G12" s="82">
        <v>10</v>
      </c>
      <c r="H12" s="77">
        <f t="shared" si="0"/>
        <v>10</v>
      </c>
      <c r="I12" s="83"/>
      <c r="J12" s="76">
        <v>1.08</v>
      </c>
      <c r="K12" s="79">
        <f t="shared" si="1"/>
        <v>0</v>
      </c>
      <c r="L12" s="79">
        <f t="shared" si="2"/>
        <v>0</v>
      </c>
      <c r="M12" s="79">
        <f t="shared" si="3"/>
        <v>0</v>
      </c>
    </row>
    <row r="13" spans="1:17" ht="105.75" customHeight="1">
      <c r="A13" s="16">
        <v>10</v>
      </c>
      <c r="B13" s="34" t="s">
        <v>51</v>
      </c>
      <c r="C13" s="80"/>
      <c r="D13" s="88" t="s">
        <v>13</v>
      </c>
      <c r="E13" s="88"/>
      <c r="F13" s="88"/>
      <c r="G13" s="82">
        <v>20</v>
      </c>
      <c r="H13" s="77">
        <f t="shared" si="0"/>
        <v>20</v>
      </c>
      <c r="I13" s="83"/>
      <c r="J13" s="76">
        <v>1.08</v>
      </c>
      <c r="K13" s="79">
        <f t="shared" si="1"/>
        <v>0</v>
      </c>
      <c r="L13" s="79">
        <f t="shared" si="2"/>
        <v>0</v>
      </c>
      <c r="M13" s="79">
        <f t="shared" si="3"/>
        <v>0</v>
      </c>
    </row>
    <row r="14" spans="1:17" ht="41.25" customHeight="1">
      <c r="A14" s="16">
        <v>11</v>
      </c>
      <c r="B14" s="33" t="s">
        <v>52</v>
      </c>
      <c r="C14" s="81"/>
      <c r="D14" s="88" t="s">
        <v>13</v>
      </c>
      <c r="E14" s="88"/>
      <c r="F14" s="88"/>
      <c r="G14" s="82">
        <v>20</v>
      </c>
      <c r="H14" s="77">
        <f t="shared" si="0"/>
        <v>20</v>
      </c>
      <c r="I14" s="83"/>
      <c r="J14" s="76">
        <v>1.08</v>
      </c>
      <c r="K14" s="79">
        <f t="shared" si="1"/>
        <v>0</v>
      </c>
      <c r="L14" s="79">
        <f t="shared" si="2"/>
        <v>0</v>
      </c>
      <c r="M14" s="79">
        <f t="shared" si="3"/>
        <v>0</v>
      </c>
    </row>
    <row r="15" spans="1:17" ht="27.75" customHeight="1">
      <c r="A15" s="16">
        <v>12</v>
      </c>
      <c r="B15" s="36" t="s">
        <v>53</v>
      </c>
      <c r="C15" s="89"/>
      <c r="D15" s="88" t="s">
        <v>13</v>
      </c>
      <c r="E15" s="88"/>
      <c r="F15" s="88"/>
      <c r="G15" s="82">
        <v>20</v>
      </c>
      <c r="H15" s="77">
        <f t="shared" si="0"/>
        <v>20</v>
      </c>
      <c r="I15" s="83"/>
      <c r="J15" s="76">
        <v>1.08</v>
      </c>
      <c r="K15" s="79">
        <f t="shared" si="1"/>
        <v>0</v>
      </c>
      <c r="L15" s="79">
        <f t="shared" si="2"/>
        <v>0</v>
      </c>
      <c r="M15" s="79">
        <f t="shared" si="3"/>
        <v>0</v>
      </c>
    </row>
    <row r="16" spans="1:17" ht="25.5">
      <c r="A16" s="16">
        <v>13</v>
      </c>
      <c r="B16" s="36" t="s">
        <v>54</v>
      </c>
      <c r="C16" s="89"/>
      <c r="D16" s="88" t="s">
        <v>13</v>
      </c>
      <c r="E16" s="88"/>
      <c r="F16" s="88"/>
      <c r="G16" s="82">
        <v>20</v>
      </c>
      <c r="H16" s="77">
        <f t="shared" si="0"/>
        <v>20</v>
      </c>
      <c r="I16" s="83"/>
      <c r="J16" s="76">
        <v>1.08</v>
      </c>
      <c r="K16" s="79">
        <f t="shared" si="1"/>
        <v>0</v>
      </c>
      <c r="L16" s="79">
        <f t="shared" si="2"/>
        <v>0</v>
      </c>
      <c r="M16" s="79">
        <f t="shared" si="3"/>
        <v>0</v>
      </c>
    </row>
    <row r="17" spans="1:13" ht="14.25">
      <c r="A17" s="16"/>
      <c r="B17" s="73" t="s">
        <v>14</v>
      </c>
      <c r="C17" s="90"/>
      <c r="D17" s="82"/>
      <c r="E17" s="82"/>
      <c r="F17" s="82"/>
      <c r="G17" s="82"/>
      <c r="H17" s="82"/>
      <c r="I17" s="83"/>
      <c r="J17" s="91"/>
      <c r="K17" s="92"/>
      <c r="L17" s="93">
        <f>SUM(L4:L16)</f>
        <v>0</v>
      </c>
      <c r="M17" s="93">
        <f>SUM(M4:M16)</f>
        <v>0</v>
      </c>
    </row>
    <row r="18" spans="1:13" ht="43.15" customHeight="1">
      <c r="B18" s="28"/>
      <c r="C18" s="28"/>
    </row>
  </sheetData>
  <mergeCells count="1">
    <mergeCell ref="N4:Q4"/>
  </mergeCells>
  <pageMargins left="3.937007874015748E-2" right="3.937007874015748E-2" top="0" bottom="0" header="0.31496062992125984" footer="0.31496062992125984"/>
  <pageSetup paperSize="9" firstPageNumber="0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"/>
  <sheetViews>
    <sheetView workbookViewId="0">
      <selection activeCell="I5" sqref="I5:I7"/>
    </sheetView>
  </sheetViews>
  <sheetFormatPr defaultRowHeight="15"/>
  <cols>
    <col min="1" max="1" width="4.375" customWidth="1"/>
    <col min="2" max="2" width="42" style="14" customWidth="1"/>
    <col min="3" max="3" width="8.875" style="14" customWidth="1"/>
    <col min="4" max="4" width="6.5" customWidth="1"/>
    <col min="5" max="5" width="6.125" customWidth="1"/>
    <col min="6" max="7" width="6.25" customWidth="1"/>
    <col min="8" max="8" width="6.75" customWidth="1"/>
    <col min="9" max="9" width="10.375" customWidth="1"/>
    <col min="10" max="10" width="4.875" customWidth="1"/>
    <col min="11" max="11" width="10.125" customWidth="1"/>
    <col min="12" max="12" width="9.75" customWidth="1"/>
    <col min="13" max="13" width="9.875" customWidth="1"/>
    <col min="14" max="1026" width="7.875" customWidth="1"/>
  </cols>
  <sheetData>
    <row r="2" spans="1:17">
      <c r="B2" s="71" t="s">
        <v>90</v>
      </c>
    </row>
    <row r="4" spans="1:17" s="15" customFormat="1" ht="36">
      <c r="A4" s="104" t="s">
        <v>0</v>
      </c>
      <c r="B4" s="104" t="s">
        <v>31</v>
      </c>
      <c r="C4" s="105" t="s">
        <v>32</v>
      </c>
      <c r="D4" s="104" t="s">
        <v>33</v>
      </c>
      <c r="E4" s="104" t="s">
        <v>4</v>
      </c>
      <c r="F4" s="104" t="s">
        <v>5</v>
      </c>
      <c r="G4" s="104" t="s">
        <v>6</v>
      </c>
      <c r="H4" s="104" t="s">
        <v>7</v>
      </c>
      <c r="I4" s="105" t="s">
        <v>8</v>
      </c>
      <c r="J4" s="105" t="s">
        <v>9</v>
      </c>
      <c r="K4" s="105" t="s">
        <v>10</v>
      </c>
      <c r="L4" s="105" t="s">
        <v>11</v>
      </c>
      <c r="M4" s="105" t="s">
        <v>12</v>
      </c>
    </row>
    <row r="5" spans="1:17" s="20" customFormat="1" ht="132" customHeight="1">
      <c r="A5" s="16">
        <v>1</v>
      </c>
      <c r="B5" s="37" t="s">
        <v>55</v>
      </c>
      <c r="C5" s="96"/>
      <c r="D5" s="19" t="s">
        <v>13</v>
      </c>
      <c r="E5" s="19"/>
      <c r="F5" s="19"/>
      <c r="G5" s="16">
        <v>20</v>
      </c>
      <c r="H5" s="101">
        <f>E5+F5+G5</f>
        <v>20</v>
      </c>
      <c r="I5" s="24"/>
      <c r="J5" s="97">
        <v>1.08</v>
      </c>
      <c r="K5" s="98">
        <f>I5*J5</f>
        <v>0</v>
      </c>
      <c r="L5" s="98">
        <f>H5*I5</f>
        <v>0</v>
      </c>
      <c r="M5" s="98">
        <f>H5*K5</f>
        <v>0</v>
      </c>
      <c r="N5" s="118"/>
      <c r="O5" s="118"/>
      <c r="P5" s="118"/>
      <c r="Q5" s="118"/>
    </row>
    <row r="6" spans="1:17" s="20" customFormat="1" ht="35.1" customHeight="1">
      <c r="A6" s="16">
        <v>2</v>
      </c>
      <c r="B6" s="37" t="s">
        <v>56</v>
      </c>
      <c r="C6" s="37"/>
      <c r="D6" s="19" t="s">
        <v>13</v>
      </c>
      <c r="E6" s="19"/>
      <c r="F6" s="19"/>
      <c r="G6" s="16">
        <v>20</v>
      </c>
      <c r="H6" s="101">
        <f t="shared" ref="H6:H7" si="0">E6+F6+G6</f>
        <v>20</v>
      </c>
      <c r="I6" s="24"/>
      <c r="J6" s="97">
        <v>1.08</v>
      </c>
      <c r="K6" s="98">
        <f t="shared" ref="K6:K7" si="1">I6*J6</f>
        <v>0</v>
      </c>
      <c r="L6" s="98">
        <f t="shared" ref="L6:L7" si="2">H6*I6</f>
        <v>0</v>
      </c>
      <c r="M6" s="98">
        <f t="shared" ref="M6:M7" si="3">H6*K6</f>
        <v>0</v>
      </c>
    </row>
    <row r="7" spans="1:17" ht="30.75" customHeight="1">
      <c r="A7" s="16">
        <v>3</v>
      </c>
      <c r="B7" s="38" t="s">
        <v>57</v>
      </c>
      <c r="C7" s="38"/>
      <c r="D7" s="10" t="s">
        <v>13</v>
      </c>
      <c r="E7" s="10"/>
      <c r="F7" s="10"/>
      <c r="G7" s="10">
        <v>20</v>
      </c>
      <c r="H7" s="101">
        <f t="shared" si="0"/>
        <v>20</v>
      </c>
      <c r="I7" s="23"/>
      <c r="J7" s="97">
        <v>1.08</v>
      </c>
      <c r="K7" s="98">
        <f t="shared" si="1"/>
        <v>0</v>
      </c>
      <c r="L7" s="98">
        <f t="shared" si="2"/>
        <v>0</v>
      </c>
      <c r="M7" s="98">
        <f t="shared" si="3"/>
        <v>0</v>
      </c>
    </row>
    <row r="8" spans="1:17" ht="32.25" customHeight="1">
      <c r="A8" s="27"/>
      <c r="B8" s="94" t="s">
        <v>14</v>
      </c>
      <c r="C8" s="73"/>
      <c r="D8" s="99"/>
      <c r="E8" s="99"/>
      <c r="F8" s="99"/>
      <c r="G8" s="99"/>
      <c r="H8" s="99"/>
      <c r="I8" s="99"/>
      <c r="J8" s="99"/>
      <c r="K8" s="100"/>
      <c r="L8" s="102">
        <f>SUM(L5:L7)</f>
        <v>0</v>
      </c>
      <c r="M8" s="103">
        <f>SUM(M5:M7)</f>
        <v>0</v>
      </c>
    </row>
  </sheetData>
  <mergeCells count="1">
    <mergeCell ref="N5:Q5"/>
  </mergeCells>
  <pageMargins left="3.937007874015748E-2" right="3.937007874015748E-2" top="0.74803149606299213" bottom="0.74803149606299213" header="0.31496062992125984" footer="0.31496062992125984"/>
  <pageSetup paperSize="9" firstPageNumber="0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5" workbookViewId="0">
      <selection activeCell="I4" sqref="I4:I7"/>
    </sheetView>
  </sheetViews>
  <sheetFormatPr defaultRowHeight="15"/>
  <cols>
    <col min="1" max="1" width="3" customWidth="1"/>
    <col min="2" max="2" width="38.875" style="14" customWidth="1"/>
    <col min="3" max="3" width="9" style="14" customWidth="1"/>
    <col min="4" max="4" width="5.75" customWidth="1"/>
    <col min="5" max="5" width="6.5" customWidth="1"/>
    <col min="6" max="6" width="6.375" customWidth="1"/>
    <col min="7" max="7" width="6.875" customWidth="1"/>
    <col min="8" max="8" width="6.125" customWidth="1"/>
    <col min="9" max="9" width="8.75" customWidth="1"/>
    <col min="10" max="10" width="6" customWidth="1"/>
    <col min="11" max="11" width="7.875" customWidth="1"/>
    <col min="12" max="13" width="12.875" customWidth="1"/>
    <col min="14" max="1026" width="7.875" customWidth="1"/>
  </cols>
  <sheetData>
    <row r="1" spans="1:17">
      <c r="B1" s="71" t="s">
        <v>91</v>
      </c>
    </row>
    <row r="3" spans="1:17" s="15" customFormat="1" ht="36">
      <c r="A3" s="104" t="s">
        <v>0</v>
      </c>
      <c r="B3" s="104" t="s">
        <v>31</v>
      </c>
      <c r="C3" s="105" t="s">
        <v>32</v>
      </c>
      <c r="D3" s="104" t="s">
        <v>33</v>
      </c>
      <c r="E3" s="104" t="s">
        <v>4</v>
      </c>
      <c r="F3" s="104" t="s">
        <v>5</v>
      </c>
      <c r="G3" s="104" t="s">
        <v>6</v>
      </c>
      <c r="H3" s="104" t="s">
        <v>7</v>
      </c>
      <c r="I3" s="105" t="s">
        <v>93</v>
      </c>
      <c r="J3" s="105" t="s">
        <v>9</v>
      </c>
      <c r="K3" s="105" t="s">
        <v>94</v>
      </c>
      <c r="L3" s="105" t="s">
        <v>11</v>
      </c>
      <c r="M3" s="105" t="s">
        <v>12</v>
      </c>
    </row>
    <row r="4" spans="1:17" s="20" customFormat="1" ht="409.5" customHeight="1">
      <c r="A4" s="120">
        <v>1</v>
      </c>
      <c r="B4" s="127" t="s">
        <v>92</v>
      </c>
      <c r="C4" s="119"/>
      <c r="D4" s="121"/>
      <c r="E4" s="121"/>
      <c r="F4" s="121"/>
      <c r="G4" s="122">
        <v>2000</v>
      </c>
      <c r="H4" s="123">
        <f>E4+F4+G4</f>
        <v>2000</v>
      </c>
      <c r="I4" s="124"/>
      <c r="J4" s="125">
        <v>1.08</v>
      </c>
      <c r="K4" s="126">
        <f>+I4*J4</f>
        <v>0</v>
      </c>
      <c r="L4" s="126">
        <f>H4*I4</f>
        <v>0</v>
      </c>
      <c r="M4" s="126">
        <f>H4*K4</f>
        <v>0</v>
      </c>
      <c r="N4" s="118"/>
      <c r="O4" s="118"/>
      <c r="P4" s="118"/>
      <c r="Q4" s="118"/>
    </row>
    <row r="5" spans="1:17" ht="66.75" customHeight="1">
      <c r="A5" s="120"/>
      <c r="B5" s="128"/>
      <c r="C5" s="119"/>
      <c r="D5" s="121"/>
      <c r="E5" s="121"/>
      <c r="F5" s="121"/>
      <c r="G5" s="122"/>
      <c r="H5" s="123"/>
      <c r="I5" s="124"/>
      <c r="J5" s="125"/>
      <c r="K5" s="126"/>
      <c r="L5" s="126"/>
      <c r="M5" s="126"/>
    </row>
    <row r="6" spans="1:17" ht="2.25" hidden="1" customHeight="1">
      <c r="A6" s="120"/>
      <c r="B6" s="128"/>
      <c r="C6" s="119"/>
      <c r="D6" s="121"/>
      <c r="E6" s="121"/>
      <c r="F6" s="121"/>
      <c r="G6" s="122"/>
      <c r="H6" s="123"/>
      <c r="I6" s="124"/>
      <c r="J6" s="125"/>
      <c r="K6" s="126"/>
      <c r="L6" s="126"/>
      <c r="M6" s="126"/>
    </row>
    <row r="7" spans="1:17" ht="4.5" hidden="1" customHeight="1">
      <c r="A7" s="120"/>
      <c r="B7" s="129"/>
      <c r="C7" s="119"/>
      <c r="D7" s="121"/>
      <c r="E7" s="121"/>
      <c r="F7" s="121"/>
      <c r="G7" s="122"/>
      <c r="H7" s="123"/>
      <c r="I7" s="124"/>
      <c r="J7" s="125"/>
      <c r="K7" s="126"/>
      <c r="L7" s="126"/>
      <c r="M7" s="126"/>
    </row>
    <row r="8" spans="1:17" ht="27" customHeight="1">
      <c r="A8" s="27"/>
      <c r="B8" s="95" t="s">
        <v>14</v>
      </c>
      <c r="C8" s="107"/>
      <c r="D8" s="27"/>
      <c r="E8" s="27"/>
      <c r="F8" s="27"/>
      <c r="G8" s="27"/>
      <c r="H8" s="27"/>
      <c r="I8" s="27"/>
      <c r="J8" s="27"/>
      <c r="K8" s="27"/>
      <c r="L8" s="108">
        <f>SUM(L4)</f>
        <v>0</v>
      </c>
      <c r="M8" s="108">
        <f>SUM(M4)</f>
        <v>0</v>
      </c>
    </row>
  </sheetData>
  <mergeCells count="14">
    <mergeCell ref="N4:Q4"/>
    <mergeCell ref="C4:C7"/>
    <mergeCell ref="A4:A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B4:B7"/>
  </mergeCells>
  <pageMargins left="0" right="0" top="0.15748031496062992" bottom="0.15748031496062992" header="0.31496062992125984" footer="0.31496062992125984"/>
  <pageSetup paperSize="9" firstPageNumber="0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tabSelected="1" workbookViewId="0">
      <selection activeCell="N4" sqref="N4:Q4"/>
    </sheetView>
  </sheetViews>
  <sheetFormatPr defaultRowHeight="15"/>
  <cols>
    <col min="1" max="1" width="6" customWidth="1"/>
    <col min="2" max="2" width="39.125" style="14" customWidth="1"/>
    <col min="3" max="3" width="10.625" style="14" customWidth="1"/>
    <col min="4" max="4" width="4.5" customWidth="1"/>
    <col min="5" max="5" width="7" customWidth="1"/>
    <col min="6" max="7" width="6.75" customWidth="1"/>
    <col min="8" max="8" width="6.25" customWidth="1"/>
    <col min="9" max="9" width="8.5" customWidth="1"/>
    <col min="10" max="10" width="5.125" customWidth="1"/>
    <col min="11" max="11" width="8.625" customWidth="1"/>
    <col min="12" max="12" width="10.125" customWidth="1"/>
    <col min="13" max="13" width="11.375" customWidth="1"/>
    <col min="14" max="1025" width="7.875" customWidth="1"/>
  </cols>
  <sheetData>
    <row r="1" spans="1:17">
      <c r="B1" s="130" t="s">
        <v>99</v>
      </c>
    </row>
    <row r="3" spans="1:17" s="15" customFormat="1" ht="36">
      <c r="A3" s="104" t="s">
        <v>0</v>
      </c>
      <c r="B3" s="104" t="s">
        <v>31</v>
      </c>
      <c r="C3" s="105" t="s">
        <v>32</v>
      </c>
      <c r="D3" s="114" t="s">
        <v>33</v>
      </c>
      <c r="E3" s="104" t="s">
        <v>4</v>
      </c>
      <c r="F3" s="104" t="s">
        <v>5</v>
      </c>
      <c r="G3" s="104" t="s">
        <v>6</v>
      </c>
      <c r="H3" s="104" t="s">
        <v>7</v>
      </c>
      <c r="I3" s="105" t="s">
        <v>93</v>
      </c>
      <c r="J3" s="105" t="s">
        <v>9</v>
      </c>
      <c r="K3" s="105" t="s">
        <v>94</v>
      </c>
      <c r="L3" s="105" t="s">
        <v>11</v>
      </c>
      <c r="M3" s="105" t="s">
        <v>12</v>
      </c>
    </row>
    <row r="4" spans="1:17" s="20" customFormat="1" ht="42" customHeight="1">
      <c r="A4" s="16">
        <v>1</v>
      </c>
      <c r="B4" s="110" t="s">
        <v>95</v>
      </c>
      <c r="C4" s="74"/>
      <c r="D4" s="115" t="s">
        <v>13</v>
      </c>
      <c r="E4" s="75"/>
      <c r="F4" s="75"/>
      <c r="G4" s="76">
        <v>200</v>
      </c>
      <c r="H4" s="77">
        <f>E4+F4+G4</f>
        <v>200</v>
      </c>
      <c r="I4" s="78"/>
      <c r="J4" s="76">
        <v>1.08</v>
      </c>
      <c r="K4" s="78">
        <f>I4*J4</f>
        <v>0</v>
      </c>
      <c r="L4" s="79">
        <f>H4*I4</f>
        <v>0</v>
      </c>
      <c r="M4" s="106">
        <f>H4*K4</f>
        <v>0</v>
      </c>
      <c r="N4" s="118"/>
      <c r="O4" s="118"/>
      <c r="P4" s="118"/>
      <c r="Q4" s="118"/>
    </row>
    <row r="5" spans="1:17" s="20" customFormat="1" ht="38.25" customHeight="1">
      <c r="A5" s="16">
        <v>2</v>
      </c>
      <c r="B5" s="111" t="s">
        <v>96</v>
      </c>
      <c r="C5" s="80"/>
      <c r="D5" s="115" t="s">
        <v>13</v>
      </c>
      <c r="E5" s="75"/>
      <c r="F5" s="75"/>
      <c r="G5" s="76">
        <v>300</v>
      </c>
      <c r="H5" s="77">
        <f t="shared" ref="H5:H7" si="0">E5+F5+G5</f>
        <v>300</v>
      </c>
      <c r="I5" s="78"/>
      <c r="J5" s="76">
        <v>1.08</v>
      </c>
      <c r="K5" s="78">
        <f t="shared" ref="K5:K7" si="1">I5*J5</f>
        <v>0</v>
      </c>
      <c r="L5" s="79">
        <f t="shared" ref="L5:L7" si="2">H5*I5</f>
        <v>0</v>
      </c>
      <c r="M5" s="106">
        <f t="shared" ref="M5:M7" si="3">H5*K5</f>
        <v>0</v>
      </c>
    </row>
    <row r="6" spans="1:17" ht="26.1" customHeight="1">
      <c r="A6" s="16">
        <v>3</v>
      </c>
      <c r="B6" s="111" t="s">
        <v>97</v>
      </c>
      <c r="C6" s="81"/>
      <c r="D6" s="116" t="s">
        <v>13</v>
      </c>
      <c r="E6" s="82"/>
      <c r="F6" s="82"/>
      <c r="G6" s="82">
        <v>200</v>
      </c>
      <c r="H6" s="77">
        <f t="shared" si="0"/>
        <v>200</v>
      </c>
      <c r="I6" s="83"/>
      <c r="J6" s="76">
        <v>1.08</v>
      </c>
      <c r="K6" s="78">
        <f t="shared" si="1"/>
        <v>0</v>
      </c>
      <c r="L6" s="79">
        <f t="shared" si="2"/>
        <v>0</v>
      </c>
      <c r="M6" s="106">
        <f t="shared" si="3"/>
        <v>0</v>
      </c>
    </row>
    <row r="7" spans="1:17" ht="202.5" customHeight="1">
      <c r="A7" s="16">
        <v>4</v>
      </c>
      <c r="B7" s="109" t="s">
        <v>98</v>
      </c>
      <c r="C7" s="84"/>
      <c r="D7" s="116" t="s">
        <v>13</v>
      </c>
      <c r="E7" s="82"/>
      <c r="F7" s="82"/>
      <c r="G7" s="82">
        <v>300</v>
      </c>
      <c r="H7" s="77">
        <f t="shared" si="0"/>
        <v>300</v>
      </c>
      <c r="I7" s="83"/>
      <c r="J7" s="76">
        <v>1.08</v>
      </c>
      <c r="K7" s="78">
        <f t="shared" si="1"/>
        <v>0</v>
      </c>
      <c r="L7" s="79">
        <f t="shared" si="2"/>
        <v>0</v>
      </c>
      <c r="M7" s="106">
        <f t="shared" si="3"/>
        <v>0</v>
      </c>
    </row>
    <row r="8" spans="1:17" ht="30" customHeight="1">
      <c r="A8" s="27"/>
      <c r="B8" s="73" t="s">
        <v>14</v>
      </c>
      <c r="C8" s="89"/>
      <c r="D8" s="112"/>
      <c r="E8" s="112"/>
      <c r="F8" s="112"/>
      <c r="G8" s="112"/>
      <c r="H8" s="112"/>
      <c r="I8" s="112"/>
      <c r="J8" s="112"/>
      <c r="K8" s="112"/>
      <c r="L8" s="113">
        <f>SUM(L4:L7)</f>
        <v>0</v>
      </c>
      <c r="M8" s="113">
        <f>SUM(M4:M7)</f>
        <v>0</v>
      </c>
    </row>
  </sheetData>
  <mergeCells count="1">
    <mergeCell ref="N4:Q4"/>
  </mergeCells>
  <pageMargins left="0.25" right="0.25" top="0.75" bottom="0.75" header="0.3" footer="0.3"/>
  <pageSetup paperSize="9" scale="81" firstPageNumber="0" fitToHeight="0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PAKIET 1</vt:lpstr>
      <vt:lpstr>PAKIET 2</vt:lpstr>
      <vt:lpstr>PAKIET 3</vt:lpstr>
      <vt:lpstr>PAKIET 4</vt:lpstr>
      <vt:lpstr>PAKIET 5 </vt:lpstr>
      <vt:lpstr>PAKIET 6</vt:lpstr>
      <vt:lpstr>Pakiet 7</vt:lpstr>
      <vt:lpstr>Pakiet 8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mtolwin1</dc:creator>
  <cp:lastModifiedBy>user</cp:lastModifiedBy>
  <cp:revision>27</cp:revision>
  <cp:lastPrinted>2019-11-26T09:10:33Z</cp:lastPrinted>
  <dcterms:created xsi:type="dcterms:W3CDTF">2019-09-18T10:51:57Z</dcterms:created>
  <dcterms:modified xsi:type="dcterms:W3CDTF">2019-11-26T09:11:29Z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