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kosztorys ofertowy" sheetId="1" r:id="rId1"/>
  </sheets>
  <definedNames>
    <definedName name="_xlnm._FilterDatabase" localSheetId="0" hidden="1">'kosztorys ofertowy'!$B$33:$K$62</definedName>
    <definedName name="_xlnm.Print_Area" localSheetId="0">'kosztorys ofertowy'!$B$2:$K$62</definedName>
    <definedName name="_xlnm.Print_Titles" localSheetId="0">'kosztorys ofertowy'!$33:$33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K43" i="1" l="1"/>
  <c r="K44" i="1"/>
  <c r="K45" i="1"/>
  <c r="K46" i="1"/>
  <c r="K47" i="1"/>
  <c r="K52" i="1"/>
  <c r="K54" i="1" l="1"/>
  <c r="K53" i="1"/>
  <c r="K51" i="1" l="1"/>
  <c r="D23" i="1" s="1"/>
  <c r="D24" i="1" s="1"/>
  <c r="K50" i="1" l="1"/>
  <c r="K49" i="1"/>
  <c r="D27" i="1" l="1"/>
  <c r="D28" i="1" s="1"/>
  <c r="K48" i="1"/>
  <c r="K41" i="1"/>
  <c r="K35" i="1"/>
  <c r="K42" i="1" l="1"/>
  <c r="K40" i="1"/>
  <c r="K34" i="1"/>
  <c r="K39" i="1" l="1"/>
  <c r="K36" i="1"/>
  <c r="K56" i="1" s="1"/>
  <c r="K58" i="1" s="1"/>
  <c r="K59" i="1" s="1"/>
  <c r="K60" i="1" s="1"/>
  <c r="K37" i="1"/>
  <c r="K38" i="1"/>
  <c r="D19" i="1" l="1"/>
  <c r="D20" i="1" s="1"/>
  <c r="D14" i="1" s="1"/>
  <c r="D13" i="1" l="1"/>
</calcChain>
</file>

<file path=xl/sharedStrings.xml><?xml version="1.0" encoding="utf-8"?>
<sst xmlns="http://schemas.openxmlformats.org/spreadsheetml/2006/main" count="139" uniqueCount="57">
  <si>
    <t>Oprawy</t>
  </si>
  <si>
    <t>TYP</t>
  </si>
  <si>
    <t>Strumień światlny</t>
  </si>
  <si>
    <t>Ilość</t>
  </si>
  <si>
    <t>Nowe</t>
  </si>
  <si>
    <t xml:space="preserve">&gt; 3500 lm   </t>
  </si>
  <si>
    <t xml:space="preserve">&gt; 1800 lm   </t>
  </si>
  <si>
    <t>Prostokątne natynkowe  60cmx30cm</t>
  </si>
  <si>
    <t xml:space="preserve">Prostokątne podtynkowe do sufitu podwieszanego 60cm x 60 cm </t>
  </si>
  <si>
    <t>ZSP</t>
  </si>
  <si>
    <t>Goworowo</t>
  </si>
  <si>
    <t>Prostokątne natynkowe łazienkowe (hermetyczne) 120x15cm</t>
  </si>
  <si>
    <t>Obecne</t>
  </si>
  <si>
    <t>montaż</t>
  </si>
  <si>
    <t>demontaż / utylizacja</t>
  </si>
  <si>
    <t>montaż / demontaż / utylizacja</t>
  </si>
  <si>
    <t>MOC - W</t>
  </si>
  <si>
    <t xml:space="preserve">Prostokątne natynkowe hermetyczne 30x30cm  </t>
  </si>
  <si>
    <t xml:space="preserve">Prostokątne podtynkowa do sufitu podwieszanego z modułem zasilania awaryjnego 60cm x 60 cm </t>
  </si>
  <si>
    <t xml:space="preserve">Prostokątne natynkowe 120x30cm </t>
  </si>
  <si>
    <t xml:space="preserve">&gt; 2500 lm   </t>
  </si>
  <si>
    <t>Okrągłe  natynkowe  średnica 30cm</t>
  </si>
  <si>
    <t xml:space="preserve">Oprawa - rastrowa natynkowe 120x30cm </t>
  </si>
  <si>
    <t xml:space="preserve">Okrągłe  natynkowe  </t>
  </si>
  <si>
    <t>Oprawa okrągła</t>
  </si>
  <si>
    <t>Łyse</t>
  </si>
  <si>
    <t>NAVT250SUPERS</t>
  </si>
  <si>
    <t>28500 - 33200 lm</t>
  </si>
  <si>
    <t>22500 lm</t>
  </si>
  <si>
    <t>Kadzidło</t>
  </si>
  <si>
    <t>Lampa LED 100W zewnętrzne</t>
  </si>
  <si>
    <t>1100 lm rozpraszające</t>
  </si>
  <si>
    <t>28000 - 33200 lm</t>
  </si>
  <si>
    <t>lampa sodowa</t>
  </si>
  <si>
    <t>Lampa LED 200 W 60x45 natynkowe</t>
  </si>
  <si>
    <t>Załącznik nr 2</t>
  </si>
  <si>
    <t>Lampa LED High bay Ginan 150W 4000K, wisząca kształt - okrągła, kolor - czarny, wymiary - 360x187mm</t>
  </si>
  <si>
    <t>montaż /demontaż cena netto  za szt</t>
  </si>
  <si>
    <t>cena netto 1 szt</t>
  </si>
  <si>
    <t>wartość netto łącznie</t>
  </si>
  <si>
    <t>nieokreślono</t>
  </si>
  <si>
    <t>Dane Wykonawcy:</t>
  </si>
  <si>
    <t>……………………………………</t>
  </si>
  <si>
    <t>cena netto ogółem …………………………zł</t>
  </si>
  <si>
    <t>cena brutto ogółem …………………………zł</t>
  </si>
  <si>
    <t xml:space="preserve">KOSZTORYS OFERTOWY </t>
  </si>
  <si>
    <r>
      <t xml:space="preserve">na realizację usługi polegającej na wymianie opraw oświetleniowych i źródeł światła na energooszczędne (demontaż starych, montaż nowych wraz z badaniem naświetlenia pomieszczeń) w trzech zespołach szkół powiatowych w ramach zadania: </t>
    </r>
    <r>
      <rPr>
        <b/>
        <sz val="14"/>
        <color theme="1"/>
        <rFont val="Times New Roman"/>
        <family val="1"/>
        <charset val="238"/>
      </rPr>
      <t>Modernizacja oświetlenia w Zespole Szkół Powiatowych w Goworowie, Kadzidle i Łysych</t>
    </r>
  </si>
  <si>
    <r>
      <rPr>
        <b/>
        <sz val="14"/>
        <color theme="1"/>
        <rFont val="Times New Roman"/>
        <family val="1"/>
        <charset val="238"/>
      </rPr>
      <t>2) Modernizacja oświetlenia w Zespole Szkół Powiatowych w Kadzidle</t>
    </r>
    <r>
      <rPr>
        <sz val="14"/>
        <color theme="1"/>
        <rFont val="Times New Roman"/>
        <family val="1"/>
        <charset val="238"/>
      </rPr>
      <t xml:space="preserve"> – demontaż/utylizacja obecnych 27 szt. opraw zgodnie z zapytaniem ofertowym oraz dostawa/montaż nowych opraw wraz ze źródłami światła oraz badaniem naświetlenia pomieszczeń (obiekt szkolny)</t>
    </r>
  </si>
  <si>
    <r>
      <rPr>
        <b/>
        <sz val="14"/>
        <color theme="1"/>
        <rFont val="Times New Roman"/>
        <family val="1"/>
        <charset val="238"/>
      </rPr>
      <t xml:space="preserve">1)  Modernizacja oświetlenia w Zespole Szkół Powiatowych w Goworowie </t>
    </r>
    <r>
      <rPr>
        <sz val="14"/>
        <color theme="1"/>
        <rFont val="Times New Roman"/>
        <family val="1"/>
        <charset val="238"/>
      </rPr>
      <t>– demontaż/utylizacja obecnych 142 szt. opraw zgodnie z zapytaniem ofertowym oraz dostawa/montaż nowych 142 szt. opraw wraz ze źródłami światła oraz badaniem naświetlenia pomieszczeń (obiekt szkolny)</t>
    </r>
  </si>
  <si>
    <r>
      <rPr>
        <b/>
        <sz val="14"/>
        <color theme="1"/>
        <rFont val="Times New Roman"/>
        <family val="1"/>
        <charset val="238"/>
      </rPr>
      <t>3)   Modernizacja oświetlenia w Zespole Szkół Powiatowych w Łysych</t>
    </r>
    <r>
      <rPr>
        <sz val="14"/>
        <color theme="1"/>
        <rFont val="Times New Roman"/>
        <family val="1"/>
        <charset val="238"/>
      </rPr>
      <t xml:space="preserve"> – demontaż/utylizacja obecnych 20 szt. opraw zgodnie z zapytaniem ofertowym oraz dostawa/montaż nowych 20 szt. opraw wraz ze źródłami światła oraz badaniem naświetlenia pomieszczeń (obiekt szkolny)</t>
    </r>
  </si>
  <si>
    <t>Szczegółowe wyliczenie:</t>
  </si>
  <si>
    <t>Proponuję wykonanie usługi za kwotę:</t>
  </si>
  <si>
    <t>w tym za:</t>
  </si>
  <si>
    <t>Oferowany okres gwarancji i rękojmi – 60 miesięcy.</t>
  </si>
  <si>
    <t>podatek VAT</t>
  </si>
  <si>
    <t>wartość brutto</t>
  </si>
  <si>
    <t>wartość netto w zakresie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</si>
</sst>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0" fillId="4" borderId="0" xfId="0" applyFill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/>
    <xf numFmtId="0" fontId="3" fillId="0" borderId="0" xfId="0" applyFont="1"/>
    <xf numFmtId="0" fontId="0" fillId="0" borderId="0" xfId="0" applyFill="1"/>
    <xf numFmtId="0" fontId="7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164" fontId="2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1" fillId="0" borderId="0" xfId="0" applyFont="1" applyFill="1" applyBorder="1"/>
    <xf numFmtId="0" fontId="11" fillId="0" borderId="2" xfId="0" applyFont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/>
    <xf numFmtId="0" fontId="2" fillId="0" borderId="0" xfId="0" applyFont="1" applyFill="1" applyAlignment="1">
      <alignment horizontal="left" wrapText="1"/>
    </xf>
    <xf numFmtId="0" fontId="0" fillId="0" borderId="0" xfId="0" applyFill="1" applyAlignment="1"/>
    <xf numFmtId="0" fontId="13" fillId="0" borderId="0" xfId="0" applyFont="1" applyFill="1" applyBorder="1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topLeftCell="A37" zoomScale="91" zoomScaleNormal="91" workbookViewId="0">
      <selection activeCell="N45" sqref="N45"/>
    </sheetView>
  </sheetViews>
  <sheetFormatPr defaultRowHeight="15" x14ac:dyDescent="0.25"/>
  <cols>
    <col min="1" max="1" width="6.7109375" style="4" customWidth="1"/>
    <col min="2" max="2" width="13.7109375" style="19" customWidth="1"/>
    <col min="3" max="3" width="12.7109375" customWidth="1"/>
    <col min="4" max="4" width="50.42578125" style="5" customWidth="1"/>
    <col min="5" max="5" width="8.42578125" customWidth="1"/>
    <col min="6" max="6" width="22.42578125" style="3" customWidth="1"/>
    <col min="7" max="7" width="10" bestFit="1" customWidth="1"/>
    <col min="8" max="8" width="15.85546875" customWidth="1"/>
    <col min="9" max="9" width="14.5703125" style="1" customWidth="1"/>
    <col min="10" max="10" width="22" style="3" customWidth="1"/>
    <col min="11" max="11" width="16.85546875" bestFit="1" customWidth="1"/>
  </cols>
  <sheetData>
    <row r="1" spans="2:11" ht="18.75" x14ac:dyDescent="0.3">
      <c r="B1" s="2"/>
    </row>
    <row r="2" spans="2:11" ht="18.75" x14ac:dyDescent="0.3">
      <c r="B2" s="36"/>
      <c r="C2" s="36"/>
      <c r="D2" s="36"/>
      <c r="E2" s="36"/>
      <c r="F2" s="36"/>
      <c r="G2" s="36"/>
      <c r="H2" s="36"/>
      <c r="I2" s="36"/>
      <c r="J2" s="37" t="s">
        <v>35</v>
      </c>
      <c r="K2" s="36"/>
    </row>
    <row r="3" spans="2:11" ht="18.75" x14ac:dyDescent="0.3">
      <c r="B3" s="36"/>
      <c r="C3" s="21"/>
      <c r="D3" s="22"/>
      <c r="E3" s="21"/>
      <c r="F3" s="23"/>
      <c r="G3" s="21"/>
      <c r="H3" s="21"/>
      <c r="I3" s="38"/>
      <c r="J3" s="23"/>
      <c r="K3" s="21"/>
    </row>
    <row r="4" spans="2:11" ht="15.75" x14ac:dyDescent="0.3">
      <c r="B4" s="46" t="s">
        <v>45</v>
      </c>
      <c r="C4" s="47"/>
      <c r="D4" s="47"/>
      <c r="E4" s="47"/>
      <c r="F4" s="47"/>
      <c r="G4" s="47"/>
      <c r="H4" s="47"/>
      <c r="I4" s="47"/>
      <c r="J4" s="47"/>
      <c r="K4" s="47"/>
    </row>
    <row r="5" spans="2:11" ht="51" customHeight="1" x14ac:dyDescent="0.3">
      <c r="B5" s="48" t="s">
        <v>46</v>
      </c>
      <c r="C5" s="49"/>
      <c r="D5" s="49"/>
      <c r="E5" s="49"/>
      <c r="F5" s="49"/>
      <c r="G5" s="49"/>
      <c r="H5" s="49"/>
      <c r="I5" s="49"/>
      <c r="J5" s="49"/>
      <c r="K5" s="49"/>
    </row>
    <row r="6" spans="2:11" ht="18.75" x14ac:dyDescent="0.3">
      <c r="B6" s="39"/>
      <c r="C6" s="28"/>
      <c r="D6" s="29"/>
      <c r="E6" s="28"/>
      <c r="F6" s="30"/>
      <c r="G6" s="28"/>
      <c r="H6" s="31"/>
      <c r="I6" s="32"/>
      <c r="J6" s="30"/>
      <c r="K6" s="28"/>
    </row>
    <row r="7" spans="2:11" ht="15.75" x14ac:dyDescent="0.3">
      <c r="B7" s="50" t="s">
        <v>41</v>
      </c>
      <c r="C7" s="51"/>
      <c r="D7" s="51"/>
      <c r="E7" s="51"/>
      <c r="F7" s="51"/>
      <c r="G7" s="51"/>
      <c r="H7" s="51"/>
      <c r="I7" s="51"/>
      <c r="J7" s="51"/>
      <c r="K7" s="51"/>
    </row>
    <row r="8" spans="2:11" ht="15.75" x14ac:dyDescent="0.3">
      <c r="B8" s="52" t="s">
        <v>42</v>
      </c>
      <c r="C8" s="53"/>
      <c r="D8" s="53"/>
      <c r="E8" s="53"/>
      <c r="F8" s="53"/>
      <c r="G8" s="53"/>
      <c r="H8" s="53"/>
      <c r="I8" s="53"/>
      <c r="J8" s="53"/>
      <c r="K8" s="53"/>
    </row>
    <row r="9" spans="2:11" ht="15.75" x14ac:dyDescent="0.3">
      <c r="B9" s="52" t="s">
        <v>42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ht="15.75" x14ac:dyDescent="0.3">
      <c r="B10" s="52" t="s">
        <v>42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ht="18.75" x14ac:dyDescent="0.3">
      <c r="B11" s="34"/>
      <c r="C11" s="21"/>
      <c r="D11" s="22"/>
      <c r="E11" s="21"/>
      <c r="F11" s="23"/>
      <c r="G11" s="21"/>
      <c r="H11" s="24"/>
      <c r="I11" s="25"/>
      <c r="J11" s="23"/>
      <c r="K11" s="21"/>
    </row>
    <row r="12" spans="2:11" ht="15.75" x14ac:dyDescent="0.3">
      <c r="B12" s="54" t="s">
        <v>51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8.75" x14ac:dyDescent="0.3">
      <c r="B13" s="56" t="s">
        <v>43</v>
      </c>
      <c r="C13" s="57"/>
      <c r="D13" s="26">
        <f>SUM(D19+D23+D27)</f>
        <v>0</v>
      </c>
      <c r="E13" s="35"/>
      <c r="F13" s="35"/>
      <c r="G13" s="35"/>
      <c r="H13" s="35"/>
      <c r="I13" s="35"/>
      <c r="J13" s="35"/>
      <c r="K13" s="35"/>
    </row>
    <row r="14" spans="2:11" ht="18.75" x14ac:dyDescent="0.3">
      <c r="B14" s="56" t="s">
        <v>44</v>
      </c>
      <c r="C14" s="57"/>
      <c r="D14" s="26">
        <f>SUM(D20+D24+D28)</f>
        <v>0</v>
      </c>
      <c r="E14" s="35"/>
      <c r="F14" s="35"/>
      <c r="G14" s="35"/>
      <c r="H14" s="35"/>
      <c r="I14" s="35"/>
      <c r="J14" s="35"/>
      <c r="K14" s="35"/>
    </row>
    <row r="15" spans="2:11" ht="18.75" x14ac:dyDescent="0.3">
      <c r="B15" s="33"/>
      <c r="C15" s="27"/>
      <c r="D15" s="26"/>
      <c r="E15" s="35"/>
      <c r="F15" s="35"/>
      <c r="G15" s="35"/>
      <c r="H15" s="35"/>
      <c r="I15" s="35"/>
      <c r="J15" s="35"/>
      <c r="K15" s="35"/>
    </row>
    <row r="16" spans="2:11" ht="15.75" x14ac:dyDescent="0.3">
      <c r="B16" s="56" t="s">
        <v>52</v>
      </c>
      <c r="C16" s="57"/>
      <c r="D16" s="22"/>
      <c r="E16" s="21"/>
      <c r="F16" s="23"/>
      <c r="G16" s="21"/>
      <c r="H16" s="24"/>
      <c r="I16" s="25"/>
      <c r="J16" s="23"/>
      <c r="K16" s="21"/>
    </row>
    <row r="17" spans="2:11" ht="18.75" x14ac:dyDescent="0.3">
      <c r="B17" s="33"/>
      <c r="C17" s="27"/>
      <c r="D17" s="22"/>
      <c r="E17" s="21"/>
      <c r="F17" s="23"/>
      <c r="G17" s="21"/>
      <c r="H17" s="24"/>
      <c r="I17" s="25"/>
      <c r="J17" s="23"/>
      <c r="K17" s="21"/>
    </row>
    <row r="18" spans="2:11" ht="42.75" customHeight="1" x14ac:dyDescent="0.3">
      <c r="B18" s="58" t="s">
        <v>48</v>
      </c>
      <c r="C18" s="59"/>
      <c r="D18" s="59"/>
      <c r="E18" s="59"/>
      <c r="F18" s="59"/>
      <c r="G18" s="59"/>
      <c r="H18" s="59"/>
      <c r="I18" s="59"/>
      <c r="J18" s="59"/>
      <c r="K18" s="59"/>
    </row>
    <row r="19" spans="2:11" ht="15.75" customHeight="1" x14ac:dyDescent="0.3">
      <c r="B19" s="56" t="s">
        <v>43</v>
      </c>
      <c r="C19" s="57"/>
      <c r="D19" s="26">
        <f>SUM(K34:K48)</f>
        <v>0</v>
      </c>
      <c r="E19" s="41">
        <v>0.23</v>
      </c>
      <c r="F19" s="27"/>
      <c r="G19" s="27"/>
      <c r="H19" s="27"/>
      <c r="I19" s="27"/>
      <c r="J19" s="27"/>
      <c r="K19" s="27"/>
    </row>
    <row r="20" spans="2:11" ht="18.75" x14ac:dyDescent="0.3">
      <c r="B20" s="56" t="s">
        <v>44</v>
      </c>
      <c r="C20" s="57"/>
      <c r="D20" s="26">
        <f>SUM(D19*E19+D19)</f>
        <v>0</v>
      </c>
      <c r="E20" s="27"/>
      <c r="F20" s="27"/>
      <c r="G20" s="27"/>
      <c r="H20" s="27"/>
      <c r="I20" s="27"/>
      <c r="J20" s="27"/>
      <c r="K20" s="27"/>
    </row>
    <row r="21" spans="2:11" x14ac:dyDescent="0.25">
      <c r="B21" s="28"/>
      <c r="C21" s="28"/>
      <c r="D21" s="29"/>
      <c r="E21" s="28"/>
      <c r="F21" s="30"/>
      <c r="G21" s="28"/>
      <c r="H21" s="31"/>
      <c r="I21" s="32"/>
      <c r="J21" s="30"/>
      <c r="K21" s="28"/>
    </row>
    <row r="22" spans="2:11" ht="33.75" customHeight="1" x14ac:dyDescent="0.3">
      <c r="B22" s="56" t="s">
        <v>47</v>
      </c>
      <c r="C22" s="57"/>
      <c r="D22" s="57"/>
      <c r="E22" s="57"/>
      <c r="F22" s="57"/>
      <c r="G22" s="57"/>
      <c r="H22" s="57"/>
      <c r="I22" s="57"/>
      <c r="J22" s="57"/>
      <c r="K22" s="57"/>
    </row>
    <row r="23" spans="2:11" ht="18.75" x14ac:dyDescent="0.3">
      <c r="B23" s="56" t="s">
        <v>43</v>
      </c>
      <c r="C23" s="57"/>
      <c r="D23" s="26">
        <f>SUM(K51:K54)</f>
        <v>0</v>
      </c>
      <c r="E23" s="41">
        <v>0.23</v>
      </c>
      <c r="F23" s="27"/>
      <c r="G23" s="27"/>
      <c r="H23" s="27"/>
      <c r="I23" s="27"/>
      <c r="J23" s="27"/>
      <c r="K23" s="27"/>
    </row>
    <row r="24" spans="2:11" ht="18.75" x14ac:dyDescent="0.3">
      <c r="B24" s="56" t="s">
        <v>44</v>
      </c>
      <c r="C24" s="57"/>
      <c r="D24" s="26">
        <f>SUM(D23*E23+D23)</f>
        <v>0</v>
      </c>
      <c r="E24" s="27"/>
      <c r="F24" s="27"/>
      <c r="G24" s="27"/>
      <c r="H24" s="27"/>
      <c r="I24" s="27"/>
      <c r="J24" s="27"/>
      <c r="K24" s="27"/>
    </row>
    <row r="25" spans="2:11" x14ac:dyDescent="0.25">
      <c r="B25" s="28"/>
      <c r="C25" s="28"/>
      <c r="D25" s="29"/>
      <c r="E25" s="28"/>
      <c r="F25" s="30"/>
      <c r="G25" s="28"/>
      <c r="H25" s="31"/>
      <c r="I25" s="32"/>
      <c r="J25" s="30"/>
      <c r="K25" s="28"/>
    </row>
    <row r="26" spans="2:11" ht="35.25" customHeight="1" x14ac:dyDescent="0.3">
      <c r="B26" s="56" t="s">
        <v>49</v>
      </c>
      <c r="C26" s="57"/>
      <c r="D26" s="57"/>
      <c r="E26" s="57"/>
      <c r="F26" s="57"/>
      <c r="G26" s="57"/>
      <c r="H26" s="57"/>
      <c r="I26" s="57"/>
      <c r="J26" s="57"/>
      <c r="K26" s="57"/>
    </row>
    <row r="27" spans="2:11" ht="18.75" customHeight="1" x14ac:dyDescent="0.3">
      <c r="B27" s="56" t="s">
        <v>43</v>
      </c>
      <c r="C27" s="57"/>
      <c r="D27" s="26">
        <f>SUM(K49:K50)</f>
        <v>0</v>
      </c>
      <c r="E27" s="41">
        <v>0.23</v>
      </c>
      <c r="F27" s="27"/>
      <c r="G27" s="27"/>
      <c r="H27" s="27"/>
      <c r="I27" s="27"/>
      <c r="J27" s="27"/>
      <c r="K27" s="27"/>
    </row>
    <row r="28" spans="2:11" ht="18.75" customHeight="1" x14ac:dyDescent="0.3">
      <c r="B28" s="56" t="s">
        <v>44</v>
      </c>
      <c r="C28" s="57"/>
      <c r="D28" s="26">
        <f>SUM(D27*E27+D27)</f>
        <v>0</v>
      </c>
      <c r="E28" s="27"/>
      <c r="F28" s="27"/>
      <c r="G28" s="27"/>
      <c r="H28" s="27"/>
      <c r="I28" s="27"/>
      <c r="J28" s="27"/>
      <c r="K28" s="27"/>
    </row>
    <row r="29" spans="2:11" x14ac:dyDescent="0.25">
      <c r="B29" s="28"/>
      <c r="C29" s="28"/>
      <c r="D29" s="29"/>
      <c r="E29" s="28"/>
      <c r="F29" s="30"/>
      <c r="G29" s="28"/>
      <c r="H29" s="31"/>
      <c r="I29" s="32"/>
      <c r="J29" s="30"/>
      <c r="K29" s="28"/>
    </row>
    <row r="30" spans="2:11" x14ac:dyDescent="0.25">
      <c r="B30" s="28"/>
      <c r="C30" s="28"/>
      <c r="D30" s="29"/>
      <c r="E30" s="28"/>
      <c r="F30" s="30"/>
      <c r="G30" s="28"/>
      <c r="H30" s="31"/>
      <c r="I30" s="32"/>
      <c r="J30" s="30"/>
      <c r="K30" s="28"/>
    </row>
    <row r="31" spans="2:11" ht="15.75" x14ac:dyDescent="0.3">
      <c r="B31" s="50" t="s">
        <v>50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2:11" ht="18.75" x14ac:dyDescent="0.3">
      <c r="B32" s="2"/>
    </row>
    <row r="33" spans="1:11" ht="63" x14ac:dyDescent="0.25">
      <c r="B33" s="6" t="s">
        <v>9</v>
      </c>
      <c r="C33" s="6" t="s">
        <v>0</v>
      </c>
      <c r="D33" s="6" t="s">
        <v>1</v>
      </c>
      <c r="E33" s="6" t="s">
        <v>16</v>
      </c>
      <c r="F33" s="6" t="s">
        <v>2</v>
      </c>
      <c r="G33" s="6" t="s">
        <v>3</v>
      </c>
      <c r="H33" s="6" t="s">
        <v>38</v>
      </c>
      <c r="I33" s="6" t="s">
        <v>37</v>
      </c>
      <c r="J33" s="6" t="s">
        <v>15</v>
      </c>
      <c r="K33" s="6" t="s">
        <v>39</v>
      </c>
    </row>
    <row r="34" spans="1:11" ht="15.75" x14ac:dyDescent="0.25">
      <c r="A34" s="4">
        <v>1</v>
      </c>
      <c r="B34" s="18" t="s">
        <v>10</v>
      </c>
      <c r="C34" s="7" t="s">
        <v>4</v>
      </c>
      <c r="D34" s="8" t="s">
        <v>19</v>
      </c>
      <c r="E34" s="9">
        <v>45</v>
      </c>
      <c r="F34" s="7" t="s">
        <v>5</v>
      </c>
      <c r="G34" s="7">
        <v>95</v>
      </c>
      <c r="H34" s="10">
        <v>0</v>
      </c>
      <c r="I34" s="11">
        <v>0</v>
      </c>
      <c r="J34" s="12" t="s">
        <v>13</v>
      </c>
      <c r="K34" s="13">
        <f t="shared" ref="K34:K54" si="0">SUM(G34*H34)+(G34*I34)</f>
        <v>0</v>
      </c>
    </row>
    <row r="35" spans="1:11" ht="31.5" x14ac:dyDescent="0.25">
      <c r="A35" s="4">
        <v>2</v>
      </c>
      <c r="B35" s="18" t="s">
        <v>10</v>
      </c>
      <c r="C35" s="7" t="s">
        <v>4</v>
      </c>
      <c r="D35" s="8" t="s">
        <v>11</v>
      </c>
      <c r="E35" s="9">
        <v>24</v>
      </c>
      <c r="F35" s="7" t="s">
        <v>6</v>
      </c>
      <c r="G35" s="7">
        <v>4</v>
      </c>
      <c r="H35" s="10">
        <v>0</v>
      </c>
      <c r="I35" s="11">
        <v>0</v>
      </c>
      <c r="J35" s="12" t="s">
        <v>13</v>
      </c>
      <c r="K35" s="13">
        <f t="shared" si="0"/>
        <v>0</v>
      </c>
    </row>
    <row r="36" spans="1:11" ht="15.75" x14ac:dyDescent="0.25">
      <c r="A36" s="4">
        <v>3</v>
      </c>
      <c r="B36" s="18" t="s">
        <v>10</v>
      </c>
      <c r="C36" s="7" t="s">
        <v>4</v>
      </c>
      <c r="D36" s="8" t="s">
        <v>17</v>
      </c>
      <c r="E36" s="9">
        <v>18</v>
      </c>
      <c r="F36" s="7" t="s">
        <v>6</v>
      </c>
      <c r="G36" s="7">
        <v>12</v>
      </c>
      <c r="H36" s="10">
        <v>0</v>
      </c>
      <c r="I36" s="11">
        <v>0</v>
      </c>
      <c r="J36" s="12" t="s">
        <v>13</v>
      </c>
      <c r="K36" s="13">
        <f t="shared" si="0"/>
        <v>0</v>
      </c>
    </row>
    <row r="37" spans="1:11" ht="15.75" x14ac:dyDescent="0.25">
      <c r="A37" s="4">
        <v>4</v>
      </c>
      <c r="B37" s="18" t="s">
        <v>10</v>
      </c>
      <c r="C37" s="7" t="s">
        <v>4</v>
      </c>
      <c r="D37" s="8" t="s">
        <v>7</v>
      </c>
      <c r="E37" s="9">
        <v>24</v>
      </c>
      <c r="F37" s="7" t="s">
        <v>6</v>
      </c>
      <c r="G37" s="7">
        <v>9</v>
      </c>
      <c r="H37" s="10">
        <v>0</v>
      </c>
      <c r="I37" s="11">
        <v>0</v>
      </c>
      <c r="J37" s="12" t="s">
        <v>13</v>
      </c>
      <c r="K37" s="13">
        <f t="shared" si="0"/>
        <v>0</v>
      </c>
    </row>
    <row r="38" spans="1:11" ht="31.5" x14ac:dyDescent="0.25">
      <c r="A38" s="4">
        <v>5</v>
      </c>
      <c r="B38" s="18" t="s">
        <v>10</v>
      </c>
      <c r="C38" s="7" t="s">
        <v>4</v>
      </c>
      <c r="D38" s="8" t="s">
        <v>18</v>
      </c>
      <c r="E38" s="9">
        <v>40</v>
      </c>
      <c r="F38" s="7" t="s">
        <v>5</v>
      </c>
      <c r="G38" s="7">
        <v>3</v>
      </c>
      <c r="H38" s="10">
        <v>0</v>
      </c>
      <c r="I38" s="11">
        <v>0</v>
      </c>
      <c r="J38" s="12" t="s">
        <v>13</v>
      </c>
      <c r="K38" s="13">
        <f t="shared" si="0"/>
        <v>0</v>
      </c>
    </row>
    <row r="39" spans="1:11" ht="31.5" x14ac:dyDescent="0.25">
      <c r="A39" s="4">
        <v>6</v>
      </c>
      <c r="B39" s="18" t="s">
        <v>10</v>
      </c>
      <c r="C39" s="7" t="s">
        <v>4</v>
      </c>
      <c r="D39" s="8" t="s">
        <v>8</v>
      </c>
      <c r="E39" s="9">
        <v>40</v>
      </c>
      <c r="F39" s="7" t="s">
        <v>5</v>
      </c>
      <c r="G39" s="7">
        <v>15</v>
      </c>
      <c r="H39" s="10">
        <v>0</v>
      </c>
      <c r="I39" s="11">
        <v>0</v>
      </c>
      <c r="J39" s="12" t="s">
        <v>13</v>
      </c>
      <c r="K39" s="13">
        <f t="shared" si="0"/>
        <v>0</v>
      </c>
    </row>
    <row r="40" spans="1:11" ht="15.75" x14ac:dyDescent="0.25">
      <c r="A40" s="4">
        <v>7</v>
      </c>
      <c r="B40" s="18" t="s">
        <v>10</v>
      </c>
      <c r="C40" s="7" t="s">
        <v>4</v>
      </c>
      <c r="D40" s="8" t="s">
        <v>21</v>
      </c>
      <c r="E40" s="9">
        <v>18</v>
      </c>
      <c r="F40" s="7" t="s">
        <v>20</v>
      </c>
      <c r="G40" s="7">
        <v>4</v>
      </c>
      <c r="H40" s="10">
        <v>0</v>
      </c>
      <c r="I40" s="11">
        <v>0</v>
      </c>
      <c r="J40" s="12" t="s">
        <v>13</v>
      </c>
      <c r="K40" s="13">
        <f t="shared" si="0"/>
        <v>0</v>
      </c>
    </row>
    <row r="41" spans="1:11" ht="15.75" x14ac:dyDescent="0.25">
      <c r="A41" s="4">
        <v>8</v>
      </c>
      <c r="B41" s="18" t="s">
        <v>10</v>
      </c>
      <c r="C41" s="7" t="s">
        <v>12</v>
      </c>
      <c r="D41" s="8" t="s">
        <v>22</v>
      </c>
      <c r="E41" s="9">
        <v>72</v>
      </c>
      <c r="F41" s="7" t="s">
        <v>5</v>
      </c>
      <c r="G41" s="7">
        <v>87</v>
      </c>
      <c r="H41" s="15"/>
      <c r="I41" s="11">
        <v>0</v>
      </c>
      <c r="J41" s="12" t="s">
        <v>14</v>
      </c>
      <c r="K41" s="13">
        <f t="shared" si="0"/>
        <v>0</v>
      </c>
    </row>
    <row r="42" spans="1:11" ht="15.75" x14ac:dyDescent="0.25">
      <c r="A42" s="4">
        <v>9</v>
      </c>
      <c r="B42" s="18" t="s">
        <v>10</v>
      </c>
      <c r="C42" s="7" t="s">
        <v>12</v>
      </c>
      <c r="D42" s="8" t="s">
        <v>24</v>
      </c>
      <c r="E42" s="9">
        <v>60</v>
      </c>
      <c r="F42" s="7" t="s">
        <v>5</v>
      </c>
      <c r="G42" s="7">
        <v>8</v>
      </c>
      <c r="H42" s="15"/>
      <c r="I42" s="11">
        <v>0</v>
      </c>
      <c r="J42" s="12" t="s">
        <v>14</v>
      </c>
      <c r="K42" s="13">
        <f t="shared" si="0"/>
        <v>0</v>
      </c>
    </row>
    <row r="43" spans="1:11" ht="31.5" x14ac:dyDescent="0.25">
      <c r="A43" s="4">
        <v>10</v>
      </c>
      <c r="B43" s="18" t="s">
        <v>10</v>
      </c>
      <c r="C43" s="7" t="s">
        <v>12</v>
      </c>
      <c r="D43" s="8" t="s">
        <v>11</v>
      </c>
      <c r="E43" s="9">
        <v>36</v>
      </c>
      <c r="F43" s="7" t="s">
        <v>6</v>
      </c>
      <c r="G43" s="7">
        <v>4</v>
      </c>
      <c r="H43" s="15"/>
      <c r="I43" s="11">
        <v>0</v>
      </c>
      <c r="J43" s="12" t="s">
        <v>14</v>
      </c>
      <c r="K43" s="13">
        <f t="shared" si="0"/>
        <v>0</v>
      </c>
    </row>
    <row r="44" spans="1:11" ht="15.75" x14ac:dyDescent="0.25">
      <c r="A44" s="4">
        <v>11</v>
      </c>
      <c r="B44" s="18" t="s">
        <v>10</v>
      </c>
      <c r="C44" s="7" t="s">
        <v>12</v>
      </c>
      <c r="D44" s="8" t="s">
        <v>17</v>
      </c>
      <c r="E44" s="9">
        <v>38</v>
      </c>
      <c r="F44" s="7" t="s">
        <v>6</v>
      </c>
      <c r="G44" s="7">
        <v>12</v>
      </c>
      <c r="H44" s="15"/>
      <c r="I44" s="11">
        <v>0</v>
      </c>
      <c r="J44" s="12" t="s">
        <v>14</v>
      </c>
      <c r="K44" s="13">
        <f t="shared" si="0"/>
        <v>0</v>
      </c>
    </row>
    <row r="45" spans="1:11" ht="15.75" x14ac:dyDescent="0.25">
      <c r="A45" s="4">
        <v>12</v>
      </c>
      <c r="B45" s="18" t="s">
        <v>10</v>
      </c>
      <c r="C45" s="7" t="s">
        <v>12</v>
      </c>
      <c r="D45" s="8" t="s">
        <v>7</v>
      </c>
      <c r="E45" s="9">
        <v>36</v>
      </c>
      <c r="F45" s="7" t="s">
        <v>6</v>
      </c>
      <c r="G45" s="7">
        <v>9</v>
      </c>
      <c r="H45" s="15"/>
      <c r="I45" s="11">
        <v>0</v>
      </c>
      <c r="J45" s="12" t="s">
        <v>14</v>
      </c>
      <c r="K45" s="13">
        <f t="shared" si="0"/>
        <v>0</v>
      </c>
    </row>
    <row r="46" spans="1:11" ht="31.5" x14ac:dyDescent="0.25">
      <c r="A46" s="4">
        <v>13</v>
      </c>
      <c r="B46" s="18" t="s">
        <v>10</v>
      </c>
      <c r="C46" s="7" t="s">
        <v>12</v>
      </c>
      <c r="D46" s="8" t="s">
        <v>18</v>
      </c>
      <c r="E46" s="9">
        <v>72</v>
      </c>
      <c r="F46" s="7" t="s">
        <v>5</v>
      </c>
      <c r="G46" s="7">
        <v>3</v>
      </c>
      <c r="H46" s="15"/>
      <c r="I46" s="11">
        <v>0</v>
      </c>
      <c r="J46" s="12" t="s">
        <v>14</v>
      </c>
      <c r="K46" s="13">
        <f t="shared" si="0"/>
        <v>0</v>
      </c>
    </row>
    <row r="47" spans="1:11" ht="31.5" x14ac:dyDescent="0.25">
      <c r="A47" s="4">
        <v>14</v>
      </c>
      <c r="B47" s="18" t="s">
        <v>10</v>
      </c>
      <c r="C47" s="7" t="s">
        <v>12</v>
      </c>
      <c r="D47" s="8" t="s">
        <v>8</v>
      </c>
      <c r="E47" s="9">
        <v>72</v>
      </c>
      <c r="F47" s="7" t="s">
        <v>5</v>
      </c>
      <c r="G47" s="7">
        <v>15</v>
      </c>
      <c r="H47" s="15"/>
      <c r="I47" s="11">
        <v>0</v>
      </c>
      <c r="J47" s="12" t="s">
        <v>14</v>
      </c>
      <c r="K47" s="13">
        <f t="shared" si="0"/>
        <v>0</v>
      </c>
    </row>
    <row r="48" spans="1:11" ht="24.75" customHeight="1" x14ac:dyDescent="0.25">
      <c r="A48" s="4">
        <v>15</v>
      </c>
      <c r="B48" s="18" t="s">
        <v>10</v>
      </c>
      <c r="C48" s="7" t="s">
        <v>12</v>
      </c>
      <c r="D48" s="8" t="s">
        <v>23</v>
      </c>
      <c r="E48" s="9">
        <v>60</v>
      </c>
      <c r="F48" s="7" t="s">
        <v>20</v>
      </c>
      <c r="G48" s="7">
        <v>4</v>
      </c>
      <c r="H48" s="15"/>
      <c r="I48" s="11">
        <v>0</v>
      </c>
      <c r="J48" s="12" t="s">
        <v>14</v>
      </c>
      <c r="K48" s="13">
        <f t="shared" si="0"/>
        <v>0</v>
      </c>
    </row>
    <row r="49" spans="1:11" ht="15.75" x14ac:dyDescent="0.25">
      <c r="A49" s="4">
        <v>16</v>
      </c>
      <c r="B49" s="6" t="s">
        <v>25</v>
      </c>
      <c r="C49" s="12" t="s">
        <v>12</v>
      </c>
      <c r="D49" s="14" t="s">
        <v>26</v>
      </c>
      <c r="E49" s="40">
        <v>250</v>
      </c>
      <c r="F49" s="7" t="s">
        <v>27</v>
      </c>
      <c r="G49" s="7">
        <v>20</v>
      </c>
      <c r="H49" s="15"/>
      <c r="I49" s="11">
        <v>0</v>
      </c>
      <c r="J49" s="12" t="s">
        <v>14</v>
      </c>
      <c r="K49" s="13">
        <f t="shared" si="0"/>
        <v>0</v>
      </c>
    </row>
    <row r="50" spans="1:11" ht="47.25" x14ac:dyDescent="0.25">
      <c r="A50" s="4">
        <v>17</v>
      </c>
      <c r="B50" s="6" t="s">
        <v>25</v>
      </c>
      <c r="C50" s="12" t="s">
        <v>4</v>
      </c>
      <c r="D50" s="16" t="s">
        <v>36</v>
      </c>
      <c r="E50" s="9">
        <v>150</v>
      </c>
      <c r="F50" s="7" t="s">
        <v>28</v>
      </c>
      <c r="G50" s="7">
        <v>20</v>
      </c>
      <c r="H50" s="10">
        <v>0</v>
      </c>
      <c r="I50" s="11">
        <v>0</v>
      </c>
      <c r="J50" s="12" t="s">
        <v>13</v>
      </c>
      <c r="K50" s="13">
        <f t="shared" si="0"/>
        <v>0</v>
      </c>
    </row>
    <row r="51" spans="1:11" ht="15.75" x14ac:dyDescent="0.25">
      <c r="A51" s="4">
        <v>18</v>
      </c>
      <c r="B51" s="6" t="s">
        <v>29</v>
      </c>
      <c r="C51" s="12" t="s">
        <v>4</v>
      </c>
      <c r="D51" s="14" t="s">
        <v>34</v>
      </c>
      <c r="E51" s="40">
        <v>200</v>
      </c>
      <c r="F51" s="7">
        <v>28500</v>
      </c>
      <c r="G51" s="7">
        <v>20</v>
      </c>
      <c r="H51" s="10">
        <v>0</v>
      </c>
      <c r="I51" s="11">
        <v>0</v>
      </c>
      <c r="J51" s="12" t="s">
        <v>13</v>
      </c>
      <c r="K51" s="13">
        <f t="shared" si="0"/>
        <v>0</v>
      </c>
    </row>
    <row r="52" spans="1:11" ht="15.75" x14ac:dyDescent="0.25">
      <c r="A52" s="4">
        <v>19</v>
      </c>
      <c r="B52" s="6" t="s">
        <v>29</v>
      </c>
      <c r="C52" s="7" t="s">
        <v>12</v>
      </c>
      <c r="D52" s="8" t="s">
        <v>26</v>
      </c>
      <c r="E52" s="9">
        <v>250</v>
      </c>
      <c r="F52" s="7" t="s">
        <v>32</v>
      </c>
      <c r="G52" s="7">
        <v>20</v>
      </c>
      <c r="H52" s="17"/>
      <c r="I52" s="11">
        <v>0</v>
      </c>
      <c r="J52" s="12" t="s">
        <v>14</v>
      </c>
      <c r="K52" s="13">
        <f t="shared" si="0"/>
        <v>0</v>
      </c>
    </row>
    <row r="53" spans="1:11" ht="15.75" x14ac:dyDescent="0.25">
      <c r="A53" s="4">
        <v>20</v>
      </c>
      <c r="B53" s="6" t="s">
        <v>29</v>
      </c>
      <c r="C53" s="12" t="s">
        <v>4</v>
      </c>
      <c r="D53" s="14" t="s">
        <v>30</v>
      </c>
      <c r="E53" s="9">
        <v>100</v>
      </c>
      <c r="F53" s="7" t="s">
        <v>31</v>
      </c>
      <c r="G53" s="7">
        <v>7</v>
      </c>
      <c r="H53" s="10">
        <v>0</v>
      </c>
      <c r="I53" s="11">
        <v>0</v>
      </c>
      <c r="J53" s="12" t="s">
        <v>13</v>
      </c>
      <c r="K53" s="13">
        <f t="shared" si="0"/>
        <v>0</v>
      </c>
    </row>
    <row r="54" spans="1:11" ht="15.75" x14ac:dyDescent="0.25">
      <c r="A54" s="4">
        <v>21</v>
      </c>
      <c r="B54" s="6" t="s">
        <v>29</v>
      </c>
      <c r="C54" s="7" t="s">
        <v>12</v>
      </c>
      <c r="D54" s="8" t="s">
        <v>33</v>
      </c>
      <c r="E54" s="9">
        <v>150</v>
      </c>
      <c r="F54" s="7" t="s">
        <v>40</v>
      </c>
      <c r="G54" s="7">
        <v>7</v>
      </c>
      <c r="H54" s="15"/>
      <c r="I54" s="11">
        <v>0</v>
      </c>
      <c r="J54" s="12" t="s">
        <v>14</v>
      </c>
      <c r="K54" s="13">
        <f t="shared" si="0"/>
        <v>0</v>
      </c>
    </row>
    <row r="55" spans="1:11" x14ac:dyDescent="0.25">
      <c r="A55"/>
      <c r="B55"/>
      <c r="D55"/>
      <c r="F55"/>
      <c r="I55"/>
      <c r="J55"/>
    </row>
    <row r="56" spans="1:11" x14ac:dyDescent="0.25">
      <c r="A56"/>
      <c r="B56"/>
      <c r="D56"/>
      <c r="F56"/>
      <c r="G56" s="42">
        <f>SUBTOTAL(9,G34:G54)</f>
        <v>378</v>
      </c>
      <c r="H56" s="43"/>
      <c r="I56" s="43"/>
      <c r="J56" s="43"/>
      <c r="K56" s="43">
        <f t="shared" ref="K56" si="1">SUBTOTAL(9,K34:K54)</f>
        <v>0</v>
      </c>
    </row>
    <row r="57" spans="1:11" x14ac:dyDescent="0.25">
      <c r="A57"/>
      <c r="B57"/>
      <c r="D57"/>
      <c r="F57"/>
      <c r="I57"/>
      <c r="J57"/>
    </row>
    <row r="58" spans="1:11" x14ac:dyDescent="0.25">
      <c r="A58"/>
      <c r="B58"/>
      <c r="D58"/>
      <c r="F58"/>
      <c r="I58"/>
      <c r="J58" s="44" t="s">
        <v>56</v>
      </c>
      <c r="K58" s="45">
        <f>SUM(K56)</f>
        <v>0</v>
      </c>
    </row>
    <row r="59" spans="1:11" x14ac:dyDescent="0.25">
      <c r="A59"/>
      <c r="B59"/>
      <c r="D59"/>
      <c r="F59"/>
      <c r="I59"/>
      <c r="J59" s="44" t="s">
        <v>54</v>
      </c>
      <c r="K59" s="45">
        <f>SUM(K58*23%)</f>
        <v>0</v>
      </c>
    </row>
    <row r="60" spans="1:11" x14ac:dyDescent="0.25">
      <c r="A60"/>
      <c r="B60"/>
      <c r="D60"/>
      <c r="F60"/>
      <c r="I60"/>
      <c r="J60" s="44" t="s">
        <v>55</v>
      </c>
      <c r="K60" s="45">
        <f>SUM(K58:K59)</f>
        <v>0</v>
      </c>
    </row>
    <row r="61" spans="1:11" x14ac:dyDescent="0.25">
      <c r="A61"/>
      <c r="B61" s="20" t="s">
        <v>53</v>
      </c>
      <c r="D61"/>
      <c r="F61"/>
      <c r="I61"/>
      <c r="J61" s="43"/>
    </row>
    <row r="62" spans="1:11" x14ac:dyDescent="0.25">
      <c r="A62"/>
      <c r="B62"/>
      <c r="D62"/>
      <c r="F62"/>
      <c r="I62"/>
      <c r="J62"/>
    </row>
  </sheetData>
  <autoFilter ref="B33:K62"/>
  <mergeCells count="20">
    <mergeCell ref="B13:C13"/>
    <mergeCell ref="B14:C14"/>
    <mergeCell ref="B16:C16"/>
    <mergeCell ref="B18:K18"/>
    <mergeCell ref="B31:K31"/>
    <mergeCell ref="B19:C19"/>
    <mergeCell ref="B20:C20"/>
    <mergeCell ref="B23:C23"/>
    <mergeCell ref="B24:C24"/>
    <mergeCell ref="B27:C27"/>
    <mergeCell ref="B28:C28"/>
    <mergeCell ref="B22:K22"/>
    <mergeCell ref="B26:K26"/>
    <mergeCell ref="B4:K4"/>
    <mergeCell ref="B5:K5"/>
    <mergeCell ref="B7:K7"/>
    <mergeCell ref="B8:K8"/>
    <mergeCell ref="B12:K12"/>
    <mergeCell ref="B9:K9"/>
    <mergeCell ref="B10:K10"/>
  </mergeCells>
  <phoneticPr fontId="5" type="noConversion"/>
  <pageMargins left="0.7" right="0.7" top="0.75" bottom="0.75" header="0.3" footer="0.3"/>
  <pageSetup paperSize="9" scale="70" fitToHeight="0" orientation="landscape" r:id="rId1"/>
  <headerFooter>
    <oddFooter>&amp;C&amp;"Times New Roman,Normalny"&amp;8Strona &amp;P</odd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kosztorys ofertowy</vt:lpstr>
      <vt:lpstr>'kosztorys ofertowy'!Obszar_wydruku</vt:lpstr>
      <vt:lpstr>'kosztorys ofertowy'!Tytuły_wydruku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2023-06-15T08:57:13Z</dcterms:modified>
</cp:coreProperties>
</file>