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zp\ZamPub\2 0 2 4   R O K\25 PN ZP U 2024 - USŁUGI SERWISOWE - M\SWZ\"/>
    </mc:Choice>
  </mc:AlternateContent>
  <xr:revisionPtr revIDLastSave="0" documentId="13_ncr:1_{6729B3BA-FFE8-4459-899E-985CD4FC49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56" i="1" l="1"/>
  <c r="J156" i="1"/>
  <c r="T155" i="1"/>
  <c r="S155" i="1"/>
  <c r="O155" i="1"/>
  <c r="Q155" i="1" s="1"/>
  <c r="J155" i="1"/>
  <c r="L155" i="1" s="1"/>
  <c r="S154" i="1"/>
  <c r="O154" i="1"/>
  <c r="Q154" i="1" s="1"/>
  <c r="J154" i="1"/>
  <c r="S153" i="1"/>
  <c r="S156" i="1" s="1"/>
  <c r="O153" i="1"/>
  <c r="T153" i="1" s="1"/>
  <c r="J153" i="1"/>
  <c r="L153" i="1" s="1"/>
  <c r="M149" i="1"/>
  <c r="R145" i="1"/>
  <c r="O145" i="1"/>
  <c r="S144" i="1"/>
  <c r="S145" i="1" s="1"/>
  <c r="O144" i="1"/>
  <c r="J144" i="1"/>
  <c r="J145" i="1" s="1"/>
  <c r="M140" i="1"/>
  <c r="R138" i="1"/>
  <c r="S137" i="1"/>
  <c r="O137" i="1"/>
  <c r="J137" i="1"/>
  <c r="L137" i="1" s="1"/>
  <c r="S136" i="1"/>
  <c r="O136" i="1"/>
  <c r="Q136" i="1" s="1"/>
  <c r="J136" i="1"/>
  <c r="T135" i="1"/>
  <c r="S135" i="1"/>
  <c r="Q135" i="1"/>
  <c r="O135" i="1"/>
  <c r="J135" i="1"/>
  <c r="L135" i="1" s="1"/>
  <c r="S134" i="1"/>
  <c r="O134" i="1"/>
  <c r="Q134" i="1" s="1"/>
  <c r="J134" i="1"/>
  <c r="T134" i="1" s="1"/>
  <c r="T133" i="1"/>
  <c r="S133" i="1"/>
  <c r="O133" i="1"/>
  <c r="Q133" i="1" s="1"/>
  <c r="J133" i="1"/>
  <c r="L133" i="1" s="1"/>
  <c r="S132" i="1"/>
  <c r="O132" i="1"/>
  <c r="Q132" i="1" s="1"/>
  <c r="J132" i="1"/>
  <c r="S131" i="1"/>
  <c r="O131" i="1"/>
  <c r="Q131" i="1" s="1"/>
  <c r="J131" i="1"/>
  <c r="L131" i="1" s="1"/>
  <c r="S130" i="1"/>
  <c r="O130" i="1"/>
  <c r="Q130" i="1" s="1"/>
  <c r="J130" i="1"/>
  <c r="L130" i="1" s="1"/>
  <c r="S129" i="1"/>
  <c r="O129" i="1"/>
  <c r="J129" i="1"/>
  <c r="L129" i="1" s="1"/>
  <c r="S128" i="1"/>
  <c r="O128" i="1"/>
  <c r="Q128" i="1" s="1"/>
  <c r="J128" i="1"/>
  <c r="L128" i="1" s="1"/>
  <c r="S127" i="1"/>
  <c r="O127" i="1"/>
  <c r="Q127" i="1" s="1"/>
  <c r="J127" i="1"/>
  <c r="S126" i="1"/>
  <c r="O126" i="1"/>
  <c r="Q126" i="1" s="1"/>
  <c r="J126" i="1"/>
  <c r="T126" i="1" s="1"/>
  <c r="S125" i="1"/>
  <c r="O125" i="1"/>
  <c r="J125" i="1"/>
  <c r="L125" i="1" s="1"/>
  <c r="S124" i="1"/>
  <c r="O124" i="1"/>
  <c r="Q124" i="1" s="1"/>
  <c r="J124" i="1"/>
  <c r="T124" i="1" s="1"/>
  <c r="S123" i="1"/>
  <c r="S138" i="1" s="1"/>
  <c r="Q123" i="1"/>
  <c r="O123" i="1"/>
  <c r="J123" i="1"/>
  <c r="T123" i="1" s="1"/>
  <c r="M119" i="1"/>
  <c r="R116" i="1"/>
  <c r="J116" i="1"/>
  <c r="S115" i="1"/>
  <c r="O115" i="1"/>
  <c r="Q115" i="1" s="1"/>
  <c r="J115" i="1"/>
  <c r="L115" i="1" s="1"/>
  <c r="S114" i="1"/>
  <c r="O114" i="1"/>
  <c r="Q114" i="1" s="1"/>
  <c r="J114" i="1"/>
  <c r="L114" i="1" s="1"/>
  <c r="S113" i="1"/>
  <c r="O113" i="1"/>
  <c r="T113" i="1" s="1"/>
  <c r="L113" i="1"/>
  <c r="J113" i="1"/>
  <c r="S112" i="1"/>
  <c r="O112" i="1"/>
  <c r="Q112" i="1" s="1"/>
  <c r="J112" i="1"/>
  <c r="L112" i="1" s="1"/>
  <c r="S111" i="1"/>
  <c r="O111" i="1"/>
  <c r="Q111" i="1" s="1"/>
  <c r="J111" i="1"/>
  <c r="S110" i="1"/>
  <c r="O110" i="1"/>
  <c r="Q110" i="1" s="1"/>
  <c r="L110" i="1"/>
  <c r="J110" i="1"/>
  <c r="S109" i="1"/>
  <c r="O109" i="1"/>
  <c r="J109" i="1"/>
  <c r="L109" i="1" s="1"/>
  <c r="S108" i="1"/>
  <c r="O108" i="1"/>
  <c r="Q108" i="1" s="1"/>
  <c r="J108" i="1"/>
  <c r="T108" i="1" s="1"/>
  <c r="T107" i="1"/>
  <c r="S107" i="1"/>
  <c r="Q107" i="1"/>
  <c r="O107" i="1"/>
  <c r="J107" i="1"/>
  <c r="L107" i="1" s="1"/>
  <c r="S106" i="1"/>
  <c r="O106" i="1"/>
  <c r="Q106" i="1" s="1"/>
  <c r="J106" i="1"/>
  <c r="T106" i="1" s="1"/>
  <c r="S105" i="1"/>
  <c r="O105" i="1"/>
  <c r="Q105" i="1" s="1"/>
  <c r="L105" i="1"/>
  <c r="J105" i="1"/>
  <c r="S104" i="1"/>
  <c r="O104" i="1"/>
  <c r="Q104" i="1" s="1"/>
  <c r="J104" i="1"/>
  <c r="S103" i="1"/>
  <c r="O103" i="1"/>
  <c r="T103" i="1" s="1"/>
  <c r="J103" i="1"/>
  <c r="L103" i="1" s="1"/>
  <c r="S102" i="1"/>
  <c r="O102" i="1"/>
  <c r="J102" i="1"/>
  <c r="L102" i="1" s="1"/>
  <c r="S101" i="1"/>
  <c r="S116" i="1" s="1"/>
  <c r="O101" i="1"/>
  <c r="T101" i="1" s="1"/>
  <c r="L101" i="1"/>
  <c r="L116" i="1" s="1"/>
  <c r="J101" i="1"/>
  <c r="M97" i="1"/>
  <c r="R92" i="1"/>
  <c r="S91" i="1"/>
  <c r="S92" i="1" s="1"/>
  <c r="O91" i="1"/>
  <c r="O92" i="1" s="1"/>
  <c r="L91" i="1"/>
  <c r="L92" i="1" s="1"/>
  <c r="J91" i="1"/>
  <c r="J92" i="1" s="1"/>
  <c r="M87" i="1"/>
  <c r="S84" i="1"/>
  <c r="R84" i="1"/>
  <c r="J84" i="1"/>
  <c r="S83" i="1"/>
  <c r="O83" i="1"/>
  <c r="T83" i="1" s="1"/>
  <c r="T84" i="1" s="1"/>
  <c r="L83" i="1"/>
  <c r="L84" i="1" s="1"/>
  <c r="J83" i="1"/>
  <c r="M79" i="1"/>
  <c r="R74" i="1"/>
  <c r="S73" i="1"/>
  <c r="S74" i="1" s="1"/>
  <c r="O73" i="1"/>
  <c r="Q73" i="1" s="1"/>
  <c r="Q74" i="1" s="1"/>
  <c r="J73" i="1"/>
  <c r="L73" i="1" s="1"/>
  <c r="L74" i="1" s="1"/>
  <c r="M69" i="1"/>
  <c r="R64" i="1"/>
  <c r="S63" i="1"/>
  <c r="S64" i="1" s="1"/>
  <c r="O63" i="1"/>
  <c r="O64" i="1" s="1"/>
  <c r="J63" i="1"/>
  <c r="J64" i="1" s="1"/>
  <c r="M59" i="1"/>
  <c r="S56" i="1"/>
  <c r="R56" i="1"/>
  <c r="O56" i="1"/>
  <c r="J56" i="1"/>
  <c r="S55" i="1"/>
  <c r="O55" i="1"/>
  <c r="Q55" i="1" s="1"/>
  <c r="Q56" i="1" s="1"/>
  <c r="J55" i="1"/>
  <c r="L55" i="1" s="1"/>
  <c r="M51" i="1"/>
  <c r="R47" i="1"/>
  <c r="J47" i="1"/>
  <c r="S46" i="1"/>
  <c r="S47" i="1" s="1"/>
  <c r="O46" i="1"/>
  <c r="Q46" i="1" s="1"/>
  <c r="Q47" i="1" s="1"/>
  <c r="J46" i="1"/>
  <c r="L46" i="1" s="1"/>
  <c r="L47" i="1" s="1"/>
  <c r="M42" i="1"/>
  <c r="R38" i="1"/>
  <c r="S37" i="1"/>
  <c r="S38" i="1" s="1"/>
  <c r="O37" i="1"/>
  <c r="O38" i="1" s="1"/>
  <c r="J37" i="1"/>
  <c r="J38" i="1" s="1"/>
  <c r="M33" i="1"/>
  <c r="S30" i="1"/>
  <c r="R30" i="1"/>
  <c r="O30" i="1"/>
  <c r="S29" i="1"/>
  <c r="O29" i="1"/>
  <c r="Q29" i="1" s="1"/>
  <c r="Q30" i="1" s="1"/>
  <c r="J29" i="1"/>
  <c r="L29" i="1" s="1"/>
  <c r="M25" i="1"/>
  <c r="R22" i="1"/>
  <c r="O22" i="1"/>
  <c r="J22" i="1"/>
  <c r="S21" i="1"/>
  <c r="S22" i="1" s="1"/>
  <c r="O21" i="1"/>
  <c r="Q21" i="1" s="1"/>
  <c r="Q22" i="1" s="1"/>
  <c r="J21" i="1"/>
  <c r="T21" i="1" s="1"/>
  <c r="T22" i="1" s="1"/>
  <c r="M17" i="1"/>
  <c r="T154" i="1" l="1"/>
  <c r="T156" i="1" s="1"/>
  <c r="U155" i="1"/>
  <c r="O156" i="1"/>
  <c r="Q153" i="1"/>
  <c r="Q156" i="1" s="1"/>
  <c r="L156" i="1"/>
  <c r="L144" i="1"/>
  <c r="L145" i="1" s="1"/>
  <c r="T144" i="1"/>
  <c r="T145" i="1" s="1"/>
  <c r="T136" i="1"/>
  <c r="U133" i="1"/>
  <c r="U130" i="1"/>
  <c r="U131" i="1"/>
  <c r="U135" i="1"/>
  <c r="T132" i="1"/>
  <c r="T131" i="1"/>
  <c r="L132" i="1"/>
  <c r="U132" i="1" s="1"/>
  <c r="T137" i="1"/>
  <c r="U128" i="1"/>
  <c r="O138" i="1"/>
  <c r="T127" i="1"/>
  <c r="T128" i="1"/>
  <c r="L126" i="1"/>
  <c r="U126" i="1" s="1"/>
  <c r="T129" i="1"/>
  <c r="J138" i="1"/>
  <c r="L123" i="1"/>
  <c r="U123" i="1" s="1"/>
  <c r="U115" i="1"/>
  <c r="T115" i="1"/>
  <c r="O116" i="1"/>
  <c r="T110" i="1"/>
  <c r="T111" i="1"/>
  <c r="U112" i="1"/>
  <c r="U114" i="1"/>
  <c r="U110" i="1"/>
  <c r="T112" i="1"/>
  <c r="U107" i="1"/>
  <c r="T109" i="1"/>
  <c r="T105" i="1"/>
  <c r="Q103" i="1"/>
  <c r="U103" i="1" s="1"/>
  <c r="U105" i="1"/>
  <c r="T104" i="1"/>
  <c r="Q102" i="1"/>
  <c r="U102" i="1"/>
  <c r="L104" i="1"/>
  <c r="U104" i="1" s="1"/>
  <c r="Q83" i="1"/>
  <c r="Q84" i="1" s="1"/>
  <c r="O84" i="1"/>
  <c r="O74" i="1"/>
  <c r="T73" i="1"/>
  <c r="T74" i="1" s="1"/>
  <c r="J74" i="1"/>
  <c r="L63" i="1"/>
  <c r="L64" i="1" s="1"/>
  <c r="T55" i="1"/>
  <c r="T56" i="1" s="1"/>
  <c r="O47" i="1"/>
  <c r="T46" i="1"/>
  <c r="T47" i="1" s="1"/>
  <c r="L37" i="1"/>
  <c r="L38" i="1" s="1"/>
  <c r="T29" i="1"/>
  <c r="T30" i="1" s="1"/>
  <c r="J30" i="1"/>
  <c r="L21" i="1"/>
  <c r="L22" i="1" s="1"/>
  <c r="U29" i="1"/>
  <c r="U30" i="1" s="1"/>
  <c r="L30" i="1"/>
  <c r="U55" i="1"/>
  <c r="U56" i="1" s="1"/>
  <c r="L56" i="1"/>
  <c r="U129" i="1"/>
  <c r="Q63" i="1"/>
  <c r="Q64" i="1" s="1"/>
  <c r="Q91" i="1"/>
  <c r="Q92" i="1" s="1"/>
  <c r="Q109" i="1"/>
  <c r="U109" i="1" s="1"/>
  <c r="L111" i="1"/>
  <c r="U111" i="1" s="1"/>
  <c r="Q125" i="1"/>
  <c r="U125" i="1" s="1"/>
  <c r="L127" i="1"/>
  <c r="U127" i="1" s="1"/>
  <c r="Q137" i="1"/>
  <c r="U137" i="1" s="1"/>
  <c r="T102" i="1"/>
  <c r="L106" i="1"/>
  <c r="U106" i="1" s="1"/>
  <c r="T114" i="1"/>
  <c r="T130" i="1"/>
  <c r="L134" i="1"/>
  <c r="U134" i="1" s="1"/>
  <c r="L154" i="1"/>
  <c r="U154" i="1" s="1"/>
  <c r="T91" i="1"/>
  <c r="T92" i="1" s="1"/>
  <c r="T125" i="1"/>
  <c r="T37" i="1"/>
  <c r="T38" i="1" s="1"/>
  <c r="T63" i="1"/>
  <c r="T64" i="1" s="1"/>
  <c r="L124" i="1"/>
  <c r="U124" i="1" s="1"/>
  <c r="L108" i="1"/>
  <c r="U108" i="1" s="1"/>
  <c r="L136" i="1"/>
  <c r="U136" i="1" s="1"/>
  <c r="Q101" i="1"/>
  <c r="U101" i="1" s="1"/>
  <c r="Q113" i="1"/>
  <c r="U113" i="1" s="1"/>
  <c r="Q129" i="1"/>
  <c r="Q144" i="1"/>
  <c r="Q145" i="1" s="1"/>
  <c r="Q37" i="1"/>
  <c r="Q38" i="1" s="1"/>
  <c r="U46" i="1"/>
  <c r="U47" i="1" s="1"/>
  <c r="U73" i="1"/>
  <c r="U74" i="1" s="1"/>
  <c r="U153" i="1" l="1"/>
  <c r="U156" i="1" s="1"/>
  <c r="T138" i="1"/>
  <c r="T116" i="1"/>
  <c r="U91" i="1"/>
  <c r="U92" i="1" s="1"/>
  <c r="U83" i="1"/>
  <c r="U84" i="1" s="1"/>
  <c r="U21" i="1"/>
  <c r="U22" i="1" s="1"/>
  <c r="U116" i="1"/>
  <c r="L138" i="1"/>
  <c r="Q116" i="1"/>
  <c r="Q138" i="1"/>
  <c r="U138" i="1"/>
  <c r="U63" i="1"/>
  <c r="U64" i="1" s="1"/>
  <c r="U144" i="1"/>
  <c r="U145" i="1" s="1"/>
  <c r="U37" i="1"/>
  <c r="U38" i="1" s="1"/>
</calcChain>
</file>

<file path=xl/sharedStrings.xml><?xml version="1.0" encoding="utf-8"?>
<sst xmlns="http://schemas.openxmlformats.org/spreadsheetml/2006/main" count="865" uniqueCount="165">
  <si>
    <t>UWAGA:</t>
  </si>
  <si>
    <t>►</t>
  </si>
  <si>
    <t>Zamawiający zastrzega, iż ocenie zostanie poddana tylko ta oferta, która będzie zawierała 100% oferowanych propozycji cenowych.</t>
  </si>
  <si>
    <t>umowa na 3 lata</t>
  </si>
  <si>
    <t>Wartości i liczby w kolumnach i) oraz n) należy wpisać z dokładnością do dwóch miejsc po przecinku.</t>
  </si>
  <si>
    <t>Formularz zawiera formuły ułatwiajace sporządzenie oferty. Wystarczy wprowadzić dane do kolumy i) Cena wykonania 1 przeglądu netto, do kolumny n) Cena netto 1 roboczogodziny oraz do kolumn k) i p) stawkę podatku VAT, aby uzyskać cenę oferty.</t>
  </si>
  <si>
    <t xml:space="preserve">Kwota brutto przeznaczona przez Zamawiającego na zakup części i akcesoriów oraz dojazd z kol. s) została wyliczona z 23% stawką VAT i jest to kwota zarezerwowana przez Zamawiającego na ten cel - może, choć nie musi być wykorzystana w całości. </t>
  </si>
  <si>
    <t>wycenione roboczogodziny i części można dowolnie wykorzystywać w ramach różnych rodzajów i typów aparatów w obrębie jednego pakietu</t>
  </si>
  <si>
    <t>faktura po wykonanej usłudze</t>
  </si>
  <si>
    <t>Niewycenione pakiety, dla czytelności, prosimy usunąć.</t>
  </si>
  <si>
    <t>Zamawiający wymaga legalne, aktualne oprogramowanie serwisowe niezbędne do wykonania pełnej procedury przetragowej</t>
  </si>
  <si>
    <t>Zamawiający wymaga aktualne certyfikaty szkoleń serwisantów poświadczone przez producenta lub autoryzowany serwis na dany rodzaj aparatu</t>
  </si>
  <si>
    <t xml:space="preserve">Zamawiający wymaga posiadać określone przez producenta instrukcje serwisowe </t>
  </si>
  <si>
    <t>PAKIET NR 1</t>
  </si>
  <si>
    <t>CZĘŚĆ OGÓLNA</t>
  </si>
  <si>
    <t>PRZEGLĄDY</t>
  </si>
  <si>
    <t>NAPRAWY</t>
  </si>
  <si>
    <t xml:space="preserve">WARTOŚĆ OFERTY </t>
  </si>
  <si>
    <t>L.p.</t>
  </si>
  <si>
    <t>Asortyment</t>
  </si>
  <si>
    <t>Typ / Model</t>
  </si>
  <si>
    <t>Numer seryjny</t>
  </si>
  <si>
    <t>Producent</t>
  </si>
  <si>
    <t>Ilość urządzeń</t>
  </si>
  <si>
    <t>Nr paszportu</t>
  </si>
  <si>
    <t>Ilość wymaganych przeglądów w okresie umowy</t>
  </si>
  <si>
    <t>Cena wykonania jednego przeglądu netto</t>
  </si>
  <si>
    <t>Wartość wykonania przeglądów netto</t>
  </si>
  <si>
    <t xml:space="preserve"> VAT 
(%)</t>
  </si>
  <si>
    <t>Wartość wykonania przeglądów brutto</t>
  </si>
  <si>
    <t>Szacunkowa ilość roboczogodzin przewidzianych na naprawy sprzętu</t>
  </si>
  <si>
    <t>Cena netto 1 roboczogodziny</t>
  </si>
  <si>
    <t>Wartość netto roboczogodzin</t>
  </si>
  <si>
    <t>Wartość brutto roboczogodzin</t>
  </si>
  <si>
    <t>Kwota netto przeznaczona przez Zamawiającego na zakup części i akcesoriów oraz dojazd</t>
  </si>
  <si>
    <t>Kwota brutto przeznaczona przez Zamawiającego na zakup części i akcesoriów oraz dojazd</t>
  </si>
  <si>
    <r>
      <t xml:space="preserve">NETTO
</t>
    </r>
    <r>
      <rPr>
        <sz val="8"/>
        <rFont val="Tahoma"/>
        <family val="2"/>
        <charset val="238"/>
      </rPr>
      <t>/razem j +razem o + razem r /</t>
    </r>
  </si>
  <si>
    <r>
      <t xml:space="preserve">BRUTTO
</t>
    </r>
    <r>
      <rPr>
        <sz val="8"/>
        <rFont val="Tahoma"/>
        <family val="2"/>
        <charset val="238"/>
      </rPr>
      <t>/razem l + razem q + razem s /</t>
    </r>
  </si>
  <si>
    <t>a</t>
  </si>
  <si>
    <t>b</t>
  </si>
  <si>
    <t>c</t>
  </si>
  <si>
    <t>d</t>
  </si>
  <si>
    <t>e</t>
  </si>
  <si>
    <t>f</t>
  </si>
  <si>
    <t>g</t>
  </si>
  <si>
    <t>h</t>
  </si>
  <si>
    <t>i</t>
  </si>
  <si>
    <t>j (hxi)</t>
  </si>
  <si>
    <t>k</t>
  </si>
  <si>
    <t>l (j+jxk)</t>
  </si>
  <si>
    <t>m</t>
  </si>
  <si>
    <t>n</t>
  </si>
  <si>
    <t>o (mxn)</t>
  </si>
  <si>
    <t>p</t>
  </si>
  <si>
    <t>q (o+oxp)</t>
  </si>
  <si>
    <t>r</t>
  </si>
  <si>
    <t>s</t>
  </si>
  <si>
    <t>t</t>
  </si>
  <si>
    <t>u</t>
  </si>
  <si>
    <t>Pompa infuzyjna</t>
  </si>
  <si>
    <t>INFUSOMAT</t>
  </si>
  <si>
    <t>-</t>
  </si>
  <si>
    <t>Aesculap B.Braun Co.</t>
  </si>
  <si>
    <t>RAZEM</t>
  </si>
  <si>
    <t>PAKIET NR 2</t>
  </si>
  <si>
    <t>INFUSOMAT SPACE 8713050</t>
  </si>
  <si>
    <t>PAKIET NR 3</t>
  </si>
  <si>
    <t>Perfusor Compact 8714827</t>
  </si>
  <si>
    <t>PAKIET NR 4</t>
  </si>
  <si>
    <t>PERFUSOR COMPACT S 8714843</t>
  </si>
  <si>
    <t>PAKIET NR 5</t>
  </si>
  <si>
    <t>PERFUSOR SPACE 8713030</t>
  </si>
  <si>
    <t>PAKIET NR 6</t>
  </si>
  <si>
    <t>SPACE PLUS INFUSOMAT 8719050</t>
  </si>
  <si>
    <t>*) gwarancja do 12.2024 - 2 szt.</t>
  </si>
  <si>
    <t>*) gwarancja do 08.2025 - 3 szt.</t>
  </si>
  <si>
    <t>PAKIET NR 7</t>
  </si>
  <si>
    <t>SPACE PLUS PERFUSOR 8719030</t>
  </si>
  <si>
    <t>*) gwarancja do 12.2024 - 3 szt.</t>
  </si>
  <si>
    <t>*) gwarancja do 02.2025 - 8 szt.</t>
  </si>
  <si>
    <t>PAKIET NR 8</t>
  </si>
  <si>
    <t xml:space="preserve">Stacja do współpracy z rezonansem magnetycznym </t>
  </si>
  <si>
    <t>Space Station MRI 8713152</t>
  </si>
  <si>
    <t>331/RAD/2010/Z</t>
  </si>
  <si>
    <t>PAKIET NR 9</t>
  </si>
  <si>
    <t>System kontrolowania insulinoterapii</t>
  </si>
  <si>
    <t>Space Control/ Space Glucose Control</t>
  </si>
  <si>
    <t>PAKIET NR 10</t>
  </si>
  <si>
    <t>Stacja dokująca</t>
  </si>
  <si>
    <t>B.Braun Space: SpaceCover comfort  8713145/Space Station 8713140/ Space Station + SpaceCom  8713142</t>
  </si>
  <si>
    <t>23891/37702/09130</t>
  </si>
  <si>
    <t>092/BOI1/2016</t>
  </si>
  <si>
    <t>23900/38333/09125</t>
  </si>
  <si>
    <t>094/BOI1/2016</t>
  </si>
  <si>
    <t>23871/38315/09114</t>
  </si>
  <si>
    <t>096/BOI1/2016</t>
  </si>
  <si>
    <t>23872/37633/09112</t>
  </si>
  <si>
    <t>098/BOI1/2016</t>
  </si>
  <si>
    <t>23868/38316/09119</t>
  </si>
  <si>
    <t>100/BOI1/2016</t>
  </si>
  <si>
    <t>23905/37714/09129</t>
  </si>
  <si>
    <t>102/BOI1/2016</t>
  </si>
  <si>
    <t>23907/37718/09126</t>
  </si>
  <si>
    <t>104/BOI1/2016</t>
  </si>
  <si>
    <t>23874/38313/09118</t>
  </si>
  <si>
    <t>106/BOI1/2016</t>
  </si>
  <si>
    <t>23895/38318/09113</t>
  </si>
  <si>
    <t>108/BOI1/2016</t>
  </si>
  <si>
    <t>23889/38320/09111</t>
  </si>
  <si>
    <t>110/BOI1/2016</t>
  </si>
  <si>
    <t>23881/37699/09120</t>
  </si>
  <si>
    <t>112/BOI1/2016</t>
  </si>
  <si>
    <t>52704/083212/24086</t>
  </si>
  <si>
    <t>206/BOI1/2016</t>
  </si>
  <si>
    <t>52698/083209/24080</t>
  </si>
  <si>
    <t>208/BOI1/2016</t>
  </si>
  <si>
    <t>55120/083215/24085</t>
  </si>
  <si>
    <t>210/BOI1/2016</t>
  </si>
  <si>
    <t>52706/083218/24088</t>
  </si>
  <si>
    <t>212/BOI1/2016</t>
  </si>
  <si>
    <t>PAKIET NR 11</t>
  </si>
  <si>
    <t xml:space="preserve">B.Braun Space: SpaceCover comfort  8713145 /Space Station 8713140 / Space Station 8713140 </t>
  </si>
  <si>
    <t>23873/37703/38310</t>
  </si>
  <si>
    <t>093/BOI1/2016</t>
  </si>
  <si>
    <t>23869/38335/38330</t>
  </si>
  <si>
    <t>095/BOI1/2016</t>
  </si>
  <si>
    <t>23870/38317/38331</t>
  </si>
  <si>
    <t>097/BOI1/2016</t>
  </si>
  <si>
    <t>23901/38319/38314</t>
  </si>
  <si>
    <t>099/BOI1/2016</t>
  </si>
  <si>
    <t>23880/38337/38334</t>
  </si>
  <si>
    <t>101/BOI1/2016</t>
  </si>
  <si>
    <t>23906/38329/38311</t>
  </si>
  <si>
    <t>103/BOI1/2016</t>
  </si>
  <si>
    <t>23902/38338/38328</t>
  </si>
  <si>
    <t>105/BOI1/2016</t>
  </si>
  <si>
    <t>23897/38312/38336</t>
  </si>
  <si>
    <t>107/BOI1/2016</t>
  </si>
  <si>
    <t>23875/37716/37639</t>
  </si>
  <si>
    <t>109/BOI1/2016</t>
  </si>
  <si>
    <t>23899/37652/37650</t>
  </si>
  <si>
    <t>111/BOI1/2016</t>
  </si>
  <si>
    <t>23876/38332/37705</t>
  </si>
  <si>
    <t>113/BOI1/2016</t>
  </si>
  <si>
    <t>55121/083216/083220</t>
  </si>
  <si>
    <t>207/BOI1/2016</t>
  </si>
  <si>
    <t>55119/083214/083210</t>
  </si>
  <si>
    <t>209/BOI1/2016</t>
  </si>
  <si>
    <t>55117/083211/083213</t>
  </si>
  <si>
    <t>211/BOI1/2016</t>
  </si>
  <si>
    <t>55118/083217/083219</t>
  </si>
  <si>
    <t>213/BOI1/2016</t>
  </si>
  <si>
    <t>PAKIET NR 12</t>
  </si>
  <si>
    <t xml:space="preserve">B.Braun Space: SpaceCover comfort  8713145 / Space Station + SpaceCom  8713142 </t>
  </si>
  <si>
    <t>45964/14677</t>
  </si>
  <si>
    <t>058/BOR1/2017</t>
  </si>
  <si>
    <t>PAKIET NR 13</t>
  </si>
  <si>
    <t xml:space="preserve">SpaceCover comfort  8713145 /Space Station 8713140 </t>
  </si>
  <si>
    <t>45930/65651</t>
  </si>
  <si>
    <t>098/BBB0/2014</t>
  </si>
  <si>
    <t>45933/65652</t>
  </si>
  <si>
    <t>099/BBB0/2014</t>
  </si>
  <si>
    <t>45936/65653</t>
  </si>
  <si>
    <t>100/BBB0/2014</t>
  </si>
  <si>
    <t xml:space="preserve">Poniższe zapisy dotyczą wszystkich pakietów pakietów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</si>
</sst>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&quot; zł&quot;"/>
    <numFmt numFmtId="165" formatCode="_-* #,##0.00&quot; zł&quot;_-;\-* #,##0.00&quot; zł&quot;_-;_-* \-??&quot; zł&quot;_-;_-@_-"/>
    <numFmt numFmtId="166" formatCode="_-* #,##0.00\ _z_ł_-;\-* #,##0.00\ _z_ł_-;_-* &quot;-&quot;??\ _z_ł_-;_-@_-"/>
    <numFmt numFmtId="167" formatCode="#,##0.00\ _z_ł"/>
    <numFmt numFmtId="168" formatCode="_-* #,##0\ _z_ł_-;\-* #,##0\ _z_ł_-;_-* \-??\ _z_ł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b/>
      <sz val="10"/>
      <name val="Tahoma"/>
      <family val="2"/>
      <charset val="238"/>
    </font>
    <font>
      <sz val="10"/>
      <color indexed="10"/>
      <name val="Tahoma"/>
      <family val="2"/>
      <charset val="238"/>
    </font>
    <font>
      <b/>
      <sz val="8"/>
      <color indexed="30"/>
      <name val="Tahoma"/>
      <family val="2"/>
      <charset val="238"/>
    </font>
    <font>
      <b/>
      <sz val="9"/>
      <name val="Tahoma"/>
      <family val="2"/>
      <charset val="238"/>
    </font>
    <font>
      <b/>
      <sz val="8"/>
      <color indexed="10"/>
      <name val="Tahoma"/>
      <family val="2"/>
      <charset val="238"/>
    </font>
    <font>
      <sz val="8"/>
      <color indexed="10"/>
      <name val="Tahoma"/>
      <family val="2"/>
      <charset val="238"/>
    </font>
    <font>
      <sz val="8"/>
      <color indexed="8"/>
      <name val="Tahoma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2"/>
      </patternFill>
    </fill>
    <fill>
      <patternFill patternType="solid">
        <fgColor indexed="9"/>
        <bgColor indexed="2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3">
    <xf numFmtId="0" fontId="0" fillId="0" borderId="0" xfId="0"/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4" fontId="8" fillId="0" borderId="0" xfId="1" applyFont="1" applyFill="1" applyBorder="1" applyAlignment="1" applyProtection="1">
      <alignment horizontal="center" vertical="center" wrapText="1"/>
    </xf>
    <xf numFmtId="44" fontId="8" fillId="0" borderId="0" xfId="1" applyFont="1" applyFill="1" applyBorder="1" applyAlignment="1" applyProtection="1">
      <alignment vertical="center" wrapText="1"/>
    </xf>
    <xf numFmtId="9" fontId="8" fillId="0" borderId="0" xfId="0" applyNumberFormat="1" applyFont="1" applyAlignment="1">
      <alignment horizontal="center" vertical="center" wrapText="1"/>
    </xf>
    <xf numFmtId="166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7" fontId="3" fillId="3" borderId="6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Border="1" applyAlignment="1">
      <alignment horizontal="center" vertical="center" wrapText="1"/>
    </xf>
    <xf numFmtId="9" fontId="3" fillId="3" borderId="6" xfId="0" applyNumberFormat="1" applyFont="1" applyFill="1" applyBorder="1" applyAlignment="1">
      <alignment horizontal="center" vertical="center" wrapText="1"/>
    </xf>
    <xf numFmtId="167" fontId="3" fillId="2" borderId="6" xfId="0" applyNumberFormat="1" applyFont="1" applyFill="1" applyBorder="1" applyAlignment="1">
      <alignment horizontal="center" vertical="center" wrapText="1"/>
    </xf>
    <xf numFmtId="167" fontId="2" fillId="2" borderId="7" xfId="0" applyNumberFormat="1" applyFont="1" applyFill="1" applyBorder="1" applyAlignment="1">
      <alignment horizontal="center" vertical="center" wrapText="1"/>
    </xf>
    <xf numFmtId="167" fontId="2" fillId="2" borderId="8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3" fillId="0" borderId="4" xfId="0" applyFont="1" applyBorder="1"/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44" fontId="11" fillId="3" borderId="4" xfId="1" applyFont="1" applyFill="1" applyBorder="1" applyAlignment="1" applyProtection="1">
      <alignment horizontal="center" vertical="center" wrapText="1"/>
    </xf>
    <xf numFmtId="44" fontId="3" fillId="0" borderId="4" xfId="1" applyFont="1" applyFill="1" applyBorder="1" applyAlignment="1" applyProtection="1">
      <alignment vertical="center" wrapText="1"/>
    </xf>
    <xf numFmtId="9" fontId="3" fillId="3" borderId="4" xfId="0" applyNumberFormat="1" applyFont="1" applyFill="1" applyBorder="1" applyAlignment="1">
      <alignment horizontal="center" vertical="center" wrapText="1"/>
    </xf>
    <xf numFmtId="168" fontId="3" fillId="0" borderId="4" xfId="1" applyNumberFormat="1" applyFont="1" applyFill="1" applyBorder="1" applyAlignment="1" applyProtection="1">
      <alignment horizontal="center" vertical="center"/>
    </xf>
    <xf numFmtId="44" fontId="3" fillId="3" borderId="4" xfId="1" applyFont="1" applyFill="1" applyBorder="1" applyAlignment="1" applyProtection="1">
      <alignment vertical="center" wrapText="1"/>
    </xf>
    <xf numFmtId="44" fontId="3" fillId="0" borderId="4" xfId="1" applyFont="1" applyFill="1" applyBorder="1" applyAlignment="1" applyProtection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44" fontId="2" fillId="0" borderId="8" xfId="1" applyFont="1" applyFill="1" applyBorder="1" applyAlignment="1" applyProtection="1">
      <alignment horizontal="center" vertical="center" wrapText="1"/>
    </xf>
    <xf numFmtId="44" fontId="2" fillId="0" borderId="8" xfId="1" applyFont="1" applyFill="1" applyBorder="1" applyAlignment="1" applyProtection="1">
      <alignment vertical="center" wrapText="1"/>
    </xf>
    <xf numFmtId="9" fontId="2" fillId="0" borderId="13" xfId="0" applyNumberFormat="1" applyFont="1" applyBorder="1" applyAlignment="1">
      <alignment horizontal="center" vertical="center" wrapText="1"/>
    </xf>
    <xf numFmtId="44" fontId="2" fillId="0" borderId="8" xfId="1" applyFont="1" applyFill="1" applyBorder="1" applyAlignment="1" applyProtection="1">
      <alignment vertical="center"/>
    </xf>
    <xf numFmtId="165" fontId="2" fillId="0" borderId="14" xfId="0" applyNumberFormat="1" applyFont="1" applyBorder="1" applyAlignment="1">
      <alignment horizontal="center" vertical="center"/>
    </xf>
    <xf numFmtId="44" fontId="2" fillId="0" borderId="0" xfId="1" applyFont="1" applyFill="1" applyBorder="1" applyAlignment="1" applyProtection="1">
      <alignment horizontal="center" vertical="center" wrapText="1"/>
    </xf>
    <xf numFmtId="44" fontId="2" fillId="0" borderId="0" xfId="1" applyFont="1" applyFill="1" applyBorder="1" applyAlignment="1" applyProtection="1">
      <alignment vertical="center" wrapText="1"/>
    </xf>
    <xf numFmtId="9" fontId="2" fillId="0" borderId="0" xfId="0" applyNumberFormat="1" applyFont="1" applyAlignment="1">
      <alignment horizontal="center" vertical="center" wrapText="1"/>
    </xf>
    <xf numFmtId="44" fontId="2" fillId="0" borderId="0" xfId="1" applyFont="1" applyFill="1" applyBorder="1" applyAlignment="1" applyProtection="1">
      <alignment vertical="center"/>
    </xf>
    <xf numFmtId="165" fontId="2" fillId="0" borderId="0" xfId="0" applyNumberFormat="1" applyFont="1" applyAlignment="1">
      <alignment horizontal="center" vertical="center"/>
    </xf>
    <xf numFmtId="0" fontId="3" fillId="2" borderId="0" xfId="0" applyFont="1" applyFill="1"/>
    <xf numFmtId="0" fontId="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wrapText="1"/>
    </xf>
    <xf numFmtId="44" fontId="11" fillId="3" borderId="17" xfId="1" applyFont="1" applyFill="1" applyBorder="1" applyAlignment="1" applyProtection="1">
      <alignment horizontal="center" vertical="center" wrapText="1"/>
    </xf>
    <xf numFmtId="44" fontId="3" fillId="0" borderId="16" xfId="1" applyFont="1" applyFill="1" applyBorder="1" applyAlignment="1" applyProtection="1">
      <alignment vertical="center" wrapText="1"/>
    </xf>
    <xf numFmtId="9" fontId="3" fillId="3" borderId="16" xfId="0" applyNumberFormat="1" applyFont="1" applyFill="1" applyBorder="1" applyAlignment="1">
      <alignment horizontal="center" vertical="center" wrapText="1"/>
    </xf>
    <xf numFmtId="168" fontId="3" fillId="0" borderId="16" xfId="1" applyNumberFormat="1" applyFont="1" applyFill="1" applyBorder="1" applyAlignment="1" applyProtection="1">
      <alignment horizontal="center" vertical="center"/>
    </xf>
    <xf numFmtId="44" fontId="3" fillId="3" borderId="16" xfId="1" applyFont="1" applyFill="1" applyBorder="1" applyAlignment="1" applyProtection="1">
      <alignment vertical="center" wrapText="1"/>
    </xf>
    <xf numFmtId="44" fontId="3" fillId="0" borderId="1" xfId="1" applyFont="1" applyFill="1" applyBorder="1" applyAlignment="1" applyProtection="1">
      <alignment horizontal="center" vertical="center"/>
    </xf>
    <xf numFmtId="44" fontId="2" fillId="0" borderId="4" xfId="1" applyFont="1" applyFill="1" applyBorder="1" applyAlignment="1" applyProtection="1">
      <alignment horizontal="center" vertical="center" wrapText="1"/>
    </xf>
    <xf numFmtId="44" fontId="2" fillId="0" borderId="4" xfId="1" applyFont="1" applyFill="1" applyBorder="1" applyAlignment="1" applyProtection="1">
      <alignment vertical="center" wrapText="1"/>
    </xf>
    <xf numFmtId="9" fontId="2" fillId="0" borderId="18" xfId="0" applyNumberFormat="1" applyFont="1" applyBorder="1" applyAlignment="1">
      <alignment horizontal="center" vertical="center" wrapText="1"/>
    </xf>
    <xf numFmtId="44" fontId="2" fillId="0" borderId="4" xfId="1" applyFont="1" applyFill="1" applyBorder="1" applyAlignment="1" applyProtection="1">
      <alignment vertical="center"/>
    </xf>
    <xf numFmtId="44" fontId="3" fillId="0" borderId="11" xfId="1" applyFont="1" applyFill="1" applyBorder="1" applyAlignment="1" applyProtection="1">
      <alignment vertical="center" wrapText="1"/>
    </xf>
    <xf numFmtId="9" fontId="3" fillId="3" borderId="11" xfId="0" applyNumberFormat="1" applyFont="1" applyFill="1" applyBorder="1" applyAlignment="1">
      <alignment horizontal="center" vertical="center" wrapText="1"/>
    </xf>
    <xf numFmtId="44" fontId="3" fillId="0" borderId="9" xfId="1" applyFont="1" applyFill="1" applyBorder="1" applyAlignment="1" applyProtection="1">
      <alignment horizontal="center" vertical="center"/>
    </xf>
    <xf numFmtId="44" fontId="3" fillId="0" borderId="19" xfId="1" applyFont="1" applyFill="1" applyBorder="1" applyAlignment="1" applyProtection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wrapText="1"/>
    </xf>
    <xf numFmtId="168" fontId="3" fillId="2" borderId="4" xfId="1" applyNumberFormat="1" applyFont="1" applyFill="1" applyBorder="1" applyAlignment="1" applyProtection="1">
      <alignment horizontal="center" vertical="center"/>
    </xf>
    <xf numFmtId="44" fontId="3" fillId="2" borderId="4" xfId="1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>
      <alignment wrapText="1" shrinkToFit="1"/>
    </xf>
    <xf numFmtId="0" fontId="3" fillId="4" borderId="4" xfId="0" applyFont="1" applyFill="1" applyBorder="1" applyAlignment="1">
      <alignment horizontal="right" wrapText="1"/>
    </xf>
    <xf numFmtId="0" fontId="3" fillId="4" borderId="4" xfId="0" applyFont="1" applyFill="1" applyBorder="1" applyAlignment="1">
      <alignment horizontal="right"/>
    </xf>
    <xf numFmtId="0" fontId="3" fillId="4" borderId="4" xfId="0" applyFont="1" applyFill="1" applyBorder="1"/>
    <xf numFmtId="0" fontId="3" fillId="5" borderId="4" xfId="0" applyFont="1" applyFill="1" applyBorder="1" applyAlignment="1">
      <alignment horizontal="right"/>
    </xf>
    <xf numFmtId="0" fontId="3" fillId="5" borderId="4" xfId="0" applyFont="1" applyFill="1" applyBorder="1" applyAlignment="1">
      <alignment wrapText="1"/>
    </xf>
    <xf numFmtId="0" fontId="3" fillId="0" borderId="4" xfId="0" applyFont="1" applyBorder="1" applyAlignment="1">
      <alignment wrapText="1" shrinkToFit="1"/>
    </xf>
    <xf numFmtId="0" fontId="3" fillId="0" borderId="4" xfId="0" applyFont="1" applyBorder="1" applyAlignment="1">
      <alignment horizontal="right"/>
    </xf>
    <xf numFmtId="0" fontId="3" fillId="0" borderId="8" xfId="0" applyFont="1" applyBorder="1" applyAlignment="1">
      <alignment wrapText="1" shrinkToFit="1"/>
    </xf>
    <xf numFmtId="0" fontId="3" fillId="0" borderId="8" xfId="0" applyFont="1" applyBorder="1" applyAlignment="1">
      <alignment wrapText="1"/>
    </xf>
    <xf numFmtId="167" fontId="3" fillId="3" borderId="4" xfId="0" applyNumberFormat="1" applyFont="1" applyFill="1" applyBorder="1" applyAlignment="1">
      <alignment horizontal="center" vertical="center" wrapText="1"/>
    </xf>
    <xf numFmtId="167" fontId="3" fillId="0" borderId="4" xfId="0" applyNumberFormat="1" applyFont="1" applyBorder="1" applyAlignment="1">
      <alignment horizontal="center" vertical="center" wrapText="1"/>
    </xf>
    <xf numFmtId="167" fontId="3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right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right" wrapText="1"/>
    </xf>
    <xf numFmtId="0" fontId="3" fillId="5" borderId="4" xfId="0" applyFont="1" applyFill="1" applyBorder="1"/>
    <xf numFmtId="0" fontId="8" fillId="0" borderId="0" xfId="0" applyFont="1"/>
    <xf numFmtId="166" fontId="12" fillId="0" borderId="0" xfId="0" applyNumberFormat="1" applyFont="1"/>
    <xf numFmtId="166" fontId="0" fillId="0" borderId="0" xfId="0" applyNumberFormat="1"/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04"/>
  <sheetViews>
    <sheetView tabSelected="1" view="pageBreakPreview" zoomScale="60" zoomScaleNormal="100" workbookViewId="0">
      <selection activeCell="V162" sqref="V162"/>
    </sheetView>
  </sheetViews>
  <sheetFormatPr defaultRowHeight="15" x14ac:dyDescent="0.25"/>
  <cols>
    <col min="1" max="1" width="4.140625" style="120" customWidth="1"/>
    <col min="2" max="2" width="18.28515625" customWidth="1"/>
    <col min="3" max="3" width="13.5703125" customWidth="1"/>
    <col min="4" max="4" width="19.7109375" customWidth="1"/>
    <col min="5" max="5" width="11.5703125" customWidth="1"/>
    <col min="6" max="6" width="5.140625" customWidth="1"/>
    <col min="7" max="7" width="15.28515625" customWidth="1"/>
    <col min="8" max="8" width="6" customWidth="1"/>
    <col min="9" max="9" width="11.85546875" customWidth="1"/>
    <col min="10" max="10" width="14.7109375" customWidth="1"/>
    <col min="11" max="11" width="6.5703125" customWidth="1"/>
    <col min="12" max="12" width="15" customWidth="1"/>
    <col min="13" max="14" width="12.28515625" customWidth="1"/>
    <col min="15" max="15" width="14.85546875" customWidth="1"/>
    <col min="16" max="16" width="7.85546875" customWidth="1"/>
    <col min="17" max="17" width="15.140625" customWidth="1"/>
    <col min="18" max="18" width="15" style="120" customWidth="1"/>
    <col min="19" max="19" width="15.28515625" style="120" customWidth="1"/>
    <col min="20" max="20" width="16.85546875" style="120" customWidth="1"/>
    <col min="21" max="21" width="17.85546875" style="120" customWidth="1"/>
    <col min="22" max="22" width="18.140625" bestFit="1" customWidth="1"/>
    <col min="23" max="23" width="19.5703125" bestFit="1" customWidth="1"/>
    <col min="257" max="257" width="4.140625" customWidth="1"/>
    <col min="258" max="258" width="18.28515625" customWidth="1"/>
    <col min="259" max="259" width="13.5703125" customWidth="1"/>
    <col min="260" max="260" width="19.7109375" customWidth="1"/>
    <col min="261" max="261" width="11.5703125" customWidth="1"/>
    <col min="262" max="262" width="5.140625" customWidth="1"/>
    <col min="263" max="263" width="15.28515625" customWidth="1"/>
    <col min="264" max="264" width="6" customWidth="1"/>
    <col min="265" max="265" width="11.85546875" customWidth="1"/>
    <col min="266" max="266" width="14.7109375" customWidth="1"/>
    <col min="267" max="267" width="6.5703125" customWidth="1"/>
    <col min="268" max="268" width="15" customWidth="1"/>
    <col min="269" max="270" width="12.28515625" customWidth="1"/>
    <col min="271" max="271" width="14.85546875" customWidth="1"/>
    <col min="272" max="272" width="7.85546875" customWidth="1"/>
    <col min="273" max="273" width="15.140625" customWidth="1"/>
    <col min="274" max="274" width="15" customWidth="1"/>
    <col min="275" max="275" width="15.28515625" customWidth="1"/>
    <col min="276" max="276" width="16.85546875" customWidth="1"/>
    <col min="277" max="277" width="17.85546875" customWidth="1"/>
    <col min="278" max="278" width="18.140625" bestFit="1" customWidth="1"/>
    <col min="279" max="279" width="19.5703125" bestFit="1" customWidth="1"/>
    <col min="513" max="513" width="4.140625" customWidth="1"/>
    <col min="514" max="514" width="18.28515625" customWidth="1"/>
    <col min="515" max="515" width="13.5703125" customWidth="1"/>
    <col min="516" max="516" width="19.7109375" customWidth="1"/>
    <col min="517" max="517" width="11.5703125" customWidth="1"/>
    <col min="518" max="518" width="5.140625" customWidth="1"/>
    <col min="519" max="519" width="15.28515625" customWidth="1"/>
    <col min="520" max="520" width="6" customWidth="1"/>
    <col min="521" max="521" width="11.85546875" customWidth="1"/>
    <col min="522" max="522" width="14.7109375" customWidth="1"/>
    <col min="523" max="523" width="6.5703125" customWidth="1"/>
    <col min="524" max="524" width="15" customWidth="1"/>
    <col min="525" max="526" width="12.28515625" customWidth="1"/>
    <col min="527" max="527" width="14.85546875" customWidth="1"/>
    <col min="528" max="528" width="7.85546875" customWidth="1"/>
    <col min="529" max="529" width="15.140625" customWidth="1"/>
    <col min="530" max="530" width="15" customWidth="1"/>
    <col min="531" max="531" width="15.28515625" customWidth="1"/>
    <col min="532" max="532" width="16.85546875" customWidth="1"/>
    <col min="533" max="533" width="17.85546875" customWidth="1"/>
    <col min="534" max="534" width="18.140625" bestFit="1" customWidth="1"/>
    <col min="535" max="535" width="19.5703125" bestFit="1" customWidth="1"/>
    <col min="769" max="769" width="4.140625" customWidth="1"/>
    <col min="770" max="770" width="18.28515625" customWidth="1"/>
    <col min="771" max="771" width="13.5703125" customWidth="1"/>
    <col min="772" max="772" width="19.7109375" customWidth="1"/>
    <col min="773" max="773" width="11.5703125" customWidth="1"/>
    <col min="774" max="774" width="5.140625" customWidth="1"/>
    <col min="775" max="775" width="15.28515625" customWidth="1"/>
    <col min="776" max="776" width="6" customWidth="1"/>
    <col min="777" max="777" width="11.85546875" customWidth="1"/>
    <col min="778" max="778" width="14.7109375" customWidth="1"/>
    <col min="779" max="779" width="6.5703125" customWidth="1"/>
    <col min="780" max="780" width="15" customWidth="1"/>
    <col min="781" max="782" width="12.28515625" customWidth="1"/>
    <col min="783" max="783" width="14.85546875" customWidth="1"/>
    <col min="784" max="784" width="7.85546875" customWidth="1"/>
    <col min="785" max="785" width="15.140625" customWidth="1"/>
    <col min="786" max="786" width="15" customWidth="1"/>
    <col min="787" max="787" width="15.28515625" customWidth="1"/>
    <col min="788" max="788" width="16.85546875" customWidth="1"/>
    <col min="789" max="789" width="17.85546875" customWidth="1"/>
    <col min="790" max="790" width="18.140625" bestFit="1" customWidth="1"/>
    <col min="791" max="791" width="19.5703125" bestFit="1" customWidth="1"/>
    <col min="1025" max="1025" width="4.140625" customWidth="1"/>
    <col min="1026" max="1026" width="18.28515625" customWidth="1"/>
    <col min="1027" max="1027" width="13.5703125" customWidth="1"/>
    <col min="1028" max="1028" width="19.7109375" customWidth="1"/>
    <col min="1029" max="1029" width="11.5703125" customWidth="1"/>
    <col min="1030" max="1030" width="5.140625" customWidth="1"/>
    <col min="1031" max="1031" width="15.28515625" customWidth="1"/>
    <col min="1032" max="1032" width="6" customWidth="1"/>
    <col min="1033" max="1033" width="11.85546875" customWidth="1"/>
    <col min="1034" max="1034" width="14.7109375" customWidth="1"/>
    <col min="1035" max="1035" width="6.5703125" customWidth="1"/>
    <col min="1036" max="1036" width="15" customWidth="1"/>
    <col min="1037" max="1038" width="12.28515625" customWidth="1"/>
    <col min="1039" max="1039" width="14.85546875" customWidth="1"/>
    <col min="1040" max="1040" width="7.85546875" customWidth="1"/>
    <col min="1041" max="1041" width="15.140625" customWidth="1"/>
    <col min="1042" max="1042" width="15" customWidth="1"/>
    <col min="1043" max="1043" width="15.28515625" customWidth="1"/>
    <col min="1044" max="1044" width="16.85546875" customWidth="1"/>
    <col min="1045" max="1045" width="17.85546875" customWidth="1"/>
    <col min="1046" max="1046" width="18.140625" bestFit="1" customWidth="1"/>
    <col min="1047" max="1047" width="19.5703125" bestFit="1" customWidth="1"/>
    <col min="1281" max="1281" width="4.140625" customWidth="1"/>
    <col min="1282" max="1282" width="18.28515625" customWidth="1"/>
    <col min="1283" max="1283" width="13.5703125" customWidth="1"/>
    <col min="1284" max="1284" width="19.7109375" customWidth="1"/>
    <col min="1285" max="1285" width="11.5703125" customWidth="1"/>
    <col min="1286" max="1286" width="5.140625" customWidth="1"/>
    <col min="1287" max="1287" width="15.28515625" customWidth="1"/>
    <col min="1288" max="1288" width="6" customWidth="1"/>
    <col min="1289" max="1289" width="11.85546875" customWidth="1"/>
    <col min="1290" max="1290" width="14.7109375" customWidth="1"/>
    <col min="1291" max="1291" width="6.5703125" customWidth="1"/>
    <col min="1292" max="1292" width="15" customWidth="1"/>
    <col min="1293" max="1294" width="12.28515625" customWidth="1"/>
    <col min="1295" max="1295" width="14.85546875" customWidth="1"/>
    <col min="1296" max="1296" width="7.85546875" customWidth="1"/>
    <col min="1297" max="1297" width="15.140625" customWidth="1"/>
    <col min="1298" max="1298" width="15" customWidth="1"/>
    <col min="1299" max="1299" width="15.28515625" customWidth="1"/>
    <col min="1300" max="1300" width="16.85546875" customWidth="1"/>
    <col min="1301" max="1301" width="17.85546875" customWidth="1"/>
    <col min="1302" max="1302" width="18.140625" bestFit="1" customWidth="1"/>
    <col min="1303" max="1303" width="19.5703125" bestFit="1" customWidth="1"/>
    <col min="1537" max="1537" width="4.140625" customWidth="1"/>
    <col min="1538" max="1538" width="18.28515625" customWidth="1"/>
    <col min="1539" max="1539" width="13.5703125" customWidth="1"/>
    <col min="1540" max="1540" width="19.7109375" customWidth="1"/>
    <col min="1541" max="1541" width="11.5703125" customWidth="1"/>
    <col min="1542" max="1542" width="5.140625" customWidth="1"/>
    <col min="1543" max="1543" width="15.28515625" customWidth="1"/>
    <col min="1544" max="1544" width="6" customWidth="1"/>
    <col min="1545" max="1545" width="11.85546875" customWidth="1"/>
    <col min="1546" max="1546" width="14.7109375" customWidth="1"/>
    <col min="1547" max="1547" width="6.5703125" customWidth="1"/>
    <col min="1548" max="1548" width="15" customWidth="1"/>
    <col min="1549" max="1550" width="12.28515625" customWidth="1"/>
    <col min="1551" max="1551" width="14.85546875" customWidth="1"/>
    <col min="1552" max="1552" width="7.85546875" customWidth="1"/>
    <col min="1553" max="1553" width="15.140625" customWidth="1"/>
    <col min="1554" max="1554" width="15" customWidth="1"/>
    <col min="1555" max="1555" width="15.28515625" customWidth="1"/>
    <col min="1556" max="1556" width="16.85546875" customWidth="1"/>
    <col min="1557" max="1557" width="17.85546875" customWidth="1"/>
    <col min="1558" max="1558" width="18.140625" bestFit="1" customWidth="1"/>
    <col min="1559" max="1559" width="19.5703125" bestFit="1" customWidth="1"/>
    <col min="1793" max="1793" width="4.140625" customWidth="1"/>
    <col min="1794" max="1794" width="18.28515625" customWidth="1"/>
    <col min="1795" max="1795" width="13.5703125" customWidth="1"/>
    <col min="1796" max="1796" width="19.7109375" customWidth="1"/>
    <col min="1797" max="1797" width="11.5703125" customWidth="1"/>
    <col min="1798" max="1798" width="5.140625" customWidth="1"/>
    <col min="1799" max="1799" width="15.28515625" customWidth="1"/>
    <col min="1800" max="1800" width="6" customWidth="1"/>
    <col min="1801" max="1801" width="11.85546875" customWidth="1"/>
    <col min="1802" max="1802" width="14.7109375" customWidth="1"/>
    <col min="1803" max="1803" width="6.5703125" customWidth="1"/>
    <col min="1804" max="1804" width="15" customWidth="1"/>
    <col min="1805" max="1806" width="12.28515625" customWidth="1"/>
    <col min="1807" max="1807" width="14.85546875" customWidth="1"/>
    <col min="1808" max="1808" width="7.85546875" customWidth="1"/>
    <col min="1809" max="1809" width="15.140625" customWidth="1"/>
    <col min="1810" max="1810" width="15" customWidth="1"/>
    <col min="1811" max="1811" width="15.28515625" customWidth="1"/>
    <col min="1812" max="1812" width="16.85546875" customWidth="1"/>
    <col min="1813" max="1813" width="17.85546875" customWidth="1"/>
    <col min="1814" max="1814" width="18.140625" bestFit="1" customWidth="1"/>
    <col min="1815" max="1815" width="19.5703125" bestFit="1" customWidth="1"/>
    <col min="2049" max="2049" width="4.140625" customWidth="1"/>
    <col min="2050" max="2050" width="18.28515625" customWidth="1"/>
    <col min="2051" max="2051" width="13.5703125" customWidth="1"/>
    <col min="2052" max="2052" width="19.7109375" customWidth="1"/>
    <col min="2053" max="2053" width="11.5703125" customWidth="1"/>
    <col min="2054" max="2054" width="5.140625" customWidth="1"/>
    <col min="2055" max="2055" width="15.28515625" customWidth="1"/>
    <col min="2056" max="2056" width="6" customWidth="1"/>
    <col min="2057" max="2057" width="11.85546875" customWidth="1"/>
    <col min="2058" max="2058" width="14.7109375" customWidth="1"/>
    <col min="2059" max="2059" width="6.5703125" customWidth="1"/>
    <col min="2060" max="2060" width="15" customWidth="1"/>
    <col min="2061" max="2062" width="12.28515625" customWidth="1"/>
    <col min="2063" max="2063" width="14.85546875" customWidth="1"/>
    <col min="2064" max="2064" width="7.85546875" customWidth="1"/>
    <col min="2065" max="2065" width="15.140625" customWidth="1"/>
    <col min="2066" max="2066" width="15" customWidth="1"/>
    <col min="2067" max="2067" width="15.28515625" customWidth="1"/>
    <col min="2068" max="2068" width="16.85546875" customWidth="1"/>
    <col min="2069" max="2069" width="17.85546875" customWidth="1"/>
    <col min="2070" max="2070" width="18.140625" bestFit="1" customWidth="1"/>
    <col min="2071" max="2071" width="19.5703125" bestFit="1" customWidth="1"/>
    <col min="2305" max="2305" width="4.140625" customWidth="1"/>
    <col min="2306" max="2306" width="18.28515625" customWidth="1"/>
    <col min="2307" max="2307" width="13.5703125" customWidth="1"/>
    <col min="2308" max="2308" width="19.7109375" customWidth="1"/>
    <col min="2309" max="2309" width="11.5703125" customWidth="1"/>
    <col min="2310" max="2310" width="5.140625" customWidth="1"/>
    <col min="2311" max="2311" width="15.28515625" customWidth="1"/>
    <col min="2312" max="2312" width="6" customWidth="1"/>
    <col min="2313" max="2313" width="11.85546875" customWidth="1"/>
    <col min="2314" max="2314" width="14.7109375" customWidth="1"/>
    <col min="2315" max="2315" width="6.5703125" customWidth="1"/>
    <col min="2316" max="2316" width="15" customWidth="1"/>
    <col min="2317" max="2318" width="12.28515625" customWidth="1"/>
    <col min="2319" max="2319" width="14.85546875" customWidth="1"/>
    <col min="2320" max="2320" width="7.85546875" customWidth="1"/>
    <col min="2321" max="2321" width="15.140625" customWidth="1"/>
    <col min="2322" max="2322" width="15" customWidth="1"/>
    <col min="2323" max="2323" width="15.28515625" customWidth="1"/>
    <col min="2324" max="2324" width="16.85546875" customWidth="1"/>
    <col min="2325" max="2325" width="17.85546875" customWidth="1"/>
    <col min="2326" max="2326" width="18.140625" bestFit="1" customWidth="1"/>
    <col min="2327" max="2327" width="19.5703125" bestFit="1" customWidth="1"/>
    <col min="2561" max="2561" width="4.140625" customWidth="1"/>
    <col min="2562" max="2562" width="18.28515625" customWidth="1"/>
    <col min="2563" max="2563" width="13.5703125" customWidth="1"/>
    <col min="2564" max="2564" width="19.7109375" customWidth="1"/>
    <col min="2565" max="2565" width="11.5703125" customWidth="1"/>
    <col min="2566" max="2566" width="5.140625" customWidth="1"/>
    <col min="2567" max="2567" width="15.28515625" customWidth="1"/>
    <col min="2568" max="2568" width="6" customWidth="1"/>
    <col min="2569" max="2569" width="11.85546875" customWidth="1"/>
    <col min="2570" max="2570" width="14.7109375" customWidth="1"/>
    <col min="2571" max="2571" width="6.5703125" customWidth="1"/>
    <col min="2572" max="2572" width="15" customWidth="1"/>
    <col min="2573" max="2574" width="12.28515625" customWidth="1"/>
    <col min="2575" max="2575" width="14.85546875" customWidth="1"/>
    <col min="2576" max="2576" width="7.85546875" customWidth="1"/>
    <col min="2577" max="2577" width="15.140625" customWidth="1"/>
    <col min="2578" max="2578" width="15" customWidth="1"/>
    <col min="2579" max="2579" width="15.28515625" customWidth="1"/>
    <col min="2580" max="2580" width="16.85546875" customWidth="1"/>
    <col min="2581" max="2581" width="17.85546875" customWidth="1"/>
    <col min="2582" max="2582" width="18.140625" bestFit="1" customWidth="1"/>
    <col min="2583" max="2583" width="19.5703125" bestFit="1" customWidth="1"/>
    <col min="2817" max="2817" width="4.140625" customWidth="1"/>
    <col min="2818" max="2818" width="18.28515625" customWidth="1"/>
    <col min="2819" max="2819" width="13.5703125" customWidth="1"/>
    <col min="2820" max="2820" width="19.7109375" customWidth="1"/>
    <col min="2821" max="2821" width="11.5703125" customWidth="1"/>
    <col min="2822" max="2822" width="5.140625" customWidth="1"/>
    <col min="2823" max="2823" width="15.28515625" customWidth="1"/>
    <col min="2824" max="2824" width="6" customWidth="1"/>
    <col min="2825" max="2825" width="11.85546875" customWidth="1"/>
    <col min="2826" max="2826" width="14.7109375" customWidth="1"/>
    <col min="2827" max="2827" width="6.5703125" customWidth="1"/>
    <col min="2828" max="2828" width="15" customWidth="1"/>
    <col min="2829" max="2830" width="12.28515625" customWidth="1"/>
    <col min="2831" max="2831" width="14.85546875" customWidth="1"/>
    <col min="2832" max="2832" width="7.85546875" customWidth="1"/>
    <col min="2833" max="2833" width="15.140625" customWidth="1"/>
    <col min="2834" max="2834" width="15" customWidth="1"/>
    <col min="2835" max="2835" width="15.28515625" customWidth="1"/>
    <col min="2836" max="2836" width="16.85546875" customWidth="1"/>
    <col min="2837" max="2837" width="17.85546875" customWidth="1"/>
    <col min="2838" max="2838" width="18.140625" bestFit="1" customWidth="1"/>
    <col min="2839" max="2839" width="19.5703125" bestFit="1" customWidth="1"/>
    <col min="3073" max="3073" width="4.140625" customWidth="1"/>
    <col min="3074" max="3074" width="18.28515625" customWidth="1"/>
    <col min="3075" max="3075" width="13.5703125" customWidth="1"/>
    <col min="3076" max="3076" width="19.7109375" customWidth="1"/>
    <col min="3077" max="3077" width="11.5703125" customWidth="1"/>
    <col min="3078" max="3078" width="5.140625" customWidth="1"/>
    <col min="3079" max="3079" width="15.28515625" customWidth="1"/>
    <col min="3080" max="3080" width="6" customWidth="1"/>
    <col min="3081" max="3081" width="11.85546875" customWidth="1"/>
    <col min="3082" max="3082" width="14.7109375" customWidth="1"/>
    <col min="3083" max="3083" width="6.5703125" customWidth="1"/>
    <col min="3084" max="3084" width="15" customWidth="1"/>
    <col min="3085" max="3086" width="12.28515625" customWidth="1"/>
    <col min="3087" max="3087" width="14.85546875" customWidth="1"/>
    <col min="3088" max="3088" width="7.85546875" customWidth="1"/>
    <col min="3089" max="3089" width="15.140625" customWidth="1"/>
    <col min="3090" max="3090" width="15" customWidth="1"/>
    <col min="3091" max="3091" width="15.28515625" customWidth="1"/>
    <col min="3092" max="3092" width="16.85546875" customWidth="1"/>
    <col min="3093" max="3093" width="17.85546875" customWidth="1"/>
    <col min="3094" max="3094" width="18.140625" bestFit="1" customWidth="1"/>
    <col min="3095" max="3095" width="19.5703125" bestFit="1" customWidth="1"/>
    <col min="3329" max="3329" width="4.140625" customWidth="1"/>
    <col min="3330" max="3330" width="18.28515625" customWidth="1"/>
    <col min="3331" max="3331" width="13.5703125" customWidth="1"/>
    <col min="3332" max="3332" width="19.7109375" customWidth="1"/>
    <col min="3333" max="3333" width="11.5703125" customWidth="1"/>
    <col min="3334" max="3334" width="5.140625" customWidth="1"/>
    <col min="3335" max="3335" width="15.28515625" customWidth="1"/>
    <col min="3336" max="3336" width="6" customWidth="1"/>
    <col min="3337" max="3337" width="11.85546875" customWidth="1"/>
    <col min="3338" max="3338" width="14.7109375" customWidth="1"/>
    <col min="3339" max="3339" width="6.5703125" customWidth="1"/>
    <col min="3340" max="3340" width="15" customWidth="1"/>
    <col min="3341" max="3342" width="12.28515625" customWidth="1"/>
    <col min="3343" max="3343" width="14.85546875" customWidth="1"/>
    <col min="3344" max="3344" width="7.85546875" customWidth="1"/>
    <col min="3345" max="3345" width="15.140625" customWidth="1"/>
    <col min="3346" max="3346" width="15" customWidth="1"/>
    <col min="3347" max="3347" width="15.28515625" customWidth="1"/>
    <col min="3348" max="3348" width="16.85546875" customWidth="1"/>
    <col min="3349" max="3349" width="17.85546875" customWidth="1"/>
    <col min="3350" max="3350" width="18.140625" bestFit="1" customWidth="1"/>
    <col min="3351" max="3351" width="19.5703125" bestFit="1" customWidth="1"/>
    <col min="3585" max="3585" width="4.140625" customWidth="1"/>
    <col min="3586" max="3586" width="18.28515625" customWidth="1"/>
    <col min="3587" max="3587" width="13.5703125" customWidth="1"/>
    <col min="3588" max="3588" width="19.7109375" customWidth="1"/>
    <col min="3589" max="3589" width="11.5703125" customWidth="1"/>
    <col min="3590" max="3590" width="5.140625" customWidth="1"/>
    <col min="3591" max="3591" width="15.28515625" customWidth="1"/>
    <col min="3592" max="3592" width="6" customWidth="1"/>
    <col min="3593" max="3593" width="11.85546875" customWidth="1"/>
    <col min="3594" max="3594" width="14.7109375" customWidth="1"/>
    <col min="3595" max="3595" width="6.5703125" customWidth="1"/>
    <col min="3596" max="3596" width="15" customWidth="1"/>
    <col min="3597" max="3598" width="12.28515625" customWidth="1"/>
    <col min="3599" max="3599" width="14.85546875" customWidth="1"/>
    <col min="3600" max="3600" width="7.85546875" customWidth="1"/>
    <col min="3601" max="3601" width="15.140625" customWidth="1"/>
    <col min="3602" max="3602" width="15" customWidth="1"/>
    <col min="3603" max="3603" width="15.28515625" customWidth="1"/>
    <col min="3604" max="3604" width="16.85546875" customWidth="1"/>
    <col min="3605" max="3605" width="17.85546875" customWidth="1"/>
    <col min="3606" max="3606" width="18.140625" bestFit="1" customWidth="1"/>
    <col min="3607" max="3607" width="19.5703125" bestFit="1" customWidth="1"/>
    <col min="3841" max="3841" width="4.140625" customWidth="1"/>
    <col min="3842" max="3842" width="18.28515625" customWidth="1"/>
    <col min="3843" max="3843" width="13.5703125" customWidth="1"/>
    <col min="3844" max="3844" width="19.7109375" customWidth="1"/>
    <col min="3845" max="3845" width="11.5703125" customWidth="1"/>
    <col min="3846" max="3846" width="5.140625" customWidth="1"/>
    <col min="3847" max="3847" width="15.28515625" customWidth="1"/>
    <col min="3848" max="3848" width="6" customWidth="1"/>
    <col min="3849" max="3849" width="11.85546875" customWidth="1"/>
    <col min="3850" max="3850" width="14.7109375" customWidth="1"/>
    <col min="3851" max="3851" width="6.5703125" customWidth="1"/>
    <col min="3852" max="3852" width="15" customWidth="1"/>
    <col min="3853" max="3854" width="12.28515625" customWidth="1"/>
    <col min="3855" max="3855" width="14.85546875" customWidth="1"/>
    <col min="3856" max="3856" width="7.85546875" customWidth="1"/>
    <col min="3857" max="3857" width="15.140625" customWidth="1"/>
    <col min="3858" max="3858" width="15" customWidth="1"/>
    <col min="3859" max="3859" width="15.28515625" customWidth="1"/>
    <col min="3860" max="3860" width="16.85546875" customWidth="1"/>
    <col min="3861" max="3861" width="17.85546875" customWidth="1"/>
    <col min="3862" max="3862" width="18.140625" bestFit="1" customWidth="1"/>
    <col min="3863" max="3863" width="19.5703125" bestFit="1" customWidth="1"/>
    <col min="4097" max="4097" width="4.140625" customWidth="1"/>
    <col min="4098" max="4098" width="18.28515625" customWidth="1"/>
    <col min="4099" max="4099" width="13.5703125" customWidth="1"/>
    <col min="4100" max="4100" width="19.7109375" customWidth="1"/>
    <col min="4101" max="4101" width="11.5703125" customWidth="1"/>
    <col min="4102" max="4102" width="5.140625" customWidth="1"/>
    <col min="4103" max="4103" width="15.28515625" customWidth="1"/>
    <col min="4104" max="4104" width="6" customWidth="1"/>
    <col min="4105" max="4105" width="11.85546875" customWidth="1"/>
    <col min="4106" max="4106" width="14.7109375" customWidth="1"/>
    <col min="4107" max="4107" width="6.5703125" customWidth="1"/>
    <col min="4108" max="4108" width="15" customWidth="1"/>
    <col min="4109" max="4110" width="12.28515625" customWidth="1"/>
    <col min="4111" max="4111" width="14.85546875" customWidth="1"/>
    <col min="4112" max="4112" width="7.85546875" customWidth="1"/>
    <col min="4113" max="4113" width="15.140625" customWidth="1"/>
    <col min="4114" max="4114" width="15" customWidth="1"/>
    <col min="4115" max="4115" width="15.28515625" customWidth="1"/>
    <col min="4116" max="4116" width="16.85546875" customWidth="1"/>
    <col min="4117" max="4117" width="17.85546875" customWidth="1"/>
    <col min="4118" max="4118" width="18.140625" bestFit="1" customWidth="1"/>
    <col min="4119" max="4119" width="19.5703125" bestFit="1" customWidth="1"/>
    <col min="4353" max="4353" width="4.140625" customWidth="1"/>
    <col min="4354" max="4354" width="18.28515625" customWidth="1"/>
    <col min="4355" max="4355" width="13.5703125" customWidth="1"/>
    <col min="4356" max="4356" width="19.7109375" customWidth="1"/>
    <col min="4357" max="4357" width="11.5703125" customWidth="1"/>
    <col min="4358" max="4358" width="5.140625" customWidth="1"/>
    <col min="4359" max="4359" width="15.28515625" customWidth="1"/>
    <col min="4360" max="4360" width="6" customWidth="1"/>
    <col min="4361" max="4361" width="11.85546875" customWidth="1"/>
    <col min="4362" max="4362" width="14.7109375" customWidth="1"/>
    <col min="4363" max="4363" width="6.5703125" customWidth="1"/>
    <col min="4364" max="4364" width="15" customWidth="1"/>
    <col min="4365" max="4366" width="12.28515625" customWidth="1"/>
    <col min="4367" max="4367" width="14.85546875" customWidth="1"/>
    <col min="4368" max="4368" width="7.85546875" customWidth="1"/>
    <col min="4369" max="4369" width="15.140625" customWidth="1"/>
    <col min="4370" max="4370" width="15" customWidth="1"/>
    <col min="4371" max="4371" width="15.28515625" customWidth="1"/>
    <col min="4372" max="4372" width="16.85546875" customWidth="1"/>
    <col min="4373" max="4373" width="17.85546875" customWidth="1"/>
    <col min="4374" max="4374" width="18.140625" bestFit="1" customWidth="1"/>
    <col min="4375" max="4375" width="19.5703125" bestFit="1" customWidth="1"/>
    <col min="4609" max="4609" width="4.140625" customWidth="1"/>
    <col min="4610" max="4610" width="18.28515625" customWidth="1"/>
    <col min="4611" max="4611" width="13.5703125" customWidth="1"/>
    <col min="4612" max="4612" width="19.7109375" customWidth="1"/>
    <col min="4613" max="4613" width="11.5703125" customWidth="1"/>
    <col min="4614" max="4614" width="5.140625" customWidth="1"/>
    <col min="4615" max="4615" width="15.28515625" customWidth="1"/>
    <col min="4616" max="4616" width="6" customWidth="1"/>
    <col min="4617" max="4617" width="11.85546875" customWidth="1"/>
    <col min="4618" max="4618" width="14.7109375" customWidth="1"/>
    <col min="4619" max="4619" width="6.5703125" customWidth="1"/>
    <col min="4620" max="4620" width="15" customWidth="1"/>
    <col min="4621" max="4622" width="12.28515625" customWidth="1"/>
    <col min="4623" max="4623" width="14.85546875" customWidth="1"/>
    <col min="4624" max="4624" width="7.85546875" customWidth="1"/>
    <col min="4625" max="4625" width="15.140625" customWidth="1"/>
    <col min="4626" max="4626" width="15" customWidth="1"/>
    <col min="4627" max="4627" width="15.28515625" customWidth="1"/>
    <col min="4628" max="4628" width="16.85546875" customWidth="1"/>
    <col min="4629" max="4629" width="17.85546875" customWidth="1"/>
    <col min="4630" max="4630" width="18.140625" bestFit="1" customWidth="1"/>
    <col min="4631" max="4631" width="19.5703125" bestFit="1" customWidth="1"/>
    <col min="4865" max="4865" width="4.140625" customWidth="1"/>
    <col min="4866" max="4866" width="18.28515625" customWidth="1"/>
    <col min="4867" max="4867" width="13.5703125" customWidth="1"/>
    <col min="4868" max="4868" width="19.7109375" customWidth="1"/>
    <col min="4869" max="4869" width="11.5703125" customWidth="1"/>
    <col min="4870" max="4870" width="5.140625" customWidth="1"/>
    <col min="4871" max="4871" width="15.28515625" customWidth="1"/>
    <col min="4872" max="4872" width="6" customWidth="1"/>
    <col min="4873" max="4873" width="11.85546875" customWidth="1"/>
    <col min="4874" max="4874" width="14.7109375" customWidth="1"/>
    <col min="4875" max="4875" width="6.5703125" customWidth="1"/>
    <col min="4876" max="4876" width="15" customWidth="1"/>
    <col min="4877" max="4878" width="12.28515625" customWidth="1"/>
    <col min="4879" max="4879" width="14.85546875" customWidth="1"/>
    <col min="4880" max="4880" width="7.85546875" customWidth="1"/>
    <col min="4881" max="4881" width="15.140625" customWidth="1"/>
    <col min="4882" max="4882" width="15" customWidth="1"/>
    <col min="4883" max="4883" width="15.28515625" customWidth="1"/>
    <col min="4884" max="4884" width="16.85546875" customWidth="1"/>
    <col min="4885" max="4885" width="17.85546875" customWidth="1"/>
    <col min="4886" max="4886" width="18.140625" bestFit="1" customWidth="1"/>
    <col min="4887" max="4887" width="19.5703125" bestFit="1" customWidth="1"/>
    <col min="5121" max="5121" width="4.140625" customWidth="1"/>
    <col min="5122" max="5122" width="18.28515625" customWidth="1"/>
    <col min="5123" max="5123" width="13.5703125" customWidth="1"/>
    <col min="5124" max="5124" width="19.7109375" customWidth="1"/>
    <col min="5125" max="5125" width="11.5703125" customWidth="1"/>
    <col min="5126" max="5126" width="5.140625" customWidth="1"/>
    <col min="5127" max="5127" width="15.28515625" customWidth="1"/>
    <col min="5128" max="5128" width="6" customWidth="1"/>
    <col min="5129" max="5129" width="11.85546875" customWidth="1"/>
    <col min="5130" max="5130" width="14.7109375" customWidth="1"/>
    <col min="5131" max="5131" width="6.5703125" customWidth="1"/>
    <col min="5132" max="5132" width="15" customWidth="1"/>
    <col min="5133" max="5134" width="12.28515625" customWidth="1"/>
    <col min="5135" max="5135" width="14.85546875" customWidth="1"/>
    <col min="5136" max="5136" width="7.85546875" customWidth="1"/>
    <col min="5137" max="5137" width="15.140625" customWidth="1"/>
    <col min="5138" max="5138" width="15" customWidth="1"/>
    <col min="5139" max="5139" width="15.28515625" customWidth="1"/>
    <col min="5140" max="5140" width="16.85546875" customWidth="1"/>
    <col min="5141" max="5141" width="17.85546875" customWidth="1"/>
    <col min="5142" max="5142" width="18.140625" bestFit="1" customWidth="1"/>
    <col min="5143" max="5143" width="19.5703125" bestFit="1" customWidth="1"/>
    <col min="5377" max="5377" width="4.140625" customWidth="1"/>
    <col min="5378" max="5378" width="18.28515625" customWidth="1"/>
    <col min="5379" max="5379" width="13.5703125" customWidth="1"/>
    <col min="5380" max="5380" width="19.7109375" customWidth="1"/>
    <col min="5381" max="5381" width="11.5703125" customWidth="1"/>
    <col min="5382" max="5382" width="5.140625" customWidth="1"/>
    <col min="5383" max="5383" width="15.28515625" customWidth="1"/>
    <col min="5384" max="5384" width="6" customWidth="1"/>
    <col min="5385" max="5385" width="11.85546875" customWidth="1"/>
    <col min="5386" max="5386" width="14.7109375" customWidth="1"/>
    <col min="5387" max="5387" width="6.5703125" customWidth="1"/>
    <col min="5388" max="5388" width="15" customWidth="1"/>
    <col min="5389" max="5390" width="12.28515625" customWidth="1"/>
    <col min="5391" max="5391" width="14.85546875" customWidth="1"/>
    <col min="5392" max="5392" width="7.85546875" customWidth="1"/>
    <col min="5393" max="5393" width="15.140625" customWidth="1"/>
    <col min="5394" max="5394" width="15" customWidth="1"/>
    <col min="5395" max="5395" width="15.28515625" customWidth="1"/>
    <col min="5396" max="5396" width="16.85546875" customWidth="1"/>
    <col min="5397" max="5397" width="17.85546875" customWidth="1"/>
    <col min="5398" max="5398" width="18.140625" bestFit="1" customWidth="1"/>
    <col min="5399" max="5399" width="19.5703125" bestFit="1" customWidth="1"/>
    <col min="5633" max="5633" width="4.140625" customWidth="1"/>
    <col min="5634" max="5634" width="18.28515625" customWidth="1"/>
    <col min="5635" max="5635" width="13.5703125" customWidth="1"/>
    <col min="5636" max="5636" width="19.7109375" customWidth="1"/>
    <col min="5637" max="5637" width="11.5703125" customWidth="1"/>
    <col min="5638" max="5638" width="5.140625" customWidth="1"/>
    <col min="5639" max="5639" width="15.28515625" customWidth="1"/>
    <col min="5640" max="5640" width="6" customWidth="1"/>
    <col min="5641" max="5641" width="11.85546875" customWidth="1"/>
    <col min="5642" max="5642" width="14.7109375" customWidth="1"/>
    <col min="5643" max="5643" width="6.5703125" customWidth="1"/>
    <col min="5644" max="5644" width="15" customWidth="1"/>
    <col min="5645" max="5646" width="12.28515625" customWidth="1"/>
    <col min="5647" max="5647" width="14.85546875" customWidth="1"/>
    <col min="5648" max="5648" width="7.85546875" customWidth="1"/>
    <col min="5649" max="5649" width="15.140625" customWidth="1"/>
    <col min="5650" max="5650" width="15" customWidth="1"/>
    <col min="5651" max="5651" width="15.28515625" customWidth="1"/>
    <col min="5652" max="5652" width="16.85546875" customWidth="1"/>
    <col min="5653" max="5653" width="17.85546875" customWidth="1"/>
    <col min="5654" max="5654" width="18.140625" bestFit="1" customWidth="1"/>
    <col min="5655" max="5655" width="19.5703125" bestFit="1" customWidth="1"/>
    <col min="5889" max="5889" width="4.140625" customWidth="1"/>
    <col min="5890" max="5890" width="18.28515625" customWidth="1"/>
    <col min="5891" max="5891" width="13.5703125" customWidth="1"/>
    <col min="5892" max="5892" width="19.7109375" customWidth="1"/>
    <col min="5893" max="5893" width="11.5703125" customWidth="1"/>
    <col min="5894" max="5894" width="5.140625" customWidth="1"/>
    <col min="5895" max="5895" width="15.28515625" customWidth="1"/>
    <col min="5896" max="5896" width="6" customWidth="1"/>
    <col min="5897" max="5897" width="11.85546875" customWidth="1"/>
    <col min="5898" max="5898" width="14.7109375" customWidth="1"/>
    <col min="5899" max="5899" width="6.5703125" customWidth="1"/>
    <col min="5900" max="5900" width="15" customWidth="1"/>
    <col min="5901" max="5902" width="12.28515625" customWidth="1"/>
    <col min="5903" max="5903" width="14.85546875" customWidth="1"/>
    <col min="5904" max="5904" width="7.85546875" customWidth="1"/>
    <col min="5905" max="5905" width="15.140625" customWidth="1"/>
    <col min="5906" max="5906" width="15" customWidth="1"/>
    <col min="5907" max="5907" width="15.28515625" customWidth="1"/>
    <col min="5908" max="5908" width="16.85546875" customWidth="1"/>
    <col min="5909" max="5909" width="17.85546875" customWidth="1"/>
    <col min="5910" max="5910" width="18.140625" bestFit="1" customWidth="1"/>
    <col min="5911" max="5911" width="19.5703125" bestFit="1" customWidth="1"/>
    <col min="6145" max="6145" width="4.140625" customWidth="1"/>
    <col min="6146" max="6146" width="18.28515625" customWidth="1"/>
    <col min="6147" max="6147" width="13.5703125" customWidth="1"/>
    <col min="6148" max="6148" width="19.7109375" customWidth="1"/>
    <col min="6149" max="6149" width="11.5703125" customWidth="1"/>
    <col min="6150" max="6150" width="5.140625" customWidth="1"/>
    <col min="6151" max="6151" width="15.28515625" customWidth="1"/>
    <col min="6152" max="6152" width="6" customWidth="1"/>
    <col min="6153" max="6153" width="11.85546875" customWidth="1"/>
    <col min="6154" max="6154" width="14.7109375" customWidth="1"/>
    <col min="6155" max="6155" width="6.5703125" customWidth="1"/>
    <col min="6156" max="6156" width="15" customWidth="1"/>
    <col min="6157" max="6158" width="12.28515625" customWidth="1"/>
    <col min="6159" max="6159" width="14.85546875" customWidth="1"/>
    <col min="6160" max="6160" width="7.85546875" customWidth="1"/>
    <col min="6161" max="6161" width="15.140625" customWidth="1"/>
    <col min="6162" max="6162" width="15" customWidth="1"/>
    <col min="6163" max="6163" width="15.28515625" customWidth="1"/>
    <col min="6164" max="6164" width="16.85546875" customWidth="1"/>
    <col min="6165" max="6165" width="17.85546875" customWidth="1"/>
    <col min="6166" max="6166" width="18.140625" bestFit="1" customWidth="1"/>
    <col min="6167" max="6167" width="19.5703125" bestFit="1" customWidth="1"/>
    <col min="6401" max="6401" width="4.140625" customWidth="1"/>
    <col min="6402" max="6402" width="18.28515625" customWidth="1"/>
    <col min="6403" max="6403" width="13.5703125" customWidth="1"/>
    <col min="6404" max="6404" width="19.7109375" customWidth="1"/>
    <col min="6405" max="6405" width="11.5703125" customWidth="1"/>
    <col min="6406" max="6406" width="5.140625" customWidth="1"/>
    <col min="6407" max="6407" width="15.28515625" customWidth="1"/>
    <col min="6408" max="6408" width="6" customWidth="1"/>
    <col min="6409" max="6409" width="11.85546875" customWidth="1"/>
    <col min="6410" max="6410" width="14.7109375" customWidth="1"/>
    <col min="6411" max="6411" width="6.5703125" customWidth="1"/>
    <col min="6412" max="6412" width="15" customWidth="1"/>
    <col min="6413" max="6414" width="12.28515625" customWidth="1"/>
    <col min="6415" max="6415" width="14.85546875" customWidth="1"/>
    <col min="6416" max="6416" width="7.85546875" customWidth="1"/>
    <col min="6417" max="6417" width="15.140625" customWidth="1"/>
    <col min="6418" max="6418" width="15" customWidth="1"/>
    <col min="6419" max="6419" width="15.28515625" customWidth="1"/>
    <col min="6420" max="6420" width="16.85546875" customWidth="1"/>
    <col min="6421" max="6421" width="17.85546875" customWidth="1"/>
    <col min="6422" max="6422" width="18.140625" bestFit="1" customWidth="1"/>
    <col min="6423" max="6423" width="19.5703125" bestFit="1" customWidth="1"/>
    <col min="6657" max="6657" width="4.140625" customWidth="1"/>
    <col min="6658" max="6658" width="18.28515625" customWidth="1"/>
    <col min="6659" max="6659" width="13.5703125" customWidth="1"/>
    <col min="6660" max="6660" width="19.7109375" customWidth="1"/>
    <col min="6661" max="6661" width="11.5703125" customWidth="1"/>
    <col min="6662" max="6662" width="5.140625" customWidth="1"/>
    <col min="6663" max="6663" width="15.28515625" customWidth="1"/>
    <col min="6664" max="6664" width="6" customWidth="1"/>
    <col min="6665" max="6665" width="11.85546875" customWidth="1"/>
    <col min="6666" max="6666" width="14.7109375" customWidth="1"/>
    <col min="6667" max="6667" width="6.5703125" customWidth="1"/>
    <col min="6668" max="6668" width="15" customWidth="1"/>
    <col min="6669" max="6670" width="12.28515625" customWidth="1"/>
    <col min="6671" max="6671" width="14.85546875" customWidth="1"/>
    <col min="6672" max="6672" width="7.85546875" customWidth="1"/>
    <col min="6673" max="6673" width="15.140625" customWidth="1"/>
    <col min="6674" max="6674" width="15" customWidth="1"/>
    <col min="6675" max="6675" width="15.28515625" customWidth="1"/>
    <col min="6676" max="6676" width="16.85546875" customWidth="1"/>
    <col min="6677" max="6677" width="17.85546875" customWidth="1"/>
    <col min="6678" max="6678" width="18.140625" bestFit="1" customWidth="1"/>
    <col min="6679" max="6679" width="19.5703125" bestFit="1" customWidth="1"/>
    <col min="6913" max="6913" width="4.140625" customWidth="1"/>
    <col min="6914" max="6914" width="18.28515625" customWidth="1"/>
    <col min="6915" max="6915" width="13.5703125" customWidth="1"/>
    <col min="6916" max="6916" width="19.7109375" customWidth="1"/>
    <col min="6917" max="6917" width="11.5703125" customWidth="1"/>
    <col min="6918" max="6918" width="5.140625" customWidth="1"/>
    <col min="6919" max="6919" width="15.28515625" customWidth="1"/>
    <col min="6920" max="6920" width="6" customWidth="1"/>
    <col min="6921" max="6921" width="11.85546875" customWidth="1"/>
    <col min="6922" max="6922" width="14.7109375" customWidth="1"/>
    <col min="6923" max="6923" width="6.5703125" customWidth="1"/>
    <col min="6924" max="6924" width="15" customWidth="1"/>
    <col min="6925" max="6926" width="12.28515625" customWidth="1"/>
    <col min="6927" max="6927" width="14.85546875" customWidth="1"/>
    <col min="6928" max="6928" width="7.85546875" customWidth="1"/>
    <col min="6929" max="6929" width="15.140625" customWidth="1"/>
    <col min="6930" max="6930" width="15" customWidth="1"/>
    <col min="6931" max="6931" width="15.28515625" customWidth="1"/>
    <col min="6932" max="6932" width="16.85546875" customWidth="1"/>
    <col min="6933" max="6933" width="17.85546875" customWidth="1"/>
    <col min="6934" max="6934" width="18.140625" bestFit="1" customWidth="1"/>
    <col min="6935" max="6935" width="19.5703125" bestFit="1" customWidth="1"/>
    <col min="7169" max="7169" width="4.140625" customWidth="1"/>
    <col min="7170" max="7170" width="18.28515625" customWidth="1"/>
    <col min="7171" max="7171" width="13.5703125" customWidth="1"/>
    <col min="7172" max="7172" width="19.7109375" customWidth="1"/>
    <col min="7173" max="7173" width="11.5703125" customWidth="1"/>
    <col min="7174" max="7174" width="5.140625" customWidth="1"/>
    <col min="7175" max="7175" width="15.28515625" customWidth="1"/>
    <col min="7176" max="7176" width="6" customWidth="1"/>
    <col min="7177" max="7177" width="11.85546875" customWidth="1"/>
    <col min="7178" max="7178" width="14.7109375" customWidth="1"/>
    <col min="7179" max="7179" width="6.5703125" customWidth="1"/>
    <col min="7180" max="7180" width="15" customWidth="1"/>
    <col min="7181" max="7182" width="12.28515625" customWidth="1"/>
    <col min="7183" max="7183" width="14.85546875" customWidth="1"/>
    <col min="7184" max="7184" width="7.85546875" customWidth="1"/>
    <col min="7185" max="7185" width="15.140625" customWidth="1"/>
    <col min="7186" max="7186" width="15" customWidth="1"/>
    <col min="7187" max="7187" width="15.28515625" customWidth="1"/>
    <col min="7188" max="7188" width="16.85546875" customWidth="1"/>
    <col min="7189" max="7189" width="17.85546875" customWidth="1"/>
    <col min="7190" max="7190" width="18.140625" bestFit="1" customWidth="1"/>
    <col min="7191" max="7191" width="19.5703125" bestFit="1" customWidth="1"/>
    <col min="7425" max="7425" width="4.140625" customWidth="1"/>
    <col min="7426" max="7426" width="18.28515625" customWidth="1"/>
    <col min="7427" max="7427" width="13.5703125" customWidth="1"/>
    <col min="7428" max="7428" width="19.7109375" customWidth="1"/>
    <col min="7429" max="7429" width="11.5703125" customWidth="1"/>
    <col min="7430" max="7430" width="5.140625" customWidth="1"/>
    <col min="7431" max="7431" width="15.28515625" customWidth="1"/>
    <col min="7432" max="7432" width="6" customWidth="1"/>
    <col min="7433" max="7433" width="11.85546875" customWidth="1"/>
    <col min="7434" max="7434" width="14.7109375" customWidth="1"/>
    <col min="7435" max="7435" width="6.5703125" customWidth="1"/>
    <col min="7436" max="7436" width="15" customWidth="1"/>
    <col min="7437" max="7438" width="12.28515625" customWidth="1"/>
    <col min="7439" max="7439" width="14.85546875" customWidth="1"/>
    <col min="7440" max="7440" width="7.85546875" customWidth="1"/>
    <col min="7441" max="7441" width="15.140625" customWidth="1"/>
    <col min="7442" max="7442" width="15" customWidth="1"/>
    <col min="7443" max="7443" width="15.28515625" customWidth="1"/>
    <col min="7444" max="7444" width="16.85546875" customWidth="1"/>
    <col min="7445" max="7445" width="17.85546875" customWidth="1"/>
    <col min="7446" max="7446" width="18.140625" bestFit="1" customWidth="1"/>
    <col min="7447" max="7447" width="19.5703125" bestFit="1" customWidth="1"/>
    <col min="7681" max="7681" width="4.140625" customWidth="1"/>
    <col min="7682" max="7682" width="18.28515625" customWidth="1"/>
    <col min="7683" max="7683" width="13.5703125" customWidth="1"/>
    <col min="7684" max="7684" width="19.7109375" customWidth="1"/>
    <col min="7685" max="7685" width="11.5703125" customWidth="1"/>
    <col min="7686" max="7686" width="5.140625" customWidth="1"/>
    <col min="7687" max="7687" width="15.28515625" customWidth="1"/>
    <col min="7688" max="7688" width="6" customWidth="1"/>
    <col min="7689" max="7689" width="11.85546875" customWidth="1"/>
    <col min="7690" max="7690" width="14.7109375" customWidth="1"/>
    <col min="7691" max="7691" width="6.5703125" customWidth="1"/>
    <col min="7692" max="7692" width="15" customWidth="1"/>
    <col min="7693" max="7694" width="12.28515625" customWidth="1"/>
    <col min="7695" max="7695" width="14.85546875" customWidth="1"/>
    <col min="7696" max="7696" width="7.85546875" customWidth="1"/>
    <col min="7697" max="7697" width="15.140625" customWidth="1"/>
    <col min="7698" max="7698" width="15" customWidth="1"/>
    <col min="7699" max="7699" width="15.28515625" customWidth="1"/>
    <col min="7700" max="7700" width="16.85546875" customWidth="1"/>
    <col min="7701" max="7701" width="17.85546875" customWidth="1"/>
    <col min="7702" max="7702" width="18.140625" bestFit="1" customWidth="1"/>
    <col min="7703" max="7703" width="19.5703125" bestFit="1" customWidth="1"/>
    <col min="7937" max="7937" width="4.140625" customWidth="1"/>
    <col min="7938" max="7938" width="18.28515625" customWidth="1"/>
    <col min="7939" max="7939" width="13.5703125" customWidth="1"/>
    <col min="7940" max="7940" width="19.7109375" customWidth="1"/>
    <col min="7941" max="7941" width="11.5703125" customWidth="1"/>
    <col min="7942" max="7942" width="5.140625" customWidth="1"/>
    <col min="7943" max="7943" width="15.28515625" customWidth="1"/>
    <col min="7944" max="7944" width="6" customWidth="1"/>
    <col min="7945" max="7945" width="11.85546875" customWidth="1"/>
    <col min="7946" max="7946" width="14.7109375" customWidth="1"/>
    <col min="7947" max="7947" width="6.5703125" customWidth="1"/>
    <col min="7948" max="7948" width="15" customWidth="1"/>
    <col min="7949" max="7950" width="12.28515625" customWidth="1"/>
    <col min="7951" max="7951" width="14.85546875" customWidth="1"/>
    <col min="7952" max="7952" width="7.85546875" customWidth="1"/>
    <col min="7953" max="7953" width="15.140625" customWidth="1"/>
    <col min="7954" max="7954" width="15" customWidth="1"/>
    <col min="7955" max="7955" width="15.28515625" customWidth="1"/>
    <col min="7956" max="7956" width="16.85546875" customWidth="1"/>
    <col min="7957" max="7957" width="17.85546875" customWidth="1"/>
    <col min="7958" max="7958" width="18.140625" bestFit="1" customWidth="1"/>
    <col min="7959" max="7959" width="19.5703125" bestFit="1" customWidth="1"/>
    <col min="8193" max="8193" width="4.140625" customWidth="1"/>
    <col min="8194" max="8194" width="18.28515625" customWidth="1"/>
    <col min="8195" max="8195" width="13.5703125" customWidth="1"/>
    <col min="8196" max="8196" width="19.7109375" customWidth="1"/>
    <col min="8197" max="8197" width="11.5703125" customWidth="1"/>
    <col min="8198" max="8198" width="5.140625" customWidth="1"/>
    <col min="8199" max="8199" width="15.28515625" customWidth="1"/>
    <col min="8200" max="8200" width="6" customWidth="1"/>
    <col min="8201" max="8201" width="11.85546875" customWidth="1"/>
    <col min="8202" max="8202" width="14.7109375" customWidth="1"/>
    <col min="8203" max="8203" width="6.5703125" customWidth="1"/>
    <col min="8204" max="8204" width="15" customWidth="1"/>
    <col min="8205" max="8206" width="12.28515625" customWidth="1"/>
    <col min="8207" max="8207" width="14.85546875" customWidth="1"/>
    <col min="8208" max="8208" width="7.85546875" customWidth="1"/>
    <col min="8209" max="8209" width="15.140625" customWidth="1"/>
    <col min="8210" max="8210" width="15" customWidth="1"/>
    <col min="8211" max="8211" width="15.28515625" customWidth="1"/>
    <col min="8212" max="8212" width="16.85546875" customWidth="1"/>
    <col min="8213" max="8213" width="17.85546875" customWidth="1"/>
    <col min="8214" max="8214" width="18.140625" bestFit="1" customWidth="1"/>
    <col min="8215" max="8215" width="19.5703125" bestFit="1" customWidth="1"/>
    <col min="8449" max="8449" width="4.140625" customWidth="1"/>
    <col min="8450" max="8450" width="18.28515625" customWidth="1"/>
    <col min="8451" max="8451" width="13.5703125" customWidth="1"/>
    <col min="8452" max="8452" width="19.7109375" customWidth="1"/>
    <col min="8453" max="8453" width="11.5703125" customWidth="1"/>
    <col min="8454" max="8454" width="5.140625" customWidth="1"/>
    <col min="8455" max="8455" width="15.28515625" customWidth="1"/>
    <col min="8456" max="8456" width="6" customWidth="1"/>
    <col min="8457" max="8457" width="11.85546875" customWidth="1"/>
    <col min="8458" max="8458" width="14.7109375" customWidth="1"/>
    <col min="8459" max="8459" width="6.5703125" customWidth="1"/>
    <col min="8460" max="8460" width="15" customWidth="1"/>
    <col min="8461" max="8462" width="12.28515625" customWidth="1"/>
    <col min="8463" max="8463" width="14.85546875" customWidth="1"/>
    <col min="8464" max="8464" width="7.85546875" customWidth="1"/>
    <col min="8465" max="8465" width="15.140625" customWidth="1"/>
    <col min="8466" max="8466" width="15" customWidth="1"/>
    <col min="8467" max="8467" width="15.28515625" customWidth="1"/>
    <col min="8468" max="8468" width="16.85546875" customWidth="1"/>
    <col min="8469" max="8469" width="17.85546875" customWidth="1"/>
    <col min="8470" max="8470" width="18.140625" bestFit="1" customWidth="1"/>
    <col min="8471" max="8471" width="19.5703125" bestFit="1" customWidth="1"/>
    <col min="8705" max="8705" width="4.140625" customWidth="1"/>
    <col min="8706" max="8706" width="18.28515625" customWidth="1"/>
    <col min="8707" max="8707" width="13.5703125" customWidth="1"/>
    <col min="8708" max="8708" width="19.7109375" customWidth="1"/>
    <col min="8709" max="8709" width="11.5703125" customWidth="1"/>
    <col min="8710" max="8710" width="5.140625" customWidth="1"/>
    <col min="8711" max="8711" width="15.28515625" customWidth="1"/>
    <col min="8712" max="8712" width="6" customWidth="1"/>
    <col min="8713" max="8713" width="11.85546875" customWidth="1"/>
    <col min="8714" max="8714" width="14.7109375" customWidth="1"/>
    <col min="8715" max="8715" width="6.5703125" customWidth="1"/>
    <col min="8716" max="8716" width="15" customWidth="1"/>
    <col min="8717" max="8718" width="12.28515625" customWidth="1"/>
    <col min="8719" max="8719" width="14.85546875" customWidth="1"/>
    <col min="8720" max="8720" width="7.85546875" customWidth="1"/>
    <col min="8721" max="8721" width="15.140625" customWidth="1"/>
    <col min="8722" max="8722" width="15" customWidth="1"/>
    <col min="8723" max="8723" width="15.28515625" customWidth="1"/>
    <col min="8724" max="8724" width="16.85546875" customWidth="1"/>
    <col min="8725" max="8725" width="17.85546875" customWidth="1"/>
    <col min="8726" max="8726" width="18.140625" bestFit="1" customWidth="1"/>
    <col min="8727" max="8727" width="19.5703125" bestFit="1" customWidth="1"/>
    <col min="8961" max="8961" width="4.140625" customWidth="1"/>
    <col min="8962" max="8962" width="18.28515625" customWidth="1"/>
    <col min="8963" max="8963" width="13.5703125" customWidth="1"/>
    <col min="8964" max="8964" width="19.7109375" customWidth="1"/>
    <col min="8965" max="8965" width="11.5703125" customWidth="1"/>
    <col min="8966" max="8966" width="5.140625" customWidth="1"/>
    <col min="8967" max="8967" width="15.28515625" customWidth="1"/>
    <col min="8968" max="8968" width="6" customWidth="1"/>
    <col min="8969" max="8969" width="11.85546875" customWidth="1"/>
    <col min="8970" max="8970" width="14.7109375" customWidth="1"/>
    <col min="8971" max="8971" width="6.5703125" customWidth="1"/>
    <col min="8972" max="8972" width="15" customWidth="1"/>
    <col min="8973" max="8974" width="12.28515625" customWidth="1"/>
    <col min="8975" max="8975" width="14.85546875" customWidth="1"/>
    <col min="8976" max="8976" width="7.85546875" customWidth="1"/>
    <col min="8977" max="8977" width="15.140625" customWidth="1"/>
    <col min="8978" max="8978" width="15" customWidth="1"/>
    <col min="8979" max="8979" width="15.28515625" customWidth="1"/>
    <col min="8980" max="8980" width="16.85546875" customWidth="1"/>
    <col min="8981" max="8981" width="17.85546875" customWidth="1"/>
    <col min="8982" max="8982" width="18.140625" bestFit="1" customWidth="1"/>
    <col min="8983" max="8983" width="19.5703125" bestFit="1" customWidth="1"/>
    <col min="9217" max="9217" width="4.140625" customWidth="1"/>
    <col min="9218" max="9218" width="18.28515625" customWidth="1"/>
    <col min="9219" max="9219" width="13.5703125" customWidth="1"/>
    <col min="9220" max="9220" width="19.7109375" customWidth="1"/>
    <col min="9221" max="9221" width="11.5703125" customWidth="1"/>
    <col min="9222" max="9222" width="5.140625" customWidth="1"/>
    <col min="9223" max="9223" width="15.28515625" customWidth="1"/>
    <col min="9224" max="9224" width="6" customWidth="1"/>
    <col min="9225" max="9225" width="11.85546875" customWidth="1"/>
    <col min="9226" max="9226" width="14.7109375" customWidth="1"/>
    <col min="9227" max="9227" width="6.5703125" customWidth="1"/>
    <col min="9228" max="9228" width="15" customWidth="1"/>
    <col min="9229" max="9230" width="12.28515625" customWidth="1"/>
    <col min="9231" max="9231" width="14.85546875" customWidth="1"/>
    <col min="9232" max="9232" width="7.85546875" customWidth="1"/>
    <col min="9233" max="9233" width="15.140625" customWidth="1"/>
    <col min="9234" max="9234" width="15" customWidth="1"/>
    <col min="9235" max="9235" width="15.28515625" customWidth="1"/>
    <col min="9236" max="9236" width="16.85546875" customWidth="1"/>
    <col min="9237" max="9237" width="17.85546875" customWidth="1"/>
    <col min="9238" max="9238" width="18.140625" bestFit="1" customWidth="1"/>
    <col min="9239" max="9239" width="19.5703125" bestFit="1" customWidth="1"/>
    <col min="9473" max="9473" width="4.140625" customWidth="1"/>
    <col min="9474" max="9474" width="18.28515625" customWidth="1"/>
    <col min="9475" max="9475" width="13.5703125" customWidth="1"/>
    <col min="9476" max="9476" width="19.7109375" customWidth="1"/>
    <col min="9477" max="9477" width="11.5703125" customWidth="1"/>
    <col min="9478" max="9478" width="5.140625" customWidth="1"/>
    <col min="9479" max="9479" width="15.28515625" customWidth="1"/>
    <col min="9480" max="9480" width="6" customWidth="1"/>
    <col min="9481" max="9481" width="11.85546875" customWidth="1"/>
    <col min="9482" max="9482" width="14.7109375" customWidth="1"/>
    <col min="9483" max="9483" width="6.5703125" customWidth="1"/>
    <col min="9484" max="9484" width="15" customWidth="1"/>
    <col min="9485" max="9486" width="12.28515625" customWidth="1"/>
    <col min="9487" max="9487" width="14.85546875" customWidth="1"/>
    <col min="9488" max="9488" width="7.85546875" customWidth="1"/>
    <col min="9489" max="9489" width="15.140625" customWidth="1"/>
    <col min="9490" max="9490" width="15" customWidth="1"/>
    <col min="9491" max="9491" width="15.28515625" customWidth="1"/>
    <col min="9492" max="9492" width="16.85546875" customWidth="1"/>
    <col min="9493" max="9493" width="17.85546875" customWidth="1"/>
    <col min="9494" max="9494" width="18.140625" bestFit="1" customWidth="1"/>
    <col min="9495" max="9495" width="19.5703125" bestFit="1" customWidth="1"/>
    <col min="9729" max="9729" width="4.140625" customWidth="1"/>
    <col min="9730" max="9730" width="18.28515625" customWidth="1"/>
    <col min="9731" max="9731" width="13.5703125" customWidth="1"/>
    <col min="9732" max="9732" width="19.7109375" customWidth="1"/>
    <col min="9733" max="9733" width="11.5703125" customWidth="1"/>
    <col min="9734" max="9734" width="5.140625" customWidth="1"/>
    <col min="9735" max="9735" width="15.28515625" customWidth="1"/>
    <col min="9736" max="9736" width="6" customWidth="1"/>
    <col min="9737" max="9737" width="11.85546875" customWidth="1"/>
    <col min="9738" max="9738" width="14.7109375" customWidth="1"/>
    <col min="9739" max="9739" width="6.5703125" customWidth="1"/>
    <col min="9740" max="9740" width="15" customWidth="1"/>
    <col min="9741" max="9742" width="12.28515625" customWidth="1"/>
    <col min="9743" max="9743" width="14.85546875" customWidth="1"/>
    <col min="9744" max="9744" width="7.85546875" customWidth="1"/>
    <col min="9745" max="9745" width="15.140625" customWidth="1"/>
    <col min="9746" max="9746" width="15" customWidth="1"/>
    <col min="9747" max="9747" width="15.28515625" customWidth="1"/>
    <col min="9748" max="9748" width="16.85546875" customWidth="1"/>
    <col min="9749" max="9749" width="17.85546875" customWidth="1"/>
    <col min="9750" max="9750" width="18.140625" bestFit="1" customWidth="1"/>
    <col min="9751" max="9751" width="19.5703125" bestFit="1" customWidth="1"/>
    <col min="9985" max="9985" width="4.140625" customWidth="1"/>
    <col min="9986" max="9986" width="18.28515625" customWidth="1"/>
    <col min="9987" max="9987" width="13.5703125" customWidth="1"/>
    <col min="9988" max="9988" width="19.7109375" customWidth="1"/>
    <col min="9989" max="9989" width="11.5703125" customWidth="1"/>
    <col min="9990" max="9990" width="5.140625" customWidth="1"/>
    <col min="9991" max="9991" width="15.28515625" customWidth="1"/>
    <col min="9992" max="9992" width="6" customWidth="1"/>
    <col min="9993" max="9993" width="11.85546875" customWidth="1"/>
    <col min="9994" max="9994" width="14.7109375" customWidth="1"/>
    <col min="9995" max="9995" width="6.5703125" customWidth="1"/>
    <col min="9996" max="9996" width="15" customWidth="1"/>
    <col min="9997" max="9998" width="12.28515625" customWidth="1"/>
    <col min="9999" max="9999" width="14.85546875" customWidth="1"/>
    <col min="10000" max="10000" width="7.85546875" customWidth="1"/>
    <col min="10001" max="10001" width="15.140625" customWidth="1"/>
    <col min="10002" max="10002" width="15" customWidth="1"/>
    <col min="10003" max="10003" width="15.28515625" customWidth="1"/>
    <col min="10004" max="10004" width="16.85546875" customWidth="1"/>
    <col min="10005" max="10005" width="17.85546875" customWidth="1"/>
    <col min="10006" max="10006" width="18.140625" bestFit="1" customWidth="1"/>
    <col min="10007" max="10007" width="19.5703125" bestFit="1" customWidth="1"/>
    <col min="10241" max="10241" width="4.140625" customWidth="1"/>
    <col min="10242" max="10242" width="18.28515625" customWidth="1"/>
    <col min="10243" max="10243" width="13.5703125" customWidth="1"/>
    <col min="10244" max="10244" width="19.7109375" customWidth="1"/>
    <col min="10245" max="10245" width="11.5703125" customWidth="1"/>
    <col min="10246" max="10246" width="5.140625" customWidth="1"/>
    <col min="10247" max="10247" width="15.28515625" customWidth="1"/>
    <col min="10248" max="10248" width="6" customWidth="1"/>
    <col min="10249" max="10249" width="11.85546875" customWidth="1"/>
    <col min="10250" max="10250" width="14.7109375" customWidth="1"/>
    <col min="10251" max="10251" width="6.5703125" customWidth="1"/>
    <col min="10252" max="10252" width="15" customWidth="1"/>
    <col min="10253" max="10254" width="12.28515625" customWidth="1"/>
    <col min="10255" max="10255" width="14.85546875" customWidth="1"/>
    <col min="10256" max="10256" width="7.85546875" customWidth="1"/>
    <col min="10257" max="10257" width="15.140625" customWidth="1"/>
    <col min="10258" max="10258" width="15" customWidth="1"/>
    <col min="10259" max="10259" width="15.28515625" customWidth="1"/>
    <col min="10260" max="10260" width="16.85546875" customWidth="1"/>
    <col min="10261" max="10261" width="17.85546875" customWidth="1"/>
    <col min="10262" max="10262" width="18.140625" bestFit="1" customWidth="1"/>
    <col min="10263" max="10263" width="19.5703125" bestFit="1" customWidth="1"/>
    <col min="10497" max="10497" width="4.140625" customWidth="1"/>
    <col min="10498" max="10498" width="18.28515625" customWidth="1"/>
    <col min="10499" max="10499" width="13.5703125" customWidth="1"/>
    <col min="10500" max="10500" width="19.7109375" customWidth="1"/>
    <col min="10501" max="10501" width="11.5703125" customWidth="1"/>
    <col min="10502" max="10502" width="5.140625" customWidth="1"/>
    <col min="10503" max="10503" width="15.28515625" customWidth="1"/>
    <col min="10504" max="10504" width="6" customWidth="1"/>
    <col min="10505" max="10505" width="11.85546875" customWidth="1"/>
    <col min="10506" max="10506" width="14.7109375" customWidth="1"/>
    <col min="10507" max="10507" width="6.5703125" customWidth="1"/>
    <col min="10508" max="10508" width="15" customWidth="1"/>
    <col min="10509" max="10510" width="12.28515625" customWidth="1"/>
    <col min="10511" max="10511" width="14.85546875" customWidth="1"/>
    <col min="10512" max="10512" width="7.85546875" customWidth="1"/>
    <col min="10513" max="10513" width="15.140625" customWidth="1"/>
    <col min="10514" max="10514" width="15" customWidth="1"/>
    <col min="10515" max="10515" width="15.28515625" customWidth="1"/>
    <col min="10516" max="10516" width="16.85546875" customWidth="1"/>
    <col min="10517" max="10517" width="17.85546875" customWidth="1"/>
    <col min="10518" max="10518" width="18.140625" bestFit="1" customWidth="1"/>
    <col min="10519" max="10519" width="19.5703125" bestFit="1" customWidth="1"/>
    <col min="10753" max="10753" width="4.140625" customWidth="1"/>
    <col min="10754" max="10754" width="18.28515625" customWidth="1"/>
    <col min="10755" max="10755" width="13.5703125" customWidth="1"/>
    <col min="10756" max="10756" width="19.7109375" customWidth="1"/>
    <col min="10757" max="10757" width="11.5703125" customWidth="1"/>
    <col min="10758" max="10758" width="5.140625" customWidth="1"/>
    <col min="10759" max="10759" width="15.28515625" customWidth="1"/>
    <col min="10760" max="10760" width="6" customWidth="1"/>
    <col min="10761" max="10761" width="11.85546875" customWidth="1"/>
    <col min="10762" max="10762" width="14.7109375" customWidth="1"/>
    <col min="10763" max="10763" width="6.5703125" customWidth="1"/>
    <col min="10764" max="10764" width="15" customWidth="1"/>
    <col min="10765" max="10766" width="12.28515625" customWidth="1"/>
    <col min="10767" max="10767" width="14.85546875" customWidth="1"/>
    <col min="10768" max="10768" width="7.85546875" customWidth="1"/>
    <col min="10769" max="10769" width="15.140625" customWidth="1"/>
    <col min="10770" max="10770" width="15" customWidth="1"/>
    <col min="10771" max="10771" width="15.28515625" customWidth="1"/>
    <col min="10772" max="10772" width="16.85546875" customWidth="1"/>
    <col min="10773" max="10773" width="17.85546875" customWidth="1"/>
    <col min="10774" max="10774" width="18.140625" bestFit="1" customWidth="1"/>
    <col min="10775" max="10775" width="19.5703125" bestFit="1" customWidth="1"/>
    <col min="11009" max="11009" width="4.140625" customWidth="1"/>
    <col min="11010" max="11010" width="18.28515625" customWidth="1"/>
    <col min="11011" max="11011" width="13.5703125" customWidth="1"/>
    <col min="11012" max="11012" width="19.7109375" customWidth="1"/>
    <col min="11013" max="11013" width="11.5703125" customWidth="1"/>
    <col min="11014" max="11014" width="5.140625" customWidth="1"/>
    <col min="11015" max="11015" width="15.28515625" customWidth="1"/>
    <col min="11016" max="11016" width="6" customWidth="1"/>
    <col min="11017" max="11017" width="11.85546875" customWidth="1"/>
    <col min="11018" max="11018" width="14.7109375" customWidth="1"/>
    <col min="11019" max="11019" width="6.5703125" customWidth="1"/>
    <col min="11020" max="11020" width="15" customWidth="1"/>
    <col min="11021" max="11022" width="12.28515625" customWidth="1"/>
    <col min="11023" max="11023" width="14.85546875" customWidth="1"/>
    <col min="11024" max="11024" width="7.85546875" customWidth="1"/>
    <col min="11025" max="11025" width="15.140625" customWidth="1"/>
    <col min="11026" max="11026" width="15" customWidth="1"/>
    <col min="11027" max="11027" width="15.28515625" customWidth="1"/>
    <col min="11028" max="11028" width="16.85546875" customWidth="1"/>
    <col min="11029" max="11029" width="17.85546875" customWidth="1"/>
    <col min="11030" max="11030" width="18.140625" bestFit="1" customWidth="1"/>
    <col min="11031" max="11031" width="19.5703125" bestFit="1" customWidth="1"/>
    <col min="11265" max="11265" width="4.140625" customWidth="1"/>
    <col min="11266" max="11266" width="18.28515625" customWidth="1"/>
    <col min="11267" max="11267" width="13.5703125" customWidth="1"/>
    <col min="11268" max="11268" width="19.7109375" customWidth="1"/>
    <col min="11269" max="11269" width="11.5703125" customWidth="1"/>
    <col min="11270" max="11270" width="5.140625" customWidth="1"/>
    <col min="11271" max="11271" width="15.28515625" customWidth="1"/>
    <col min="11272" max="11272" width="6" customWidth="1"/>
    <col min="11273" max="11273" width="11.85546875" customWidth="1"/>
    <col min="11274" max="11274" width="14.7109375" customWidth="1"/>
    <col min="11275" max="11275" width="6.5703125" customWidth="1"/>
    <col min="11276" max="11276" width="15" customWidth="1"/>
    <col min="11277" max="11278" width="12.28515625" customWidth="1"/>
    <col min="11279" max="11279" width="14.85546875" customWidth="1"/>
    <col min="11280" max="11280" width="7.85546875" customWidth="1"/>
    <col min="11281" max="11281" width="15.140625" customWidth="1"/>
    <col min="11282" max="11282" width="15" customWidth="1"/>
    <col min="11283" max="11283" width="15.28515625" customWidth="1"/>
    <col min="11284" max="11284" width="16.85546875" customWidth="1"/>
    <col min="11285" max="11285" width="17.85546875" customWidth="1"/>
    <col min="11286" max="11286" width="18.140625" bestFit="1" customWidth="1"/>
    <col min="11287" max="11287" width="19.5703125" bestFit="1" customWidth="1"/>
    <col min="11521" max="11521" width="4.140625" customWidth="1"/>
    <col min="11522" max="11522" width="18.28515625" customWidth="1"/>
    <col min="11523" max="11523" width="13.5703125" customWidth="1"/>
    <col min="11524" max="11524" width="19.7109375" customWidth="1"/>
    <col min="11525" max="11525" width="11.5703125" customWidth="1"/>
    <col min="11526" max="11526" width="5.140625" customWidth="1"/>
    <col min="11527" max="11527" width="15.28515625" customWidth="1"/>
    <col min="11528" max="11528" width="6" customWidth="1"/>
    <col min="11529" max="11529" width="11.85546875" customWidth="1"/>
    <col min="11530" max="11530" width="14.7109375" customWidth="1"/>
    <col min="11531" max="11531" width="6.5703125" customWidth="1"/>
    <col min="11532" max="11532" width="15" customWidth="1"/>
    <col min="11533" max="11534" width="12.28515625" customWidth="1"/>
    <col min="11535" max="11535" width="14.85546875" customWidth="1"/>
    <col min="11536" max="11536" width="7.85546875" customWidth="1"/>
    <col min="11537" max="11537" width="15.140625" customWidth="1"/>
    <col min="11538" max="11538" width="15" customWidth="1"/>
    <col min="11539" max="11539" width="15.28515625" customWidth="1"/>
    <col min="11540" max="11540" width="16.85546875" customWidth="1"/>
    <col min="11541" max="11541" width="17.85546875" customWidth="1"/>
    <col min="11542" max="11542" width="18.140625" bestFit="1" customWidth="1"/>
    <col min="11543" max="11543" width="19.5703125" bestFit="1" customWidth="1"/>
    <col min="11777" max="11777" width="4.140625" customWidth="1"/>
    <col min="11778" max="11778" width="18.28515625" customWidth="1"/>
    <col min="11779" max="11779" width="13.5703125" customWidth="1"/>
    <col min="11780" max="11780" width="19.7109375" customWidth="1"/>
    <col min="11781" max="11781" width="11.5703125" customWidth="1"/>
    <col min="11782" max="11782" width="5.140625" customWidth="1"/>
    <col min="11783" max="11783" width="15.28515625" customWidth="1"/>
    <col min="11784" max="11784" width="6" customWidth="1"/>
    <col min="11785" max="11785" width="11.85546875" customWidth="1"/>
    <col min="11786" max="11786" width="14.7109375" customWidth="1"/>
    <col min="11787" max="11787" width="6.5703125" customWidth="1"/>
    <col min="11788" max="11788" width="15" customWidth="1"/>
    <col min="11789" max="11790" width="12.28515625" customWidth="1"/>
    <col min="11791" max="11791" width="14.85546875" customWidth="1"/>
    <col min="11792" max="11792" width="7.85546875" customWidth="1"/>
    <col min="11793" max="11793" width="15.140625" customWidth="1"/>
    <col min="11794" max="11794" width="15" customWidth="1"/>
    <col min="11795" max="11795" width="15.28515625" customWidth="1"/>
    <col min="11796" max="11796" width="16.85546875" customWidth="1"/>
    <col min="11797" max="11797" width="17.85546875" customWidth="1"/>
    <col min="11798" max="11798" width="18.140625" bestFit="1" customWidth="1"/>
    <col min="11799" max="11799" width="19.5703125" bestFit="1" customWidth="1"/>
    <col min="12033" max="12033" width="4.140625" customWidth="1"/>
    <col min="12034" max="12034" width="18.28515625" customWidth="1"/>
    <col min="12035" max="12035" width="13.5703125" customWidth="1"/>
    <col min="12036" max="12036" width="19.7109375" customWidth="1"/>
    <col min="12037" max="12037" width="11.5703125" customWidth="1"/>
    <col min="12038" max="12038" width="5.140625" customWidth="1"/>
    <col min="12039" max="12039" width="15.28515625" customWidth="1"/>
    <col min="12040" max="12040" width="6" customWidth="1"/>
    <col min="12041" max="12041" width="11.85546875" customWidth="1"/>
    <col min="12042" max="12042" width="14.7109375" customWidth="1"/>
    <col min="12043" max="12043" width="6.5703125" customWidth="1"/>
    <col min="12044" max="12044" width="15" customWidth="1"/>
    <col min="12045" max="12046" width="12.28515625" customWidth="1"/>
    <col min="12047" max="12047" width="14.85546875" customWidth="1"/>
    <col min="12048" max="12048" width="7.85546875" customWidth="1"/>
    <col min="12049" max="12049" width="15.140625" customWidth="1"/>
    <col min="12050" max="12050" width="15" customWidth="1"/>
    <col min="12051" max="12051" width="15.28515625" customWidth="1"/>
    <col min="12052" max="12052" width="16.85546875" customWidth="1"/>
    <col min="12053" max="12053" width="17.85546875" customWidth="1"/>
    <col min="12054" max="12054" width="18.140625" bestFit="1" customWidth="1"/>
    <col min="12055" max="12055" width="19.5703125" bestFit="1" customWidth="1"/>
    <col min="12289" max="12289" width="4.140625" customWidth="1"/>
    <col min="12290" max="12290" width="18.28515625" customWidth="1"/>
    <col min="12291" max="12291" width="13.5703125" customWidth="1"/>
    <col min="12292" max="12292" width="19.7109375" customWidth="1"/>
    <col min="12293" max="12293" width="11.5703125" customWidth="1"/>
    <col min="12294" max="12294" width="5.140625" customWidth="1"/>
    <col min="12295" max="12295" width="15.28515625" customWidth="1"/>
    <col min="12296" max="12296" width="6" customWidth="1"/>
    <col min="12297" max="12297" width="11.85546875" customWidth="1"/>
    <col min="12298" max="12298" width="14.7109375" customWidth="1"/>
    <col min="12299" max="12299" width="6.5703125" customWidth="1"/>
    <col min="12300" max="12300" width="15" customWidth="1"/>
    <col min="12301" max="12302" width="12.28515625" customWidth="1"/>
    <col min="12303" max="12303" width="14.85546875" customWidth="1"/>
    <col min="12304" max="12304" width="7.85546875" customWidth="1"/>
    <col min="12305" max="12305" width="15.140625" customWidth="1"/>
    <col min="12306" max="12306" width="15" customWidth="1"/>
    <col min="12307" max="12307" width="15.28515625" customWidth="1"/>
    <col min="12308" max="12308" width="16.85546875" customWidth="1"/>
    <col min="12309" max="12309" width="17.85546875" customWidth="1"/>
    <col min="12310" max="12310" width="18.140625" bestFit="1" customWidth="1"/>
    <col min="12311" max="12311" width="19.5703125" bestFit="1" customWidth="1"/>
    <col min="12545" max="12545" width="4.140625" customWidth="1"/>
    <col min="12546" max="12546" width="18.28515625" customWidth="1"/>
    <col min="12547" max="12547" width="13.5703125" customWidth="1"/>
    <col min="12548" max="12548" width="19.7109375" customWidth="1"/>
    <col min="12549" max="12549" width="11.5703125" customWidth="1"/>
    <col min="12550" max="12550" width="5.140625" customWidth="1"/>
    <col min="12551" max="12551" width="15.28515625" customWidth="1"/>
    <col min="12552" max="12552" width="6" customWidth="1"/>
    <col min="12553" max="12553" width="11.85546875" customWidth="1"/>
    <col min="12554" max="12554" width="14.7109375" customWidth="1"/>
    <col min="12555" max="12555" width="6.5703125" customWidth="1"/>
    <col min="12556" max="12556" width="15" customWidth="1"/>
    <col min="12557" max="12558" width="12.28515625" customWidth="1"/>
    <col min="12559" max="12559" width="14.85546875" customWidth="1"/>
    <col min="12560" max="12560" width="7.85546875" customWidth="1"/>
    <col min="12561" max="12561" width="15.140625" customWidth="1"/>
    <col min="12562" max="12562" width="15" customWidth="1"/>
    <col min="12563" max="12563" width="15.28515625" customWidth="1"/>
    <col min="12564" max="12564" width="16.85546875" customWidth="1"/>
    <col min="12565" max="12565" width="17.85546875" customWidth="1"/>
    <col min="12566" max="12566" width="18.140625" bestFit="1" customWidth="1"/>
    <col min="12567" max="12567" width="19.5703125" bestFit="1" customWidth="1"/>
    <col min="12801" max="12801" width="4.140625" customWidth="1"/>
    <col min="12802" max="12802" width="18.28515625" customWidth="1"/>
    <col min="12803" max="12803" width="13.5703125" customWidth="1"/>
    <col min="12804" max="12804" width="19.7109375" customWidth="1"/>
    <col min="12805" max="12805" width="11.5703125" customWidth="1"/>
    <col min="12806" max="12806" width="5.140625" customWidth="1"/>
    <col min="12807" max="12807" width="15.28515625" customWidth="1"/>
    <col min="12808" max="12808" width="6" customWidth="1"/>
    <col min="12809" max="12809" width="11.85546875" customWidth="1"/>
    <col min="12810" max="12810" width="14.7109375" customWidth="1"/>
    <col min="12811" max="12811" width="6.5703125" customWidth="1"/>
    <col min="12812" max="12812" width="15" customWidth="1"/>
    <col min="12813" max="12814" width="12.28515625" customWidth="1"/>
    <col min="12815" max="12815" width="14.85546875" customWidth="1"/>
    <col min="12816" max="12816" width="7.85546875" customWidth="1"/>
    <col min="12817" max="12817" width="15.140625" customWidth="1"/>
    <col min="12818" max="12818" width="15" customWidth="1"/>
    <col min="12819" max="12819" width="15.28515625" customWidth="1"/>
    <col min="12820" max="12820" width="16.85546875" customWidth="1"/>
    <col min="12821" max="12821" width="17.85546875" customWidth="1"/>
    <col min="12822" max="12822" width="18.140625" bestFit="1" customWidth="1"/>
    <col min="12823" max="12823" width="19.5703125" bestFit="1" customWidth="1"/>
    <col min="13057" max="13057" width="4.140625" customWidth="1"/>
    <col min="13058" max="13058" width="18.28515625" customWidth="1"/>
    <col min="13059" max="13059" width="13.5703125" customWidth="1"/>
    <col min="13060" max="13060" width="19.7109375" customWidth="1"/>
    <col min="13061" max="13061" width="11.5703125" customWidth="1"/>
    <col min="13062" max="13062" width="5.140625" customWidth="1"/>
    <col min="13063" max="13063" width="15.28515625" customWidth="1"/>
    <col min="13064" max="13064" width="6" customWidth="1"/>
    <col min="13065" max="13065" width="11.85546875" customWidth="1"/>
    <col min="13066" max="13066" width="14.7109375" customWidth="1"/>
    <col min="13067" max="13067" width="6.5703125" customWidth="1"/>
    <col min="13068" max="13068" width="15" customWidth="1"/>
    <col min="13069" max="13070" width="12.28515625" customWidth="1"/>
    <col min="13071" max="13071" width="14.85546875" customWidth="1"/>
    <col min="13072" max="13072" width="7.85546875" customWidth="1"/>
    <col min="13073" max="13073" width="15.140625" customWidth="1"/>
    <col min="13074" max="13074" width="15" customWidth="1"/>
    <col min="13075" max="13075" width="15.28515625" customWidth="1"/>
    <col min="13076" max="13076" width="16.85546875" customWidth="1"/>
    <col min="13077" max="13077" width="17.85546875" customWidth="1"/>
    <col min="13078" max="13078" width="18.140625" bestFit="1" customWidth="1"/>
    <col min="13079" max="13079" width="19.5703125" bestFit="1" customWidth="1"/>
    <col min="13313" max="13313" width="4.140625" customWidth="1"/>
    <col min="13314" max="13314" width="18.28515625" customWidth="1"/>
    <col min="13315" max="13315" width="13.5703125" customWidth="1"/>
    <col min="13316" max="13316" width="19.7109375" customWidth="1"/>
    <col min="13317" max="13317" width="11.5703125" customWidth="1"/>
    <col min="13318" max="13318" width="5.140625" customWidth="1"/>
    <col min="13319" max="13319" width="15.28515625" customWidth="1"/>
    <col min="13320" max="13320" width="6" customWidth="1"/>
    <col min="13321" max="13321" width="11.85546875" customWidth="1"/>
    <col min="13322" max="13322" width="14.7109375" customWidth="1"/>
    <col min="13323" max="13323" width="6.5703125" customWidth="1"/>
    <col min="13324" max="13324" width="15" customWidth="1"/>
    <col min="13325" max="13326" width="12.28515625" customWidth="1"/>
    <col min="13327" max="13327" width="14.85546875" customWidth="1"/>
    <col min="13328" max="13328" width="7.85546875" customWidth="1"/>
    <col min="13329" max="13329" width="15.140625" customWidth="1"/>
    <col min="13330" max="13330" width="15" customWidth="1"/>
    <col min="13331" max="13331" width="15.28515625" customWidth="1"/>
    <col min="13332" max="13332" width="16.85546875" customWidth="1"/>
    <col min="13333" max="13333" width="17.85546875" customWidth="1"/>
    <col min="13334" max="13334" width="18.140625" bestFit="1" customWidth="1"/>
    <col min="13335" max="13335" width="19.5703125" bestFit="1" customWidth="1"/>
    <col min="13569" max="13569" width="4.140625" customWidth="1"/>
    <col min="13570" max="13570" width="18.28515625" customWidth="1"/>
    <col min="13571" max="13571" width="13.5703125" customWidth="1"/>
    <col min="13572" max="13572" width="19.7109375" customWidth="1"/>
    <col min="13573" max="13573" width="11.5703125" customWidth="1"/>
    <col min="13574" max="13574" width="5.140625" customWidth="1"/>
    <col min="13575" max="13575" width="15.28515625" customWidth="1"/>
    <col min="13576" max="13576" width="6" customWidth="1"/>
    <col min="13577" max="13577" width="11.85546875" customWidth="1"/>
    <col min="13578" max="13578" width="14.7109375" customWidth="1"/>
    <col min="13579" max="13579" width="6.5703125" customWidth="1"/>
    <col min="13580" max="13580" width="15" customWidth="1"/>
    <col min="13581" max="13582" width="12.28515625" customWidth="1"/>
    <col min="13583" max="13583" width="14.85546875" customWidth="1"/>
    <col min="13584" max="13584" width="7.85546875" customWidth="1"/>
    <col min="13585" max="13585" width="15.140625" customWidth="1"/>
    <col min="13586" max="13586" width="15" customWidth="1"/>
    <col min="13587" max="13587" width="15.28515625" customWidth="1"/>
    <col min="13588" max="13588" width="16.85546875" customWidth="1"/>
    <col min="13589" max="13589" width="17.85546875" customWidth="1"/>
    <col min="13590" max="13590" width="18.140625" bestFit="1" customWidth="1"/>
    <col min="13591" max="13591" width="19.5703125" bestFit="1" customWidth="1"/>
    <col min="13825" max="13825" width="4.140625" customWidth="1"/>
    <col min="13826" max="13826" width="18.28515625" customWidth="1"/>
    <col min="13827" max="13827" width="13.5703125" customWidth="1"/>
    <col min="13828" max="13828" width="19.7109375" customWidth="1"/>
    <col min="13829" max="13829" width="11.5703125" customWidth="1"/>
    <col min="13830" max="13830" width="5.140625" customWidth="1"/>
    <col min="13831" max="13831" width="15.28515625" customWidth="1"/>
    <col min="13832" max="13832" width="6" customWidth="1"/>
    <col min="13833" max="13833" width="11.85546875" customWidth="1"/>
    <col min="13834" max="13834" width="14.7109375" customWidth="1"/>
    <col min="13835" max="13835" width="6.5703125" customWidth="1"/>
    <col min="13836" max="13836" width="15" customWidth="1"/>
    <col min="13837" max="13838" width="12.28515625" customWidth="1"/>
    <col min="13839" max="13839" width="14.85546875" customWidth="1"/>
    <col min="13840" max="13840" width="7.85546875" customWidth="1"/>
    <col min="13841" max="13841" width="15.140625" customWidth="1"/>
    <col min="13842" max="13842" width="15" customWidth="1"/>
    <col min="13843" max="13843" width="15.28515625" customWidth="1"/>
    <col min="13844" max="13844" width="16.85546875" customWidth="1"/>
    <col min="13845" max="13845" width="17.85546875" customWidth="1"/>
    <col min="13846" max="13846" width="18.140625" bestFit="1" customWidth="1"/>
    <col min="13847" max="13847" width="19.5703125" bestFit="1" customWidth="1"/>
    <col min="14081" max="14081" width="4.140625" customWidth="1"/>
    <col min="14082" max="14082" width="18.28515625" customWidth="1"/>
    <col min="14083" max="14083" width="13.5703125" customWidth="1"/>
    <col min="14084" max="14084" width="19.7109375" customWidth="1"/>
    <col min="14085" max="14085" width="11.5703125" customWidth="1"/>
    <col min="14086" max="14086" width="5.140625" customWidth="1"/>
    <col min="14087" max="14087" width="15.28515625" customWidth="1"/>
    <col min="14088" max="14088" width="6" customWidth="1"/>
    <col min="14089" max="14089" width="11.85546875" customWidth="1"/>
    <col min="14090" max="14090" width="14.7109375" customWidth="1"/>
    <col min="14091" max="14091" width="6.5703125" customWidth="1"/>
    <col min="14092" max="14092" width="15" customWidth="1"/>
    <col min="14093" max="14094" width="12.28515625" customWidth="1"/>
    <col min="14095" max="14095" width="14.85546875" customWidth="1"/>
    <col min="14096" max="14096" width="7.85546875" customWidth="1"/>
    <col min="14097" max="14097" width="15.140625" customWidth="1"/>
    <col min="14098" max="14098" width="15" customWidth="1"/>
    <col min="14099" max="14099" width="15.28515625" customWidth="1"/>
    <col min="14100" max="14100" width="16.85546875" customWidth="1"/>
    <col min="14101" max="14101" width="17.85546875" customWidth="1"/>
    <col min="14102" max="14102" width="18.140625" bestFit="1" customWidth="1"/>
    <col min="14103" max="14103" width="19.5703125" bestFit="1" customWidth="1"/>
    <col min="14337" max="14337" width="4.140625" customWidth="1"/>
    <col min="14338" max="14338" width="18.28515625" customWidth="1"/>
    <col min="14339" max="14339" width="13.5703125" customWidth="1"/>
    <col min="14340" max="14340" width="19.7109375" customWidth="1"/>
    <col min="14341" max="14341" width="11.5703125" customWidth="1"/>
    <col min="14342" max="14342" width="5.140625" customWidth="1"/>
    <col min="14343" max="14343" width="15.28515625" customWidth="1"/>
    <col min="14344" max="14344" width="6" customWidth="1"/>
    <col min="14345" max="14345" width="11.85546875" customWidth="1"/>
    <col min="14346" max="14346" width="14.7109375" customWidth="1"/>
    <col min="14347" max="14347" width="6.5703125" customWidth="1"/>
    <col min="14348" max="14348" width="15" customWidth="1"/>
    <col min="14349" max="14350" width="12.28515625" customWidth="1"/>
    <col min="14351" max="14351" width="14.85546875" customWidth="1"/>
    <col min="14352" max="14352" width="7.85546875" customWidth="1"/>
    <col min="14353" max="14353" width="15.140625" customWidth="1"/>
    <col min="14354" max="14354" width="15" customWidth="1"/>
    <col min="14355" max="14355" width="15.28515625" customWidth="1"/>
    <col min="14356" max="14356" width="16.85546875" customWidth="1"/>
    <col min="14357" max="14357" width="17.85546875" customWidth="1"/>
    <col min="14358" max="14358" width="18.140625" bestFit="1" customWidth="1"/>
    <col min="14359" max="14359" width="19.5703125" bestFit="1" customWidth="1"/>
    <col min="14593" max="14593" width="4.140625" customWidth="1"/>
    <col min="14594" max="14594" width="18.28515625" customWidth="1"/>
    <col min="14595" max="14595" width="13.5703125" customWidth="1"/>
    <col min="14596" max="14596" width="19.7109375" customWidth="1"/>
    <col min="14597" max="14597" width="11.5703125" customWidth="1"/>
    <col min="14598" max="14598" width="5.140625" customWidth="1"/>
    <col min="14599" max="14599" width="15.28515625" customWidth="1"/>
    <col min="14600" max="14600" width="6" customWidth="1"/>
    <col min="14601" max="14601" width="11.85546875" customWidth="1"/>
    <col min="14602" max="14602" width="14.7109375" customWidth="1"/>
    <col min="14603" max="14603" width="6.5703125" customWidth="1"/>
    <col min="14604" max="14604" width="15" customWidth="1"/>
    <col min="14605" max="14606" width="12.28515625" customWidth="1"/>
    <col min="14607" max="14607" width="14.85546875" customWidth="1"/>
    <col min="14608" max="14608" width="7.85546875" customWidth="1"/>
    <col min="14609" max="14609" width="15.140625" customWidth="1"/>
    <col min="14610" max="14610" width="15" customWidth="1"/>
    <col min="14611" max="14611" width="15.28515625" customWidth="1"/>
    <col min="14612" max="14612" width="16.85546875" customWidth="1"/>
    <col min="14613" max="14613" width="17.85546875" customWidth="1"/>
    <col min="14614" max="14614" width="18.140625" bestFit="1" customWidth="1"/>
    <col min="14615" max="14615" width="19.5703125" bestFit="1" customWidth="1"/>
    <col min="14849" max="14849" width="4.140625" customWidth="1"/>
    <col min="14850" max="14850" width="18.28515625" customWidth="1"/>
    <col min="14851" max="14851" width="13.5703125" customWidth="1"/>
    <col min="14852" max="14852" width="19.7109375" customWidth="1"/>
    <col min="14853" max="14853" width="11.5703125" customWidth="1"/>
    <col min="14854" max="14854" width="5.140625" customWidth="1"/>
    <col min="14855" max="14855" width="15.28515625" customWidth="1"/>
    <col min="14856" max="14856" width="6" customWidth="1"/>
    <col min="14857" max="14857" width="11.85546875" customWidth="1"/>
    <col min="14858" max="14858" width="14.7109375" customWidth="1"/>
    <col min="14859" max="14859" width="6.5703125" customWidth="1"/>
    <col min="14860" max="14860" width="15" customWidth="1"/>
    <col min="14861" max="14862" width="12.28515625" customWidth="1"/>
    <col min="14863" max="14863" width="14.85546875" customWidth="1"/>
    <col min="14864" max="14864" width="7.85546875" customWidth="1"/>
    <col min="14865" max="14865" width="15.140625" customWidth="1"/>
    <col min="14866" max="14866" width="15" customWidth="1"/>
    <col min="14867" max="14867" width="15.28515625" customWidth="1"/>
    <col min="14868" max="14868" width="16.85546875" customWidth="1"/>
    <col min="14869" max="14869" width="17.85546875" customWidth="1"/>
    <col min="14870" max="14870" width="18.140625" bestFit="1" customWidth="1"/>
    <col min="14871" max="14871" width="19.5703125" bestFit="1" customWidth="1"/>
    <col min="15105" max="15105" width="4.140625" customWidth="1"/>
    <col min="15106" max="15106" width="18.28515625" customWidth="1"/>
    <col min="15107" max="15107" width="13.5703125" customWidth="1"/>
    <col min="15108" max="15108" width="19.7109375" customWidth="1"/>
    <col min="15109" max="15109" width="11.5703125" customWidth="1"/>
    <col min="15110" max="15110" width="5.140625" customWidth="1"/>
    <col min="15111" max="15111" width="15.28515625" customWidth="1"/>
    <col min="15112" max="15112" width="6" customWidth="1"/>
    <col min="15113" max="15113" width="11.85546875" customWidth="1"/>
    <col min="15114" max="15114" width="14.7109375" customWidth="1"/>
    <col min="15115" max="15115" width="6.5703125" customWidth="1"/>
    <col min="15116" max="15116" width="15" customWidth="1"/>
    <col min="15117" max="15118" width="12.28515625" customWidth="1"/>
    <col min="15119" max="15119" width="14.85546875" customWidth="1"/>
    <col min="15120" max="15120" width="7.85546875" customWidth="1"/>
    <col min="15121" max="15121" width="15.140625" customWidth="1"/>
    <col min="15122" max="15122" width="15" customWidth="1"/>
    <col min="15123" max="15123" width="15.28515625" customWidth="1"/>
    <col min="15124" max="15124" width="16.85546875" customWidth="1"/>
    <col min="15125" max="15125" width="17.85546875" customWidth="1"/>
    <col min="15126" max="15126" width="18.140625" bestFit="1" customWidth="1"/>
    <col min="15127" max="15127" width="19.5703125" bestFit="1" customWidth="1"/>
    <col min="15361" max="15361" width="4.140625" customWidth="1"/>
    <col min="15362" max="15362" width="18.28515625" customWidth="1"/>
    <col min="15363" max="15363" width="13.5703125" customWidth="1"/>
    <col min="15364" max="15364" width="19.7109375" customWidth="1"/>
    <col min="15365" max="15365" width="11.5703125" customWidth="1"/>
    <col min="15366" max="15366" width="5.140625" customWidth="1"/>
    <col min="15367" max="15367" width="15.28515625" customWidth="1"/>
    <col min="15368" max="15368" width="6" customWidth="1"/>
    <col min="15369" max="15369" width="11.85546875" customWidth="1"/>
    <col min="15370" max="15370" width="14.7109375" customWidth="1"/>
    <col min="15371" max="15371" width="6.5703125" customWidth="1"/>
    <col min="15372" max="15372" width="15" customWidth="1"/>
    <col min="15373" max="15374" width="12.28515625" customWidth="1"/>
    <col min="15375" max="15375" width="14.85546875" customWidth="1"/>
    <col min="15376" max="15376" width="7.85546875" customWidth="1"/>
    <col min="15377" max="15377" width="15.140625" customWidth="1"/>
    <col min="15378" max="15378" width="15" customWidth="1"/>
    <col min="15379" max="15379" width="15.28515625" customWidth="1"/>
    <col min="15380" max="15380" width="16.85546875" customWidth="1"/>
    <col min="15381" max="15381" width="17.85546875" customWidth="1"/>
    <col min="15382" max="15382" width="18.140625" bestFit="1" customWidth="1"/>
    <col min="15383" max="15383" width="19.5703125" bestFit="1" customWidth="1"/>
    <col min="15617" max="15617" width="4.140625" customWidth="1"/>
    <col min="15618" max="15618" width="18.28515625" customWidth="1"/>
    <col min="15619" max="15619" width="13.5703125" customWidth="1"/>
    <col min="15620" max="15620" width="19.7109375" customWidth="1"/>
    <col min="15621" max="15621" width="11.5703125" customWidth="1"/>
    <col min="15622" max="15622" width="5.140625" customWidth="1"/>
    <col min="15623" max="15623" width="15.28515625" customWidth="1"/>
    <col min="15624" max="15624" width="6" customWidth="1"/>
    <col min="15625" max="15625" width="11.85546875" customWidth="1"/>
    <col min="15626" max="15626" width="14.7109375" customWidth="1"/>
    <col min="15627" max="15627" width="6.5703125" customWidth="1"/>
    <col min="15628" max="15628" width="15" customWidth="1"/>
    <col min="15629" max="15630" width="12.28515625" customWidth="1"/>
    <col min="15631" max="15631" width="14.85546875" customWidth="1"/>
    <col min="15632" max="15632" width="7.85546875" customWidth="1"/>
    <col min="15633" max="15633" width="15.140625" customWidth="1"/>
    <col min="15634" max="15634" width="15" customWidth="1"/>
    <col min="15635" max="15635" width="15.28515625" customWidth="1"/>
    <col min="15636" max="15636" width="16.85546875" customWidth="1"/>
    <col min="15637" max="15637" width="17.85546875" customWidth="1"/>
    <col min="15638" max="15638" width="18.140625" bestFit="1" customWidth="1"/>
    <col min="15639" max="15639" width="19.5703125" bestFit="1" customWidth="1"/>
    <col min="15873" max="15873" width="4.140625" customWidth="1"/>
    <col min="15874" max="15874" width="18.28515625" customWidth="1"/>
    <col min="15875" max="15875" width="13.5703125" customWidth="1"/>
    <col min="15876" max="15876" width="19.7109375" customWidth="1"/>
    <col min="15877" max="15877" width="11.5703125" customWidth="1"/>
    <col min="15878" max="15878" width="5.140625" customWidth="1"/>
    <col min="15879" max="15879" width="15.28515625" customWidth="1"/>
    <col min="15880" max="15880" width="6" customWidth="1"/>
    <col min="15881" max="15881" width="11.85546875" customWidth="1"/>
    <col min="15882" max="15882" width="14.7109375" customWidth="1"/>
    <col min="15883" max="15883" width="6.5703125" customWidth="1"/>
    <col min="15884" max="15884" width="15" customWidth="1"/>
    <col min="15885" max="15886" width="12.28515625" customWidth="1"/>
    <col min="15887" max="15887" width="14.85546875" customWidth="1"/>
    <col min="15888" max="15888" width="7.85546875" customWidth="1"/>
    <col min="15889" max="15889" width="15.140625" customWidth="1"/>
    <col min="15890" max="15890" width="15" customWidth="1"/>
    <col min="15891" max="15891" width="15.28515625" customWidth="1"/>
    <col min="15892" max="15892" width="16.85546875" customWidth="1"/>
    <col min="15893" max="15893" width="17.85546875" customWidth="1"/>
    <col min="15894" max="15894" width="18.140625" bestFit="1" customWidth="1"/>
    <col min="15895" max="15895" width="19.5703125" bestFit="1" customWidth="1"/>
    <col min="16129" max="16129" width="4.140625" customWidth="1"/>
    <col min="16130" max="16130" width="18.28515625" customWidth="1"/>
    <col min="16131" max="16131" width="13.5703125" customWidth="1"/>
    <col min="16132" max="16132" width="19.7109375" customWidth="1"/>
    <col min="16133" max="16133" width="11.5703125" customWidth="1"/>
    <col min="16134" max="16134" width="5.140625" customWidth="1"/>
    <col min="16135" max="16135" width="15.28515625" customWidth="1"/>
    <col min="16136" max="16136" width="6" customWidth="1"/>
    <col min="16137" max="16137" width="11.85546875" customWidth="1"/>
    <col min="16138" max="16138" width="14.7109375" customWidth="1"/>
    <col min="16139" max="16139" width="6.5703125" customWidth="1"/>
    <col min="16140" max="16140" width="15" customWidth="1"/>
    <col min="16141" max="16142" width="12.28515625" customWidth="1"/>
    <col min="16143" max="16143" width="14.85546875" customWidth="1"/>
    <col min="16144" max="16144" width="7.85546875" customWidth="1"/>
    <col min="16145" max="16145" width="15.140625" customWidth="1"/>
    <col min="16146" max="16146" width="15" customWidth="1"/>
    <col min="16147" max="16147" width="15.28515625" customWidth="1"/>
    <col min="16148" max="16148" width="16.85546875" customWidth="1"/>
    <col min="16149" max="16149" width="17.85546875" customWidth="1"/>
    <col min="16150" max="16150" width="18.140625" bestFit="1" customWidth="1"/>
    <col min="16151" max="16151" width="19.5703125" bestFit="1" customWidth="1"/>
  </cols>
  <sheetData>
    <row r="1" spans="1:21" s="4" customFormat="1" ht="12.75" customHeight="1" x14ac:dyDescent="0.25">
      <c r="A1" s="1"/>
      <c r="B1" s="2" t="s">
        <v>0</v>
      </c>
      <c r="C1" s="1"/>
      <c r="D1" s="1"/>
      <c r="E1" s="1"/>
      <c r="F1" s="1"/>
      <c r="G1" s="1"/>
      <c r="H1" s="3"/>
      <c r="I1" s="1"/>
      <c r="J1" s="1"/>
      <c r="K1" s="1"/>
      <c r="L1" s="1"/>
    </row>
    <row r="2" spans="1:21" s="4" customFormat="1" ht="12.75" x14ac:dyDescent="0.15">
      <c r="A2" s="5" t="s">
        <v>1</v>
      </c>
      <c r="B2" s="6" t="s">
        <v>2</v>
      </c>
      <c r="C2" s="6"/>
      <c r="D2" s="6"/>
      <c r="E2" s="6"/>
      <c r="F2" s="6"/>
      <c r="G2" s="6"/>
      <c r="H2" s="7"/>
      <c r="I2" s="8"/>
      <c r="J2" s="8"/>
      <c r="K2" s="8"/>
      <c r="L2" s="6"/>
      <c r="O2" s="9" t="s">
        <v>3</v>
      </c>
    </row>
    <row r="3" spans="1:21" s="4" customFormat="1" ht="11.25" x14ac:dyDescent="0.25">
      <c r="A3" s="5" t="s">
        <v>1</v>
      </c>
      <c r="B3" s="6" t="s">
        <v>4</v>
      </c>
      <c r="C3" s="6"/>
      <c r="D3" s="6"/>
      <c r="E3" s="6"/>
      <c r="F3" s="6"/>
      <c r="G3" s="6"/>
      <c r="H3" s="7"/>
      <c r="I3" s="6"/>
      <c r="J3" s="6"/>
      <c r="K3" s="6"/>
    </row>
    <row r="4" spans="1:21" s="4" customFormat="1" ht="39" customHeight="1" x14ac:dyDescent="0.25">
      <c r="A4" s="5" t="s">
        <v>1</v>
      </c>
      <c r="B4" s="132" t="s">
        <v>5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O4" s="10"/>
      <c r="Q4" s="11"/>
    </row>
    <row r="5" spans="1:21" s="4" customFormat="1" ht="21" customHeight="1" x14ac:dyDescent="0.25">
      <c r="A5" s="5" t="s">
        <v>1</v>
      </c>
      <c r="B5" s="132" t="s">
        <v>6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</row>
    <row r="6" spans="1:21" s="4" customFormat="1" ht="11.25" x14ac:dyDescent="0.25">
      <c r="A6" s="5" t="s">
        <v>1</v>
      </c>
      <c r="B6" s="6" t="s">
        <v>7</v>
      </c>
      <c r="H6" s="7"/>
    </row>
    <row r="7" spans="1:21" s="4" customFormat="1" ht="11.25" x14ac:dyDescent="0.25">
      <c r="A7" s="5" t="s">
        <v>1</v>
      </c>
      <c r="B7" s="6" t="s">
        <v>8</v>
      </c>
      <c r="H7" s="7"/>
    </row>
    <row r="8" spans="1:21" s="4" customFormat="1" ht="11.25" x14ac:dyDescent="0.25">
      <c r="A8" s="5" t="s">
        <v>1</v>
      </c>
      <c r="B8" s="12" t="s">
        <v>9</v>
      </c>
      <c r="C8" s="6"/>
      <c r="D8" s="6"/>
      <c r="E8" s="6"/>
      <c r="F8" s="6"/>
      <c r="G8" s="6"/>
      <c r="H8" s="7"/>
      <c r="I8" s="6"/>
      <c r="J8" s="6"/>
      <c r="K8" s="6"/>
      <c r="L8" s="6"/>
    </row>
    <row r="9" spans="1:21" s="4" customFormat="1" ht="11.25" x14ac:dyDescent="0.25">
      <c r="A9" s="5"/>
      <c r="B9" s="12"/>
      <c r="C9" s="6"/>
      <c r="D9" s="6"/>
      <c r="E9" s="6"/>
      <c r="F9" s="6"/>
      <c r="G9" s="6"/>
      <c r="H9" s="7"/>
      <c r="I9" s="6"/>
      <c r="J9" s="6"/>
      <c r="K9" s="6"/>
      <c r="L9" s="6"/>
    </row>
    <row r="10" spans="1:21" s="4" customFormat="1" ht="10.5" x14ac:dyDescent="0.25">
      <c r="A10" s="13"/>
      <c r="B10" s="14" t="s">
        <v>164</v>
      </c>
      <c r="C10" s="6"/>
      <c r="D10" s="6"/>
      <c r="E10" s="6"/>
      <c r="F10" s="6"/>
      <c r="G10" s="6"/>
      <c r="H10" s="7"/>
      <c r="I10" s="6"/>
      <c r="J10" s="6"/>
      <c r="K10" s="6"/>
      <c r="L10" s="6"/>
    </row>
    <row r="11" spans="1:21" s="4" customFormat="1" ht="11.25" x14ac:dyDescent="0.25">
      <c r="A11" s="5" t="s">
        <v>1</v>
      </c>
      <c r="B11" s="15" t="s">
        <v>10</v>
      </c>
      <c r="H11" s="7"/>
      <c r="I11" s="16"/>
      <c r="J11" s="17"/>
      <c r="K11" s="18"/>
      <c r="L11" s="17"/>
      <c r="M11" s="18"/>
      <c r="N11" s="18"/>
      <c r="O11" s="17"/>
      <c r="P11" s="18"/>
      <c r="Q11" s="17"/>
      <c r="R11" s="17"/>
      <c r="S11" s="17"/>
    </row>
    <row r="12" spans="1:21" s="4" customFormat="1" ht="11.25" x14ac:dyDescent="0.25">
      <c r="A12" s="5" t="s">
        <v>1</v>
      </c>
      <c r="B12" s="15" t="s">
        <v>11</v>
      </c>
      <c r="H12" s="7"/>
      <c r="M12" s="18"/>
      <c r="T12" s="19"/>
    </row>
    <row r="13" spans="1:21" s="4" customFormat="1" ht="11.25" x14ac:dyDescent="0.25">
      <c r="A13" s="5" t="s">
        <v>1</v>
      </c>
      <c r="B13" s="15" t="s">
        <v>12</v>
      </c>
      <c r="H13" s="7"/>
      <c r="M13" s="18"/>
    </row>
    <row r="14" spans="1:21" s="4" customFormat="1" ht="24" customHeight="1" x14ac:dyDescent="0.25">
      <c r="B14" s="6"/>
      <c r="H14" s="7"/>
      <c r="L14" s="19"/>
    </row>
    <row r="15" spans="1:21" x14ac:dyDescent="0.25">
      <c r="A15"/>
      <c r="R15"/>
      <c r="S15"/>
      <c r="T15"/>
      <c r="U15"/>
    </row>
    <row r="16" spans="1:21" x14ac:dyDescent="0.25">
      <c r="A16"/>
      <c r="R16"/>
      <c r="S16"/>
      <c r="T16"/>
      <c r="U16"/>
    </row>
    <row r="17" spans="1:21" s="4" customFormat="1" ht="13.5" customHeight="1" x14ac:dyDescent="0.25">
      <c r="A17" s="20" t="s">
        <v>13</v>
      </c>
      <c r="H17" s="7"/>
      <c r="M17" s="20" t="str">
        <f>A17</f>
        <v>PAKIET NR 1</v>
      </c>
      <c r="R17" s="21"/>
    </row>
    <row r="18" spans="1:21" s="4" customFormat="1" ht="10.5" x14ac:dyDescent="0.25">
      <c r="A18" s="121" t="s">
        <v>14</v>
      </c>
      <c r="B18" s="122"/>
      <c r="C18" s="122"/>
      <c r="D18" s="122"/>
      <c r="E18" s="122"/>
      <c r="F18" s="122"/>
      <c r="G18" s="123"/>
      <c r="H18" s="121" t="s">
        <v>15</v>
      </c>
      <c r="I18" s="122"/>
      <c r="J18" s="122"/>
      <c r="K18" s="122"/>
      <c r="L18" s="123"/>
      <c r="M18" s="121" t="s">
        <v>16</v>
      </c>
      <c r="N18" s="122"/>
      <c r="O18" s="122"/>
      <c r="P18" s="122"/>
      <c r="Q18" s="122"/>
      <c r="R18" s="122"/>
      <c r="S18" s="123"/>
      <c r="T18" s="129" t="s">
        <v>17</v>
      </c>
      <c r="U18" s="129"/>
    </row>
    <row r="19" spans="1:21" s="4" customFormat="1" ht="89.25" customHeight="1" x14ac:dyDescent="0.25">
      <c r="A19" s="22" t="s">
        <v>18</v>
      </c>
      <c r="B19" s="23" t="s">
        <v>19</v>
      </c>
      <c r="C19" s="24" t="s">
        <v>20</v>
      </c>
      <c r="D19" s="24" t="s">
        <v>21</v>
      </c>
      <c r="E19" s="24" t="s">
        <v>22</v>
      </c>
      <c r="F19" s="24" t="s">
        <v>23</v>
      </c>
      <c r="G19" s="24" t="s">
        <v>24</v>
      </c>
      <c r="H19" s="24" t="s">
        <v>25</v>
      </c>
      <c r="I19" s="25" t="s">
        <v>26</v>
      </c>
      <c r="J19" s="26" t="s">
        <v>27</v>
      </c>
      <c r="K19" s="27" t="s">
        <v>28</v>
      </c>
      <c r="L19" s="26" t="s">
        <v>29</v>
      </c>
      <c r="M19" s="26" t="s">
        <v>30</v>
      </c>
      <c r="N19" s="25" t="s">
        <v>31</v>
      </c>
      <c r="O19" s="26" t="s">
        <v>32</v>
      </c>
      <c r="P19" s="27" t="s">
        <v>28</v>
      </c>
      <c r="Q19" s="26" t="s">
        <v>33</v>
      </c>
      <c r="R19" s="28" t="s">
        <v>34</v>
      </c>
      <c r="S19" s="28" t="s">
        <v>35</v>
      </c>
      <c r="T19" s="29" t="s">
        <v>36</v>
      </c>
      <c r="U19" s="30" t="s">
        <v>37</v>
      </c>
    </row>
    <row r="20" spans="1:21" s="4" customFormat="1" ht="10.5" x14ac:dyDescent="0.25">
      <c r="A20" s="31" t="s">
        <v>38</v>
      </c>
      <c r="B20" s="32" t="s">
        <v>39</v>
      </c>
      <c r="C20" s="33" t="s">
        <v>40</v>
      </c>
      <c r="D20" s="33" t="s">
        <v>41</v>
      </c>
      <c r="E20" s="33" t="s">
        <v>42</v>
      </c>
      <c r="F20" s="33" t="s">
        <v>43</v>
      </c>
      <c r="G20" s="33" t="s">
        <v>44</v>
      </c>
      <c r="H20" s="33" t="s">
        <v>45</v>
      </c>
      <c r="I20" s="34" t="s">
        <v>46</v>
      </c>
      <c r="J20" s="33" t="s">
        <v>47</v>
      </c>
      <c r="K20" s="35" t="s">
        <v>48</v>
      </c>
      <c r="L20" s="36" t="s">
        <v>49</v>
      </c>
      <c r="M20" s="36" t="s">
        <v>50</v>
      </c>
      <c r="N20" s="35" t="s">
        <v>51</v>
      </c>
      <c r="O20" s="36" t="s">
        <v>52</v>
      </c>
      <c r="P20" s="35" t="s">
        <v>53</v>
      </c>
      <c r="Q20" s="36" t="s">
        <v>54</v>
      </c>
      <c r="R20" s="37" t="s">
        <v>55</v>
      </c>
      <c r="S20" s="37" t="s">
        <v>56</v>
      </c>
      <c r="T20" s="38" t="s">
        <v>57</v>
      </c>
      <c r="U20" s="39" t="s">
        <v>58</v>
      </c>
    </row>
    <row r="21" spans="1:21" s="4" customFormat="1" ht="21" x14ac:dyDescent="0.15">
      <c r="A21" s="40">
        <v>1</v>
      </c>
      <c r="B21" s="41" t="s">
        <v>59</v>
      </c>
      <c r="C21" s="42" t="s">
        <v>60</v>
      </c>
      <c r="D21" s="43" t="s">
        <v>61</v>
      </c>
      <c r="E21" s="41" t="s">
        <v>62</v>
      </c>
      <c r="F21" s="40">
        <v>2</v>
      </c>
      <c r="G21" s="39" t="s">
        <v>61</v>
      </c>
      <c r="H21" s="44">
        <v>3</v>
      </c>
      <c r="I21" s="45"/>
      <c r="J21" s="46">
        <f>H21*I21</f>
        <v>0</v>
      </c>
      <c r="K21" s="47"/>
      <c r="L21" s="46">
        <f>ROUND(J21*K21+J21,2)</f>
        <v>0</v>
      </c>
      <c r="M21" s="48">
        <v>6</v>
      </c>
      <c r="N21" s="49"/>
      <c r="O21" s="46">
        <f>N21*M21</f>
        <v>0</v>
      </c>
      <c r="P21" s="47"/>
      <c r="Q21" s="46">
        <f>ROUND(O21+O21*P21,2)</f>
        <v>0</v>
      </c>
      <c r="R21" s="50">
        <v>3000</v>
      </c>
      <c r="S21" s="50">
        <f>R21*1.23</f>
        <v>3690</v>
      </c>
      <c r="T21" s="51">
        <f>J21+O21+R21</f>
        <v>3000</v>
      </c>
      <c r="U21" s="52">
        <f>L21+Q21+S21</f>
        <v>3690</v>
      </c>
    </row>
    <row r="22" spans="1:21" s="4" customFormat="1" ht="10.5" x14ac:dyDescent="0.25">
      <c r="A22" s="7"/>
      <c r="B22" s="53"/>
      <c r="C22" s="54"/>
      <c r="D22" s="7"/>
      <c r="E22" s="53"/>
      <c r="F22" s="53"/>
      <c r="G22" s="55"/>
      <c r="H22" s="53"/>
      <c r="I22" s="56" t="s">
        <v>63</v>
      </c>
      <c r="J22" s="57">
        <f>SUM(J21:J21)</f>
        <v>0</v>
      </c>
      <c r="K22" s="58"/>
      <c r="L22" s="57">
        <f>SUM(L21:L21)</f>
        <v>0</v>
      </c>
      <c r="M22" s="58"/>
      <c r="N22" s="58"/>
      <c r="O22" s="57">
        <f>SUM(O21:O21)</f>
        <v>0</v>
      </c>
      <c r="P22" s="58"/>
      <c r="Q22" s="57">
        <f>SUM(Q21:Q21)</f>
        <v>0</v>
      </c>
      <c r="R22" s="57">
        <f>SUM(R21:R21)</f>
        <v>3000</v>
      </c>
      <c r="S22" s="59">
        <f>SUM(S21:S21)</f>
        <v>3690</v>
      </c>
      <c r="T22" s="60">
        <f>SUM(T21:T21)</f>
        <v>3000</v>
      </c>
      <c r="U22" s="52">
        <f>SUM(U21:U21)</f>
        <v>3690</v>
      </c>
    </row>
    <row r="23" spans="1:21" s="4" customFormat="1" ht="10.5" x14ac:dyDescent="0.25">
      <c r="A23" s="7"/>
      <c r="B23" s="53"/>
      <c r="C23" s="54"/>
      <c r="D23" s="7"/>
      <c r="E23" s="53"/>
      <c r="F23" s="53"/>
      <c r="G23" s="55"/>
      <c r="H23" s="53"/>
      <c r="I23" s="61"/>
      <c r="J23" s="62"/>
      <c r="K23" s="63"/>
      <c r="L23" s="62"/>
      <c r="M23" s="63"/>
      <c r="N23" s="63"/>
      <c r="O23" s="62"/>
      <c r="P23" s="63"/>
      <c r="Q23" s="62"/>
      <c r="R23" s="62"/>
      <c r="S23" s="64"/>
      <c r="T23" s="65"/>
      <c r="U23" s="65"/>
    </row>
    <row r="24" spans="1:21" s="8" customFormat="1" ht="10.5" x14ac:dyDescent="0.15">
      <c r="R24" s="66"/>
      <c r="S24" s="66"/>
      <c r="T24" s="66"/>
      <c r="U24" s="66"/>
    </row>
    <row r="25" spans="1:21" s="4" customFormat="1" ht="10.5" x14ac:dyDescent="0.25">
      <c r="A25" s="67" t="s">
        <v>64</v>
      </c>
      <c r="H25" s="7"/>
      <c r="M25" s="20" t="str">
        <f>A25</f>
        <v>PAKIET NR 2</v>
      </c>
      <c r="R25" s="68"/>
      <c r="S25" s="69"/>
      <c r="T25" s="69"/>
      <c r="U25" s="69"/>
    </row>
    <row r="26" spans="1:21" s="4" customFormat="1" ht="10.5" x14ac:dyDescent="0.25">
      <c r="A26" s="121" t="s">
        <v>14</v>
      </c>
      <c r="B26" s="122"/>
      <c r="C26" s="122"/>
      <c r="D26" s="122"/>
      <c r="E26" s="122"/>
      <c r="F26" s="122"/>
      <c r="G26" s="123"/>
      <c r="H26" s="121" t="s">
        <v>15</v>
      </c>
      <c r="I26" s="122"/>
      <c r="J26" s="122"/>
      <c r="K26" s="122"/>
      <c r="L26" s="123"/>
      <c r="M26" s="121" t="s">
        <v>16</v>
      </c>
      <c r="N26" s="122"/>
      <c r="O26" s="122"/>
      <c r="P26" s="122"/>
      <c r="Q26" s="122"/>
      <c r="R26" s="122"/>
      <c r="S26" s="123"/>
      <c r="T26" s="129" t="s">
        <v>17</v>
      </c>
      <c r="U26" s="129"/>
    </row>
    <row r="27" spans="1:21" s="4" customFormat="1" ht="89.25" customHeight="1" x14ac:dyDescent="0.25">
      <c r="A27" s="22" t="s">
        <v>18</v>
      </c>
      <c r="B27" s="23" t="s">
        <v>19</v>
      </c>
      <c r="C27" s="24" t="s">
        <v>20</v>
      </c>
      <c r="D27" s="24" t="s">
        <v>21</v>
      </c>
      <c r="E27" s="24" t="s">
        <v>22</v>
      </c>
      <c r="F27" s="24" t="s">
        <v>23</v>
      </c>
      <c r="G27" s="24" t="s">
        <v>24</v>
      </c>
      <c r="H27" s="24" t="s">
        <v>25</v>
      </c>
      <c r="I27" s="25" t="s">
        <v>26</v>
      </c>
      <c r="J27" s="26" t="s">
        <v>27</v>
      </c>
      <c r="K27" s="27" t="s">
        <v>28</v>
      </c>
      <c r="L27" s="26" t="s">
        <v>29</v>
      </c>
      <c r="M27" s="26" t="s">
        <v>30</v>
      </c>
      <c r="N27" s="25" t="s">
        <v>31</v>
      </c>
      <c r="O27" s="26" t="s">
        <v>32</v>
      </c>
      <c r="P27" s="27" t="s">
        <v>28</v>
      </c>
      <c r="Q27" s="26" t="s">
        <v>33</v>
      </c>
      <c r="R27" s="28" t="s">
        <v>34</v>
      </c>
      <c r="S27" s="28" t="s">
        <v>35</v>
      </c>
      <c r="T27" s="29" t="s">
        <v>36</v>
      </c>
      <c r="U27" s="30" t="s">
        <v>37</v>
      </c>
    </row>
    <row r="28" spans="1:21" s="4" customFormat="1" ht="10.5" x14ac:dyDescent="0.25">
      <c r="A28" s="22" t="s">
        <v>38</v>
      </c>
      <c r="B28" s="70" t="s">
        <v>39</v>
      </c>
      <c r="C28" s="71" t="s">
        <v>40</v>
      </c>
      <c r="D28" s="71" t="s">
        <v>41</v>
      </c>
      <c r="E28" s="71" t="s">
        <v>42</v>
      </c>
      <c r="F28" s="33" t="s">
        <v>43</v>
      </c>
      <c r="G28" s="33" t="s">
        <v>44</v>
      </c>
      <c r="H28" s="33" t="s">
        <v>45</v>
      </c>
      <c r="I28" s="72" t="s">
        <v>46</v>
      </c>
      <c r="J28" s="71" t="s">
        <v>47</v>
      </c>
      <c r="K28" s="73" t="s">
        <v>48</v>
      </c>
      <c r="L28" s="74" t="s">
        <v>49</v>
      </c>
      <c r="M28" s="74" t="s">
        <v>50</v>
      </c>
      <c r="N28" s="73" t="s">
        <v>51</v>
      </c>
      <c r="O28" s="74" t="s">
        <v>52</v>
      </c>
      <c r="P28" s="73" t="s">
        <v>53</v>
      </c>
      <c r="Q28" s="74" t="s">
        <v>54</v>
      </c>
      <c r="R28" s="37" t="s">
        <v>55</v>
      </c>
      <c r="S28" s="37" t="s">
        <v>56</v>
      </c>
      <c r="T28" s="38" t="s">
        <v>57</v>
      </c>
      <c r="U28" s="39" t="s">
        <v>58</v>
      </c>
    </row>
    <row r="29" spans="1:21" s="4" customFormat="1" ht="21" x14ac:dyDescent="0.15">
      <c r="A29" s="75">
        <v>1</v>
      </c>
      <c r="B29" s="41" t="s">
        <v>59</v>
      </c>
      <c r="C29" s="41" t="s">
        <v>65</v>
      </c>
      <c r="D29" s="43" t="s">
        <v>61</v>
      </c>
      <c r="E29" s="76" t="s">
        <v>62</v>
      </c>
      <c r="F29" s="40">
        <v>167</v>
      </c>
      <c r="G29" s="39" t="s">
        <v>61</v>
      </c>
      <c r="H29" s="44">
        <v>252</v>
      </c>
      <c r="I29" s="77"/>
      <c r="J29" s="78">
        <f>H29*I29</f>
        <v>0</v>
      </c>
      <c r="K29" s="79"/>
      <c r="L29" s="78">
        <f>ROUND(J29*K29+J29,2)</f>
        <v>0</v>
      </c>
      <c r="M29" s="80">
        <v>501</v>
      </c>
      <c r="N29" s="81"/>
      <c r="O29" s="78">
        <f>N29*M29</f>
        <v>0</v>
      </c>
      <c r="P29" s="79"/>
      <c r="Q29" s="78">
        <f>ROUND(O29+O29*P29,2)</f>
        <v>0</v>
      </c>
      <c r="R29" s="50">
        <v>250500</v>
      </c>
      <c r="S29" s="82">
        <f>R29*1.23</f>
        <v>308115</v>
      </c>
      <c r="T29" s="51">
        <f>J29+O29+R29</f>
        <v>250500</v>
      </c>
      <c r="U29" s="52">
        <f>L29+Q29+S29</f>
        <v>308115</v>
      </c>
    </row>
    <row r="30" spans="1:21" s="4" customFormat="1" ht="10.5" x14ac:dyDescent="0.25">
      <c r="A30" s="7"/>
      <c r="B30" s="53"/>
      <c r="C30" s="54"/>
      <c r="D30" s="7"/>
      <c r="E30" s="53"/>
      <c r="F30" s="53"/>
      <c r="G30" s="55"/>
      <c r="H30" s="53"/>
      <c r="I30" s="83" t="s">
        <v>63</v>
      </c>
      <c r="J30" s="84">
        <f>SUM(J29:J29)</f>
        <v>0</v>
      </c>
      <c r="K30" s="85"/>
      <c r="L30" s="84">
        <f>SUM(L29:L29)</f>
        <v>0</v>
      </c>
      <c r="M30" s="85"/>
      <c r="N30" s="85"/>
      <c r="O30" s="84">
        <f>SUM(O29:O29)</f>
        <v>0</v>
      </c>
      <c r="P30" s="85"/>
      <c r="Q30" s="84">
        <f>SUM(Q29:Q29)</f>
        <v>0</v>
      </c>
      <c r="R30" s="84">
        <f>SUM(R29:R29)</f>
        <v>250500</v>
      </c>
      <c r="S30" s="86">
        <f>SUM(S29:S29)</f>
        <v>308115</v>
      </c>
      <c r="T30" s="51">
        <f>SUM(T29:T29)</f>
        <v>250500</v>
      </c>
      <c r="U30" s="52">
        <f>SUM(U29:U29)</f>
        <v>308115</v>
      </c>
    </row>
    <row r="31" spans="1:21" s="8" customFormat="1" ht="10.5" x14ac:dyDescent="0.15">
      <c r="R31" s="66"/>
      <c r="S31" s="66"/>
      <c r="T31" s="66"/>
      <c r="U31" s="66"/>
    </row>
    <row r="32" spans="1:21" s="8" customFormat="1" ht="10.5" x14ac:dyDescent="0.15">
      <c r="R32" s="66"/>
      <c r="S32" s="66"/>
      <c r="T32" s="66"/>
      <c r="U32" s="66"/>
    </row>
    <row r="33" spans="1:21" s="4" customFormat="1" ht="10.5" x14ac:dyDescent="0.25">
      <c r="A33" s="20" t="s">
        <v>66</v>
      </c>
      <c r="H33" s="7"/>
      <c r="M33" s="20" t="str">
        <f>A33</f>
        <v>PAKIET NR 3</v>
      </c>
      <c r="R33" s="68"/>
      <c r="S33" s="69"/>
      <c r="T33" s="69"/>
      <c r="U33" s="69"/>
    </row>
    <row r="34" spans="1:21" s="4" customFormat="1" ht="10.5" x14ac:dyDescent="0.25">
      <c r="A34" s="121" t="s">
        <v>14</v>
      </c>
      <c r="B34" s="122"/>
      <c r="C34" s="122"/>
      <c r="D34" s="122"/>
      <c r="E34" s="122"/>
      <c r="F34" s="122"/>
      <c r="G34" s="123"/>
      <c r="H34" s="121" t="s">
        <v>15</v>
      </c>
      <c r="I34" s="122"/>
      <c r="J34" s="122"/>
      <c r="K34" s="122"/>
      <c r="L34" s="123"/>
      <c r="M34" s="121" t="s">
        <v>16</v>
      </c>
      <c r="N34" s="122"/>
      <c r="O34" s="122"/>
      <c r="P34" s="122"/>
      <c r="Q34" s="122"/>
      <c r="R34" s="122"/>
      <c r="S34" s="123"/>
      <c r="T34" s="129" t="s">
        <v>17</v>
      </c>
      <c r="U34" s="129"/>
    </row>
    <row r="35" spans="1:21" s="4" customFormat="1" ht="89.25" customHeight="1" x14ac:dyDescent="0.25">
      <c r="A35" s="22" t="s">
        <v>18</v>
      </c>
      <c r="B35" s="23" t="s">
        <v>19</v>
      </c>
      <c r="C35" s="24" t="s">
        <v>20</v>
      </c>
      <c r="D35" s="24" t="s">
        <v>21</v>
      </c>
      <c r="E35" s="24" t="s">
        <v>22</v>
      </c>
      <c r="F35" s="24" t="s">
        <v>23</v>
      </c>
      <c r="G35" s="24" t="s">
        <v>24</v>
      </c>
      <c r="H35" s="24" t="s">
        <v>25</v>
      </c>
      <c r="I35" s="25" t="s">
        <v>26</v>
      </c>
      <c r="J35" s="26" t="s">
        <v>27</v>
      </c>
      <c r="K35" s="27" t="s">
        <v>28</v>
      </c>
      <c r="L35" s="26" t="s">
        <v>29</v>
      </c>
      <c r="M35" s="26" t="s">
        <v>30</v>
      </c>
      <c r="N35" s="25" t="s">
        <v>31</v>
      </c>
      <c r="O35" s="26" t="s">
        <v>32</v>
      </c>
      <c r="P35" s="27" t="s">
        <v>28</v>
      </c>
      <c r="Q35" s="26" t="s">
        <v>33</v>
      </c>
      <c r="R35" s="28" t="s">
        <v>34</v>
      </c>
      <c r="S35" s="28" t="s">
        <v>35</v>
      </c>
      <c r="T35" s="29" t="s">
        <v>36</v>
      </c>
      <c r="U35" s="30" t="s">
        <v>37</v>
      </c>
    </row>
    <row r="36" spans="1:21" s="4" customFormat="1" ht="10.5" x14ac:dyDescent="0.25">
      <c r="A36" s="22" t="s">
        <v>38</v>
      </c>
      <c r="B36" s="70" t="s">
        <v>39</v>
      </c>
      <c r="C36" s="71" t="s">
        <v>40</v>
      </c>
      <c r="D36" s="71" t="s">
        <v>41</v>
      </c>
      <c r="E36" s="71" t="s">
        <v>42</v>
      </c>
      <c r="F36" s="33" t="s">
        <v>43</v>
      </c>
      <c r="G36" s="33" t="s">
        <v>44</v>
      </c>
      <c r="H36" s="33" t="s">
        <v>45</v>
      </c>
      <c r="I36" s="72" t="s">
        <v>46</v>
      </c>
      <c r="J36" s="71" t="s">
        <v>47</v>
      </c>
      <c r="K36" s="73" t="s">
        <v>48</v>
      </c>
      <c r="L36" s="74" t="s">
        <v>49</v>
      </c>
      <c r="M36" s="74" t="s">
        <v>50</v>
      </c>
      <c r="N36" s="73" t="s">
        <v>51</v>
      </c>
      <c r="O36" s="74" t="s">
        <v>52</v>
      </c>
      <c r="P36" s="73" t="s">
        <v>53</v>
      </c>
      <c r="Q36" s="74" t="s">
        <v>54</v>
      </c>
      <c r="R36" s="37" t="s">
        <v>55</v>
      </c>
      <c r="S36" s="37" t="s">
        <v>56</v>
      </c>
      <c r="T36" s="38" t="s">
        <v>57</v>
      </c>
      <c r="U36" s="39" t="s">
        <v>58</v>
      </c>
    </row>
    <row r="37" spans="1:21" s="4" customFormat="1" ht="21" x14ac:dyDescent="0.15">
      <c r="A37" s="75">
        <v>1</v>
      </c>
      <c r="B37" s="41" t="s">
        <v>59</v>
      </c>
      <c r="C37" s="76" t="s">
        <v>67</v>
      </c>
      <c r="D37" s="43" t="s">
        <v>61</v>
      </c>
      <c r="E37" s="76" t="s">
        <v>62</v>
      </c>
      <c r="F37" s="40">
        <v>22</v>
      </c>
      <c r="G37" s="39" t="s">
        <v>61</v>
      </c>
      <c r="H37" s="44">
        <v>31</v>
      </c>
      <c r="I37" s="77"/>
      <c r="J37" s="78">
        <f>H37*I37</f>
        <v>0</v>
      </c>
      <c r="K37" s="79"/>
      <c r="L37" s="78">
        <f>ROUND(J37*K37+J37,2)</f>
        <v>0</v>
      </c>
      <c r="M37" s="80">
        <v>66</v>
      </c>
      <c r="N37" s="81"/>
      <c r="O37" s="78">
        <f>N37*M37</f>
        <v>0</v>
      </c>
      <c r="P37" s="79"/>
      <c r="Q37" s="78">
        <f>ROUND(O37+O37*P37,2)</f>
        <v>0</v>
      </c>
      <c r="R37" s="50">
        <v>33000</v>
      </c>
      <c r="S37" s="82">
        <f>R37*1.23</f>
        <v>40590</v>
      </c>
      <c r="T37" s="51">
        <f>J37+O37+R37</f>
        <v>33000</v>
      </c>
      <c r="U37" s="52">
        <f>L37+Q37+S37</f>
        <v>40590</v>
      </c>
    </row>
    <row r="38" spans="1:21" s="4" customFormat="1" ht="10.5" x14ac:dyDescent="0.25">
      <c r="A38" s="7"/>
      <c r="B38" s="53"/>
      <c r="C38" s="54"/>
      <c r="D38" s="7"/>
      <c r="E38" s="53"/>
      <c r="F38" s="53"/>
      <c r="G38" s="55"/>
      <c r="H38" s="53"/>
      <c r="I38" s="83" t="s">
        <v>63</v>
      </c>
      <c r="J38" s="84">
        <f>SUM(J37:J37)</f>
        <v>0</v>
      </c>
      <c r="K38" s="85"/>
      <c r="L38" s="84">
        <f>SUM(L37:L37)</f>
        <v>0</v>
      </c>
      <c r="M38" s="85"/>
      <c r="N38" s="85"/>
      <c r="O38" s="84">
        <f>SUM(O37:O37)</f>
        <v>0</v>
      </c>
      <c r="P38" s="85"/>
      <c r="Q38" s="84">
        <f>SUM(Q37:Q37)</f>
        <v>0</v>
      </c>
      <c r="R38" s="84">
        <f>SUM(R37:R37)</f>
        <v>33000</v>
      </c>
      <c r="S38" s="86">
        <f>SUM(S37:S37)</f>
        <v>40590</v>
      </c>
      <c r="T38" s="51">
        <f>SUM(T37:T37)</f>
        <v>33000</v>
      </c>
      <c r="U38" s="52">
        <f>SUM(U37:U37)</f>
        <v>40590</v>
      </c>
    </row>
    <row r="39" spans="1:21" s="8" customFormat="1" ht="10.5" x14ac:dyDescent="0.15">
      <c r="R39" s="66"/>
      <c r="S39" s="66"/>
      <c r="T39" s="66"/>
      <c r="U39" s="66"/>
    </row>
    <row r="40" spans="1:21" s="8" customFormat="1" ht="10.5" x14ac:dyDescent="0.15">
      <c r="R40" s="66"/>
      <c r="S40" s="66"/>
      <c r="T40" s="66"/>
      <c r="U40" s="66"/>
    </row>
    <row r="41" spans="1:21" s="8" customFormat="1" ht="10.5" x14ac:dyDescent="0.15">
      <c r="R41" s="66"/>
      <c r="S41" s="66"/>
      <c r="T41" s="66"/>
      <c r="U41" s="66"/>
    </row>
    <row r="42" spans="1:21" s="4" customFormat="1" ht="10.5" x14ac:dyDescent="0.25">
      <c r="A42" s="20" t="s">
        <v>68</v>
      </c>
      <c r="H42" s="7"/>
      <c r="M42" s="20" t="str">
        <f>A42</f>
        <v>PAKIET NR 4</v>
      </c>
      <c r="R42" s="68"/>
      <c r="S42" s="69"/>
      <c r="T42" s="69"/>
      <c r="U42" s="69"/>
    </row>
    <row r="43" spans="1:21" s="4" customFormat="1" ht="10.5" x14ac:dyDescent="0.25">
      <c r="A43" s="121" t="s">
        <v>14</v>
      </c>
      <c r="B43" s="122"/>
      <c r="C43" s="122"/>
      <c r="D43" s="122"/>
      <c r="E43" s="122"/>
      <c r="F43" s="122"/>
      <c r="G43" s="123"/>
      <c r="H43" s="121" t="s">
        <v>15</v>
      </c>
      <c r="I43" s="122"/>
      <c r="J43" s="122"/>
      <c r="K43" s="122"/>
      <c r="L43" s="123"/>
      <c r="M43" s="121" t="s">
        <v>16</v>
      </c>
      <c r="N43" s="122"/>
      <c r="O43" s="122"/>
      <c r="P43" s="122"/>
      <c r="Q43" s="122"/>
      <c r="R43" s="122"/>
      <c r="S43" s="123"/>
      <c r="T43" s="129" t="s">
        <v>17</v>
      </c>
      <c r="U43" s="129"/>
    </row>
    <row r="44" spans="1:21" s="4" customFormat="1" ht="89.25" customHeight="1" x14ac:dyDescent="0.25">
      <c r="A44" s="22" t="s">
        <v>18</v>
      </c>
      <c r="B44" s="23" t="s">
        <v>19</v>
      </c>
      <c r="C44" s="24" t="s">
        <v>20</v>
      </c>
      <c r="D44" s="24" t="s">
        <v>21</v>
      </c>
      <c r="E44" s="24" t="s">
        <v>22</v>
      </c>
      <c r="F44" s="24" t="s">
        <v>23</v>
      </c>
      <c r="G44" s="24" t="s">
        <v>24</v>
      </c>
      <c r="H44" s="24" t="s">
        <v>25</v>
      </c>
      <c r="I44" s="25" t="s">
        <v>26</v>
      </c>
      <c r="J44" s="26" t="s">
        <v>27</v>
      </c>
      <c r="K44" s="27" t="s">
        <v>28</v>
      </c>
      <c r="L44" s="26" t="s">
        <v>29</v>
      </c>
      <c r="M44" s="26" t="s">
        <v>30</v>
      </c>
      <c r="N44" s="25" t="s">
        <v>31</v>
      </c>
      <c r="O44" s="26" t="s">
        <v>32</v>
      </c>
      <c r="P44" s="27" t="s">
        <v>28</v>
      </c>
      <c r="Q44" s="26" t="s">
        <v>33</v>
      </c>
      <c r="R44" s="28" t="s">
        <v>34</v>
      </c>
      <c r="S44" s="28" t="s">
        <v>35</v>
      </c>
      <c r="T44" s="29" t="s">
        <v>36</v>
      </c>
      <c r="U44" s="30" t="s">
        <v>37</v>
      </c>
    </row>
    <row r="45" spans="1:21" s="4" customFormat="1" ht="10.5" x14ac:dyDescent="0.25">
      <c r="A45" s="22" t="s">
        <v>38</v>
      </c>
      <c r="B45" s="70" t="s">
        <v>39</v>
      </c>
      <c r="C45" s="71" t="s">
        <v>40</v>
      </c>
      <c r="D45" s="71" t="s">
        <v>41</v>
      </c>
      <c r="E45" s="71" t="s">
        <v>42</v>
      </c>
      <c r="F45" s="33" t="s">
        <v>43</v>
      </c>
      <c r="G45" s="33" t="s">
        <v>44</v>
      </c>
      <c r="H45" s="33" t="s">
        <v>45</v>
      </c>
      <c r="I45" s="72" t="s">
        <v>46</v>
      </c>
      <c r="J45" s="71" t="s">
        <v>47</v>
      </c>
      <c r="K45" s="73" t="s">
        <v>48</v>
      </c>
      <c r="L45" s="74" t="s">
        <v>49</v>
      </c>
      <c r="M45" s="74" t="s">
        <v>50</v>
      </c>
      <c r="N45" s="73" t="s">
        <v>51</v>
      </c>
      <c r="O45" s="74" t="s">
        <v>52</v>
      </c>
      <c r="P45" s="73" t="s">
        <v>53</v>
      </c>
      <c r="Q45" s="74" t="s">
        <v>54</v>
      </c>
      <c r="R45" s="37" t="s">
        <v>55</v>
      </c>
      <c r="S45" s="37" t="s">
        <v>56</v>
      </c>
      <c r="T45" s="38" t="s">
        <v>57</v>
      </c>
      <c r="U45" s="39" t="s">
        <v>58</v>
      </c>
    </row>
    <row r="46" spans="1:21" s="4" customFormat="1" ht="31.5" x14ac:dyDescent="0.15">
      <c r="A46" s="75">
        <v>1</v>
      </c>
      <c r="B46" s="41" t="s">
        <v>59</v>
      </c>
      <c r="C46" s="76" t="s">
        <v>69</v>
      </c>
      <c r="D46" s="43" t="s">
        <v>61</v>
      </c>
      <c r="E46" s="76" t="s">
        <v>62</v>
      </c>
      <c r="F46" s="40">
        <v>1</v>
      </c>
      <c r="G46" s="39" t="s">
        <v>61</v>
      </c>
      <c r="H46" s="44">
        <v>2</v>
      </c>
      <c r="I46" s="77"/>
      <c r="J46" s="78">
        <f>H46*I46</f>
        <v>0</v>
      </c>
      <c r="K46" s="79"/>
      <c r="L46" s="78">
        <f>ROUND(J46*K46+J46,2)</f>
        <v>0</v>
      </c>
      <c r="M46" s="80">
        <v>3</v>
      </c>
      <c r="N46" s="81"/>
      <c r="O46" s="78">
        <f>N46*M46</f>
        <v>0</v>
      </c>
      <c r="P46" s="79"/>
      <c r="Q46" s="78">
        <f>ROUND(O46+O46*P46,2)</f>
        <v>0</v>
      </c>
      <c r="R46" s="50">
        <v>1500</v>
      </c>
      <c r="S46" s="82">
        <f>R46*1.23</f>
        <v>1845</v>
      </c>
      <c r="T46" s="51">
        <f>J46+O46+R46</f>
        <v>1500</v>
      </c>
      <c r="U46" s="52">
        <f>L46+Q46+S46</f>
        <v>1845</v>
      </c>
    </row>
    <row r="47" spans="1:21" s="4" customFormat="1" ht="10.5" x14ac:dyDescent="0.25">
      <c r="A47" s="7"/>
      <c r="B47" s="53"/>
      <c r="C47" s="54"/>
      <c r="D47" s="7"/>
      <c r="E47" s="53"/>
      <c r="F47" s="53"/>
      <c r="G47" s="55"/>
      <c r="H47" s="53"/>
      <c r="I47" s="83" t="s">
        <v>63</v>
      </c>
      <c r="J47" s="84">
        <f>SUM(J46:J46)</f>
        <v>0</v>
      </c>
      <c r="K47" s="85"/>
      <c r="L47" s="84">
        <f>SUM(L46:L46)</f>
        <v>0</v>
      </c>
      <c r="M47" s="85"/>
      <c r="N47" s="85"/>
      <c r="O47" s="84">
        <f>SUM(O46:O46)</f>
        <v>0</v>
      </c>
      <c r="P47" s="85"/>
      <c r="Q47" s="84">
        <f>SUM(Q46:Q46)</f>
        <v>0</v>
      </c>
      <c r="R47" s="84">
        <f>SUM(R46:R46)</f>
        <v>1500</v>
      </c>
      <c r="S47" s="86">
        <f>SUM(S46:S46)</f>
        <v>1845</v>
      </c>
      <c r="T47" s="51">
        <f>SUM(T46:T46)</f>
        <v>1500</v>
      </c>
      <c r="U47" s="52">
        <f>SUM(U46:U46)</f>
        <v>1845</v>
      </c>
    </row>
    <row r="48" spans="1:21" s="8" customFormat="1" ht="10.5" x14ac:dyDescent="0.15">
      <c r="R48" s="66"/>
      <c r="S48" s="66"/>
      <c r="T48" s="66"/>
      <c r="U48" s="66"/>
    </row>
    <row r="49" spans="1:21" s="8" customFormat="1" ht="10.5" x14ac:dyDescent="0.15">
      <c r="R49" s="66"/>
      <c r="S49" s="66"/>
      <c r="T49" s="66"/>
      <c r="U49" s="66"/>
    </row>
    <row r="50" spans="1:21" s="8" customFormat="1" ht="10.5" x14ac:dyDescent="0.15">
      <c r="R50" s="66"/>
      <c r="S50" s="66"/>
      <c r="T50" s="66"/>
      <c r="U50" s="66"/>
    </row>
    <row r="51" spans="1:21" s="4" customFormat="1" ht="10.5" x14ac:dyDescent="0.25">
      <c r="A51" s="20" t="s">
        <v>70</v>
      </c>
      <c r="H51" s="7"/>
      <c r="M51" s="20" t="str">
        <f>A51</f>
        <v>PAKIET NR 5</v>
      </c>
      <c r="R51" s="68"/>
      <c r="S51" s="69"/>
      <c r="T51" s="69"/>
      <c r="U51" s="69"/>
    </row>
    <row r="52" spans="1:21" s="4" customFormat="1" ht="10.5" x14ac:dyDescent="0.25">
      <c r="A52" s="121" t="s">
        <v>14</v>
      </c>
      <c r="B52" s="122"/>
      <c r="C52" s="122"/>
      <c r="D52" s="122"/>
      <c r="E52" s="122"/>
      <c r="F52" s="122"/>
      <c r="G52" s="123"/>
      <c r="H52" s="121" t="s">
        <v>15</v>
      </c>
      <c r="I52" s="122"/>
      <c r="J52" s="122"/>
      <c r="K52" s="122"/>
      <c r="L52" s="123"/>
      <c r="M52" s="121" t="s">
        <v>16</v>
      </c>
      <c r="N52" s="122"/>
      <c r="O52" s="122"/>
      <c r="P52" s="122"/>
      <c r="Q52" s="122"/>
      <c r="R52" s="122"/>
      <c r="S52" s="123"/>
      <c r="T52" s="129" t="s">
        <v>17</v>
      </c>
      <c r="U52" s="129"/>
    </row>
    <row r="53" spans="1:21" s="4" customFormat="1" ht="89.25" customHeight="1" x14ac:dyDescent="0.25">
      <c r="A53" s="22" t="s">
        <v>18</v>
      </c>
      <c r="B53" s="23" t="s">
        <v>19</v>
      </c>
      <c r="C53" s="24" t="s">
        <v>20</v>
      </c>
      <c r="D53" s="24" t="s">
        <v>21</v>
      </c>
      <c r="E53" s="24" t="s">
        <v>22</v>
      </c>
      <c r="F53" s="24" t="s">
        <v>23</v>
      </c>
      <c r="G53" s="24" t="s">
        <v>24</v>
      </c>
      <c r="H53" s="24" t="s">
        <v>25</v>
      </c>
      <c r="I53" s="25" t="s">
        <v>26</v>
      </c>
      <c r="J53" s="26" t="s">
        <v>27</v>
      </c>
      <c r="K53" s="27" t="s">
        <v>28</v>
      </c>
      <c r="L53" s="26" t="s">
        <v>29</v>
      </c>
      <c r="M53" s="26" t="s">
        <v>30</v>
      </c>
      <c r="N53" s="25" t="s">
        <v>31</v>
      </c>
      <c r="O53" s="26" t="s">
        <v>32</v>
      </c>
      <c r="P53" s="27" t="s">
        <v>28</v>
      </c>
      <c r="Q53" s="26" t="s">
        <v>33</v>
      </c>
      <c r="R53" s="28" t="s">
        <v>34</v>
      </c>
      <c r="S53" s="28" t="s">
        <v>35</v>
      </c>
      <c r="T53" s="29" t="s">
        <v>36</v>
      </c>
      <c r="U53" s="30" t="s">
        <v>37</v>
      </c>
    </row>
    <row r="54" spans="1:21" s="4" customFormat="1" ht="10.5" x14ac:dyDescent="0.25">
      <c r="A54" s="22" t="s">
        <v>38</v>
      </c>
      <c r="B54" s="70" t="s">
        <v>39</v>
      </c>
      <c r="C54" s="71" t="s">
        <v>40</v>
      </c>
      <c r="D54" s="71" t="s">
        <v>41</v>
      </c>
      <c r="E54" s="71" t="s">
        <v>42</v>
      </c>
      <c r="F54" s="33" t="s">
        <v>43</v>
      </c>
      <c r="G54" s="33" t="s">
        <v>44</v>
      </c>
      <c r="H54" s="33" t="s">
        <v>45</v>
      </c>
      <c r="I54" s="72" t="s">
        <v>46</v>
      </c>
      <c r="J54" s="71" t="s">
        <v>47</v>
      </c>
      <c r="K54" s="73" t="s">
        <v>48</v>
      </c>
      <c r="L54" s="74" t="s">
        <v>49</v>
      </c>
      <c r="M54" s="74" t="s">
        <v>50</v>
      </c>
      <c r="N54" s="73" t="s">
        <v>51</v>
      </c>
      <c r="O54" s="74" t="s">
        <v>52</v>
      </c>
      <c r="P54" s="73" t="s">
        <v>53</v>
      </c>
      <c r="Q54" s="74" t="s">
        <v>54</v>
      </c>
      <c r="R54" s="37" t="s">
        <v>55</v>
      </c>
      <c r="S54" s="37" t="s">
        <v>56</v>
      </c>
      <c r="T54" s="38" t="s">
        <v>57</v>
      </c>
      <c r="U54" s="39" t="s">
        <v>58</v>
      </c>
    </row>
    <row r="55" spans="1:21" s="4" customFormat="1" ht="21" x14ac:dyDescent="0.15">
      <c r="A55" s="75">
        <v>1</v>
      </c>
      <c r="B55" s="41" t="s">
        <v>59</v>
      </c>
      <c r="C55" s="76" t="s">
        <v>71</v>
      </c>
      <c r="D55" s="43" t="s">
        <v>61</v>
      </c>
      <c r="E55" s="76" t="s">
        <v>62</v>
      </c>
      <c r="F55" s="40">
        <v>181</v>
      </c>
      <c r="G55" s="39" t="s">
        <v>61</v>
      </c>
      <c r="H55" s="44">
        <v>266</v>
      </c>
      <c r="I55" s="77"/>
      <c r="J55" s="78">
        <f>H55*I55</f>
        <v>0</v>
      </c>
      <c r="K55" s="79"/>
      <c r="L55" s="78">
        <f>ROUND(J55*K55+J55,2)</f>
        <v>0</v>
      </c>
      <c r="M55" s="80">
        <v>543</v>
      </c>
      <c r="N55" s="81"/>
      <c r="O55" s="78">
        <f>N55*M55</f>
        <v>0</v>
      </c>
      <c r="P55" s="79"/>
      <c r="Q55" s="78">
        <f>ROUND(O55+O55*P55,2)</f>
        <v>0</v>
      </c>
      <c r="R55" s="50">
        <v>271500</v>
      </c>
      <c r="S55" s="82">
        <f>R55*1.23</f>
        <v>333945</v>
      </c>
      <c r="T55" s="51">
        <f>J55+O55+R55</f>
        <v>271500</v>
      </c>
      <c r="U55" s="52">
        <f>L55+Q55+S55</f>
        <v>333945</v>
      </c>
    </row>
    <row r="56" spans="1:21" s="4" customFormat="1" ht="10.5" x14ac:dyDescent="0.25">
      <c r="A56" s="7"/>
      <c r="B56" s="53"/>
      <c r="C56" s="54"/>
      <c r="D56" s="7"/>
      <c r="E56" s="53"/>
      <c r="F56" s="53"/>
      <c r="G56" s="55"/>
      <c r="H56" s="53"/>
      <c r="I56" s="83" t="s">
        <v>63</v>
      </c>
      <c r="J56" s="84">
        <f>SUM(J55:J55)</f>
        <v>0</v>
      </c>
      <c r="K56" s="85"/>
      <c r="L56" s="84">
        <f>SUM(L55:L55)</f>
        <v>0</v>
      </c>
      <c r="M56" s="85"/>
      <c r="N56" s="85"/>
      <c r="O56" s="84">
        <f>SUM(O55:O55)</f>
        <v>0</v>
      </c>
      <c r="P56" s="85"/>
      <c r="Q56" s="84">
        <f>SUM(Q55:Q55)</f>
        <v>0</v>
      </c>
      <c r="R56" s="84">
        <f>SUM(R55:R55)</f>
        <v>271500</v>
      </c>
      <c r="S56" s="86">
        <f>SUM(S55:S55)</f>
        <v>333945</v>
      </c>
      <c r="T56" s="51">
        <f>SUM(T55:T55)</f>
        <v>271500</v>
      </c>
      <c r="U56" s="52">
        <f>SUM(U55:U55)</f>
        <v>333945</v>
      </c>
    </row>
    <row r="57" spans="1:21" s="8" customFormat="1" ht="10.5" x14ac:dyDescent="0.15">
      <c r="R57" s="66"/>
      <c r="S57" s="66"/>
      <c r="T57" s="66"/>
      <c r="U57" s="66"/>
    </row>
    <row r="58" spans="1:21" s="8" customFormat="1" ht="10.5" x14ac:dyDescent="0.15">
      <c r="R58" s="66"/>
      <c r="S58" s="66"/>
      <c r="T58" s="66"/>
      <c r="U58" s="66"/>
    </row>
    <row r="59" spans="1:21" s="4" customFormat="1" ht="10.5" x14ac:dyDescent="0.25">
      <c r="A59" s="67" t="s">
        <v>72</v>
      </c>
      <c r="H59" s="7"/>
      <c r="M59" s="20" t="str">
        <f>A59</f>
        <v>PAKIET NR 6</v>
      </c>
      <c r="R59" s="68"/>
      <c r="S59" s="69"/>
      <c r="T59" s="69"/>
      <c r="U59" s="69"/>
    </row>
    <row r="60" spans="1:21" s="4" customFormat="1" ht="10.5" x14ac:dyDescent="0.25">
      <c r="A60" s="121" t="s">
        <v>14</v>
      </c>
      <c r="B60" s="122"/>
      <c r="C60" s="122"/>
      <c r="D60" s="122"/>
      <c r="E60" s="122"/>
      <c r="F60" s="122"/>
      <c r="G60" s="123"/>
      <c r="H60" s="121" t="s">
        <v>15</v>
      </c>
      <c r="I60" s="122"/>
      <c r="J60" s="122"/>
      <c r="K60" s="122"/>
      <c r="L60" s="123"/>
      <c r="M60" s="121" t="s">
        <v>16</v>
      </c>
      <c r="N60" s="122"/>
      <c r="O60" s="122"/>
      <c r="P60" s="122"/>
      <c r="Q60" s="122"/>
      <c r="R60" s="122"/>
      <c r="S60" s="123"/>
      <c r="T60" s="129" t="s">
        <v>17</v>
      </c>
      <c r="U60" s="129"/>
    </row>
    <row r="61" spans="1:21" s="4" customFormat="1" ht="89.25" customHeight="1" x14ac:dyDescent="0.25">
      <c r="A61" s="22" t="s">
        <v>18</v>
      </c>
      <c r="B61" s="23" t="s">
        <v>19</v>
      </c>
      <c r="C61" s="24" t="s">
        <v>20</v>
      </c>
      <c r="D61" s="24" t="s">
        <v>21</v>
      </c>
      <c r="E61" s="24" t="s">
        <v>22</v>
      </c>
      <c r="F61" s="24" t="s">
        <v>23</v>
      </c>
      <c r="G61" s="24" t="s">
        <v>24</v>
      </c>
      <c r="H61" s="24" t="s">
        <v>25</v>
      </c>
      <c r="I61" s="25" t="s">
        <v>26</v>
      </c>
      <c r="J61" s="26" t="s">
        <v>27</v>
      </c>
      <c r="K61" s="27" t="s">
        <v>28</v>
      </c>
      <c r="L61" s="26" t="s">
        <v>29</v>
      </c>
      <c r="M61" s="26" t="s">
        <v>30</v>
      </c>
      <c r="N61" s="25" t="s">
        <v>31</v>
      </c>
      <c r="O61" s="26" t="s">
        <v>32</v>
      </c>
      <c r="P61" s="27" t="s">
        <v>28</v>
      </c>
      <c r="Q61" s="26" t="s">
        <v>33</v>
      </c>
      <c r="R61" s="28" t="s">
        <v>34</v>
      </c>
      <c r="S61" s="28" t="s">
        <v>35</v>
      </c>
      <c r="T61" s="29" t="s">
        <v>36</v>
      </c>
      <c r="U61" s="30" t="s">
        <v>37</v>
      </c>
    </row>
    <row r="62" spans="1:21" s="4" customFormat="1" ht="10.5" x14ac:dyDescent="0.25">
      <c r="A62" s="22" t="s">
        <v>38</v>
      </c>
      <c r="B62" s="70" t="s">
        <v>39</v>
      </c>
      <c r="C62" s="71" t="s">
        <v>40</v>
      </c>
      <c r="D62" s="71" t="s">
        <v>41</v>
      </c>
      <c r="E62" s="71" t="s">
        <v>42</v>
      </c>
      <c r="F62" s="33" t="s">
        <v>43</v>
      </c>
      <c r="G62" s="33" t="s">
        <v>44</v>
      </c>
      <c r="H62" s="33" t="s">
        <v>45</v>
      </c>
      <c r="I62" s="72" t="s">
        <v>46</v>
      </c>
      <c r="J62" s="71" t="s">
        <v>47</v>
      </c>
      <c r="K62" s="73" t="s">
        <v>48</v>
      </c>
      <c r="L62" s="74" t="s">
        <v>49</v>
      </c>
      <c r="M62" s="74" t="s">
        <v>50</v>
      </c>
      <c r="N62" s="73" t="s">
        <v>51</v>
      </c>
      <c r="O62" s="74" t="s">
        <v>52</v>
      </c>
      <c r="P62" s="73" t="s">
        <v>53</v>
      </c>
      <c r="Q62" s="74" t="s">
        <v>54</v>
      </c>
      <c r="R62" s="37" t="s">
        <v>55</v>
      </c>
      <c r="S62" s="37" t="s">
        <v>56</v>
      </c>
      <c r="T62" s="38" t="s">
        <v>57</v>
      </c>
      <c r="U62" s="39" t="s">
        <v>58</v>
      </c>
    </row>
    <row r="63" spans="1:21" s="4" customFormat="1" ht="39" customHeight="1" x14ac:dyDescent="0.15">
      <c r="A63" s="75">
        <v>1</v>
      </c>
      <c r="B63" s="41" t="s">
        <v>59</v>
      </c>
      <c r="C63" s="41" t="s">
        <v>73</v>
      </c>
      <c r="D63" s="43" t="s">
        <v>61</v>
      </c>
      <c r="E63" s="76" t="s">
        <v>62</v>
      </c>
      <c r="F63" s="39">
        <v>5</v>
      </c>
      <c r="G63" s="39" t="s">
        <v>61</v>
      </c>
      <c r="H63" s="22">
        <v>2</v>
      </c>
      <c r="I63" s="77"/>
      <c r="J63" s="78">
        <f>H63*I63</f>
        <v>0</v>
      </c>
      <c r="K63" s="79"/>
      <c r="L63" s="78">
        <f>ROUND(J63*K63+J63,2)</f>
        <v>0</v>
      </c>
      <c r="M63" s="80">
        <v>10</v>
      </c>
      <c r="N63" s="81"/>
      <c r="O63" s="87">
        <f>N63*M63</f>
        <v>0</v>
      </c>
      <c r="P63" s="88"/>
      <c r="Q63" s="87">
        <f>ROUND(O63+O63*P63,2)</f>
        <v>0</v>
      </c>
      <c r="R63" s="89">
        <v>7500</v>
      </c>
      <c r="S63" s="90">
        <f>R63*1.23</f>
        <v>9225</v>
      </c>
      <c r="T63" s="91">
        <f>J63+O63+R63</f>
        <v>7500</v>
      </c>
      <c r="U63" s="52">
        <f>L63+Q63+S63</f>
        <v>9225</v>
      </c>
    </row>
    <row r="64" spans="1:21" s="4" customFormat="1" ht="10.5" x14ac:dyDescent="0.25">
      <c r="A64" s="7"/>
      <c r="B64" s="53"/>
      <c r="C64" s="54"/>
      <c r="D64" s="7"/>
      <c r="E64" s="53"/>
      <c r="F64" s="53"/>
      <c r="G64" s="55"/>
      <c r="H64" s="53"/>
      <c r="I64" s="83" t="s">
        <v>63</v>
      </c>
      <c r="J64" s="84">
        <f>SUM(J63:J63)</f>
        <v>0</v>
      </c>
      <c r="K64" s="85"/>
      <c r="L64" s="84">
        <f>SUM(L63:L63)</f>
        <v>0</v>
      </c>
      <c r="M64" s="85"/>
      <c r="N64" s="85"/>
      <c r="O64" s="84">
        <f>SUM(O63:O63)</f>
        <v>0</v>
      </c>
      <c r="P64" s="85"/>
      <c r="Q64" s="84">
        <f>SUM(Q63:Q63)</f>
        <v>0</v>
      </c>
      <c r="R64" s="84">
        <f>SUM(R63:R63)</f>
        <v>7500</v>
      </c>
      <c r="S64" s="86">
        <f>SUM(S63:S63)</f>
        <v>9225</v>
      </c>
      <c r="T64" s="51">
        <f>SUM(T63:T63)</f>
        <v>7500</v>
      </c>
      <c r="U64" s="52">
        <f>SUM(U63:U63)</f>
        <v>9225</v>
      </c>
    </row>
    <row r="65" spans="1:21" s="4" customFormat="1" ht="10.5" x14ac:dyDescent="0.25">
      <c r="A65" s="7"/>
      <c r="B65" s="53"/>
      <c r="C65" s="53"/>
      <c r="D65" s="7"/>
      <c r="E65" s="53"/>
      <c r="F65" s="53"/>
      <c r="H65" s="53"/>
      <c r="I65" s="61"/>
      <c r="J65" s="62"/>
      <c r="K65" s="63"/>
      <c r="L65" s="62"/>
      <c r="M65" s="63"/>
      <c r="N65" s="63"/>
      <c r="O65" s="62"/>
      <c r="P65" s="63"/>
      <c r="Q65" s="62"/>
      <c r="R65" s="62"/>
      <c r="S65" s="64"/>
      <c r="T65" s="65"/>
      <c r="U65" s="65"/>
    </row>
    <row r="66" spans="1:21" s="8" customFormat="1" ht="10.5" x14ac:dyDescent="0.15">
      <c r="B66" s="130" t="s">
        <v>74</v>
      </c>
      <c r="C66" s="131"/>
      <c r="D66" s="131"/>
    </row>
    <row r="67" spans="1:21" s="8" customFormat="1" ht="10.5" x14ac:dyDescent="0.15">
      <c r="B67" s="130" t="s">
        <v>75</v>
      </c>
      <c r="C67" s="131"/>
      <c r="D67" s="131"/>
    </row>
    <row r="68" spans="1:21" s="8" customFormat="1" ht="10.5" x14ac:dyDescent="0.15"/>
    <row r="69" spans="1:21" s="4" customFormat="1" ht="10.5" x14ac:dyDescent="0.25">
      <c r="A69" s="20" t="s">
        <v>76</v>
      </c>
      <c r="H69" s="7"/>
      <c r="M69" s="20" t="str">
        <f>A69</f>
        <v>PAKIET NR 7</v>
      </c>
    </row>
    <row r="70" spans="1:21" s="4" customFormat="1" ht="10.5" x14ac:dyDescent="0.25">
      <c r="A70" s="121" t="s">
        <v>14</v>
      </c>
      <c r="B70" s="122"/>
      <c r="C70" s="122"/>
      <c r="D70" s="122"/>
      <c r="E70" s="122"/>
      <c r="F70" s="122"/>
      <c r="G70" s="123"/>
      <c r="H70" s="121" t="s">
        <v>15</v>
      </c>
      <c r="I70" s="122"/>
      <c r="J70" s="122"/>
      <c r="K70" s="122"/>
      <c r="L70" s="123"/>
      <c r="M70" s="121" t="s">
        <v>16</v>
      </c>
      <c r="N70" s="122"/>
      <c r="O70" s="122"/>
      <c r="P70" s="122"/>
      <c r="Q70" s="122"/>
      <c r="R70" s="122"/>
      <c r="S70" s="123"/>
      <c r="T70" s="129" t="s">
        <v>17</v>
      </c>
      <c r="U70" s="129"/>
    </row>
    <row r="71" spans="1:21" s="4" customFormat="1" ht="89.25" customHeight="1" x14ac:dyDescent="0.25">
      <c r="A71" s="22" t="s">
        <v>18</v>
      </c>
      <c r="B71" s="23" t="s">
        <v>19</v>
      </c>
      <c r="C71" s="24" t="s">
        <v>20</v>
      </c>
      <c r="D71" s="24" t="s">
        <v>21</v>
      </c>
      <c r="E71" s="24" t="s">
        <v>22</v>
      </c>
      <c r="F71" s="24" t="s">
        <v>23</v>
      </c>
      <c r="G71" s="24" t="s">
        <v>24</v>
      </c>
      <c r="H71" s="24" t="s">
        <v>25</v>
      </c>
      <c r="I71" s="25" t="s">
        <v>26</v>
      </c>
      <c r="J71" s="26" t="s">
        <v>27</v>
      </c>
      <c r="K71" s="27" t="s">
        <v>28</v>
      </c>
      <c r="L71" s="26" t="s">
        <v>29</v>
      </c>
      <c r="M71" s="26" t="s">
        <v>30</v>
      </c>
      <c r="N71" s="25" t="s">
        <v>31</v>
      </c>
      <c r="O71" s="26" t="s">
        <v>32</v>
      </c>
      <c r="P71" s="27" t="s">
        <v>28</v>
      </c>
      <c r="Q71" s="26" t="s">
        <v>33</v>
      </c>
      <c r="R71" s="28" t="s">
        <v>34</v>
      </c>
      <c r="S71" s="28" t="s">
        <v>35</v>
      </c>
      <c r="T71" s="29" t="s">
        <v>36</v>
      </c>
      <c r="U71" s="30" t="s">
        <v>37</v>
      </c>
    </row>
    <row r="72" spans="1:21" s="4" customFormat="1" ht="10.5" x14ac:dyDescent="0.25">
      <c r="A72" s="31" t="s">
        <v>38</v>
      </c>
      <c r="B72" s="32" t="s">
        <v>39</v>
      </c>
      <c r="C72" s="33" t="s">
        <v>40</v>
      </c>
      <c r="D72" s="33" t="s">
        <v>41</v>
      </c>
      <c r="E72" s="33" t="s">
        <v>42</v>
      </c>
      <c r="F72" s="33" t="s">
        <v>43</v>
      </c>
      <c r="G72" s="33" t="s">
        <v>44</v>
      </c>
      <c r="H72" s="33" t="s">
        <v>45</v>
      </c>
      <c r="I72" s="34" t="s">
        <v>46</v>
      </c>
      <c r="J72" s="33" t="s">
        <v>47</v>
      </c>
      <c r="K72" s="35" t="s">
        <v>48</v>
      </c>
      <c r="L72" s="36" t="s">
        <v>49</v>
      </c>
      <c r="M72" s="36" t="s">
        <v>50</v>
      </c>
      <c r="N72" s="35" t="s">
        <v>51</v>
      </c>
      <c r="O72" s="36" t="s">
        <v>52</v>
      </c>
      <c r="P72" s="35" t="s">
        <v>53</v>
      </c>
      <c r="Q72" s="36" t="s">
        <v>54</v>
      </c>
      <c r="R72" s="37" t="s">
        <v>55</v>
      </c>
      <c r="S72" s="37" t="s">
        <v>56</v>
      </c>
      <c r="T72" s="38" t="s">
        <v>57</v>
      </c>
      <c r="U72" s="39" t="s">
        <v>58</v>
      </c>
    </row>
    <row r="73" spans="1:21" s="4" customFormat="1" ht="45" customHeight="1" x14ac:dyDescent="0.15">
      <c r="A73" s="40">
        <v>1</v>
      </c>
      <c r="B73" s="92" t="s">
        <v>59</v>
      </c>
      <c r="C73" s="41" t="s">
        <v>77</v>
      </c>
      <c r="D73" s="43" t="s">
        <v>61</v>
      </c>
      <c r="E73" s="41" t="s">
        <v>62</v>
      </c>
      <c r="F73" s="39">
        <v>11</v>
      </c>
      <c r="G73" s="39" t="s">
        <v>61</v>
      </c>
      <c r="H73" s="22">
        <v>11</v>
      </c>
      <c r="I73" s="45"/>
      <c r="J73" s="46">
        <f>H73*I73</f>
        <v>0</v>
      </c>
      <c r="K73" s="47"/>
      <c r="L73" s="46">
        <f>ROUND(J73*K73+J73,2)</f>
        <v>0</v>
      </c>
      <c r="M73" s="93">
        <v>25</v>
      </c>
      <c r="N73" s="49"/>
      <c r="O73" s="46">
        <f>N73*M73</f>
        <v>0</v>
      </c>
      <c r="P73" s="47"/>
      <c r="Q73" s="46">
        <f>ROUND(O73+O73*P73,2)</f>
        <v>0</v>
      </c>
      <c r="R73" s="94">
        <v>16500</v>
      </c>
      <c r="S73" s="94">
        <f>R73*1.23</f>
        <v>20295</v>
      </c>
      <c r="T73" s="51">
        <f>J73+O73+R73</f>
        <v>16500</v>
      </c>
      <c r="U73" s="52">
        <f>L73+Q73+S73</f>
        <v>20295</v>
      </c>
    </row>
    <row r="74" spans="1:21" s="4" customFormat="1" ht="10.5" x14ac:dyDescent="0.25">
      <c r="A74" s="7"/>
      <c r="B74" s="53"/>
      <c r="C74" s="54"/>
      <c r="D74" s="7"/>
      <c r="E74" s="53"/>
      <c r="F74" s="53"/>
      <c r="G74" s="55"/>
      <c r="H74" s="53"/>
      <c r="I74" s="56" t="s">
        <v>63</v>
      </c>
      <c r="J74" s="57">
        <f>SUM(J73:J73)</f>
        <v>0</v>
      </c>
      <c r="K74" s="58"/>
      <c r="L74" s="57">
        <f>SUM(L73:L73)</f>
        <v>0</v>
      </c>
      <c r="M74" s="58"/>
      <c r="N74" s="58"/>
      <c r="O74" s="57">
        <f>SUM(O73:O73)</f>
        <v>0</v>
      </c>
      <c r="P74" s="58"/>
      <c r="Q74" s="57">
        <f>SUM(Q73:Q73)</f>
        <v>0</v>
      </c>
      <c r="R74" s="57">
        <f>SUM(R73:R73)</f>
        <v>16500</v>
      </c>
      <c r="S74" s="59">
        <f>SUM(S73:S73)</f>
        <v>20295</v>
      </c>
      <c r="T74" s="60">
        <f>SUM(T73:T73)</f>
        <v>16500</v>
      </c>
      <c r="U74" s="52">
        <f>SUM(U73:U73)</f>
        <v>20295</v>
      </c>
    </row>
    <row r="75" spans="1:21" s="4" customFormat="1" ht="10.5" x14ac:dyDescent="0.25">
      <c r="A75" s="7"/>
      <c r="B75" s="53"/>
      <c r="C75" s="54"/>
      <c r="D75" s="7"/>
      <c r="E75" s="53"/>
      <c r="F75" s="53"/>
      <c r="G75" s="55"/>
      <c r="H75" s="53"/>
      <c r="I75" s="61"/>
      <c r="J75" s="62"/>
      <c r="K75" s="63"/>
      <c r="L75" s="62"/>
      <c r="M75" s="63"/>
      <c r="N75" s="63"/>
      <c r="O75" s="62"/>
      <c r="P75" s="63"/>
      <c r="Q75" s="62"/>
      <c r="R75" s="62"/>
      <c r="S75" s="64"/>
      <c r="T75" s="65"/>
      <c r="U75" s="65"/>
    </row>
    <row r="76" spans="1:21" s="8" customFormat="1" ht="10.5" x14ac:dyDescent="0.15">
      <c r="B76" s="130" t="s">
        <v>78</v>
      </c>
      <c r="C76" s="131"/>
      <c r="D76" s="131"/>
    </row>
    <row r="77" spans="1:21" s="8" customFormat="1" ht="10.5" x14ac:dyDescent="0.15">
      <c r="B77" s="130" t="s">
        <v>79</v>
      </c>
      <c r="C77" s="131"/>
      <c r="D77" s="131"/>
    </row>
    <row r="78" spans="1:21" s="8" customFormat="1" ht="10.5" x14ac:dyDescent="0.15"/>
    <row r="79" spans="1:21" s="4" customFormat="1" ht="10.5" x14ac:dyDescent="0.25">
      <c r="A79" s="67" t="s">
        <v>80</v>
      </c>
      <c r="H79" s="7"/>
      <c r="M79" s="20" t="str">
        <f>A79</f>
        <v>PAKIET NR 8</v>
      </c>
      <c r="R79" s="21"/>
    </row>
    <row r="80" spans="1:21" s="4" customFormat="1" ht="10.5" x14ac:dyDescent="0.25">
      <c r="A80" s="121" t="s">
        <v>14</v>
      </c>
      <c r="B80" s="122"/>
      <c r="C80" s="122"/>
      <c r="D80" s="122"/>
      <c r="E80" s="122"/>
      <c r="F80" s="122"/>
      <c r="G80" s="123"/>
      <c r="H80" s="121" t="s">
        <v>15</v>
      </c>
      <c r="I80" s="122"/>
      <c r="J80" s="122"/>
      <c r="K80" s="122"/>
      <c r="L80" s="123"/>
      <c r="M80" s="121" t="s">
        <v>16</v>
      </c>
      <c r="N80" s="122"/>
      <c r="O80" s="122"/>
      <c r="P80" s="122"/>
      <c r="Q80" s="122"/>
      <c r="R80" s="122"/>
      <c r="S80" s="123"/>
      <c r="T80" s="129" t="s">
        <v>17</v>
      </c>
      <c r="U80" s="129"/>
    </row>
    <row r="81" spans="1:21" s="4" customFormat="1" ht="89.25" customHeight="1" x14ac:dyDescent="0.25">
      <c r="A81" s="22" t="s">
        <v>18</v>
      </c>
      <c r="B81" s="23" t="s">
        <v>19</v>
      </c>
      <c r="C81" s="24" t="s">
        <v>20</v>
      </c>
      <c r="D81" s="24" t="s">
        <v>21</v>
      </c>
      <c r="E81" s="24" t="s">
        <v>22</v>
      </c>
      <c r="F81" s="24" t="s">
        <v>23</v>
      </c>
      <c r="G81" s="24" t="s">
        <v>24</v>
      </c>
      <c r="H81" s="24" t="s">
        <v>25</v>
      </c>
      <c r="I81" s="25" t="s">
        <v>26</v>
      </c>
      <c r="J81" s="26" t="s">
        <v>27</v>
      </c>
      <c r="K81" s="27" t="s">
        <v>28</v>
      </c>
      <c r="L81" s="26" t="s">
        <v>29</v>
      </c>
      <c r="M81" s="26" t="s">
        <v>30</v>
      </c>
      <c r="N81" s="25" t="s">
        <v>31</v>
      </c>
      <c r="O81" s="26" t="s">
        <v>32</v>
      </c>
      <c r="P81" s="27" t="s">
        <v>28</v>
      </c>
      <c r="Q81" s="26" t="s">
        <v>33</v>
      </c>
      <c r="R81" s="28" t="s">
        <v>34</v>
      </c>
      <c r="S81" s="28" t="s">
        <v>35</v>
      </c>
      <c r="T81" s="29" t="s">
        <v>36</v>
      </c>
      <c r="U81" s="30" t="s">
        <v>37</v>
      </c>
    </row>
    <row r="82" spans="1:21" s="4" customFormat="1" ht="10.5" x14ac:dyDescent="0.25">
      <c r="A82" s="22" t="s">
        <v>38</v>
      </c>
      <c r="B82" s="70" t="s">
        <v>39</v>
      </c>
      <c r="C82" s="71" t="s">
        <v>40</v>
      </c>
      <c r="D82" s="71" t="s">
        <v>41</v>
      </c>
      <c r="E82" s="71" t="s">
        <v>42</v>
      </c>
      <c r="F82" s="33" t="s">
        <v>43</v>
      </c>
      <c r="G82" s="33" t="s">
        <v>44</v>
      </c>
      <c r="H82" s="33" t="s">
        <v>45</v>
      </c>
      <c r="I82" s="72" t="s">
        <v>46</v>
      </c>
      <c r="J82" s="71" t="s">
        <v>47</v>
      </c>
      <c r="K82" s="73" t="s">
        <v>48</v>
      </c>
      <c r="L82" s="74" t="s">
        <v>49</v>
      </c>
      <c r="M82" s="74" t="s">
        <v>50</v>
      </c>
      <c r="N82" s="73" t="s">
        <v>51</v>
      </c>
      <c r="O82" s="74" t="s">
        <v>52</v>
      </c>
      <c r="P82" s="73" t="s">
        <v>53</v>
      </c>
      <c r="Q82" s="74" t="s">
        <v>54</v>
      </c>
      <c r="R82" s="37" t="s">
        <v>55</v>
      </c>
      <c r="S82" s="37" t="s">
        <v>56</v>
      </c>
      <c r="T82" s="38" t="s">
        <v>57</v>
      </c>
      <c r="U82" s="39" t="s">
        <v>58</v>
      </c>
    </row>
    <row r="83" spans="1:21" s="4" customFormat="1" ht="57.75" customHeight="1" x14ac:dyDescent="0.15">
      <c r="A83" s="75">
        <v>1</v>
      </c>
      <c r="B83" s="92" t="s">
        <v>81</v>
      </c>
      <c r="C83" s="41" t="s">
        <v>82</v>
      </c>
      <c r="D83" s="43">
        <v>1092</v>
      </c>
      <c r="E83" s="76" t="s">
        <v>62</v>
      </c>
      <c r="F83" s="39">
        <v>1</v>
      </c>
      <c r="G83" s="39" t="s">
        <v>83</v>
      </c>
      <c r="H83" s="22">
        <v>3</v>
      </c>
      <c r="I83" s="77"/>
      <c r="J83" s="78">
        <f>H83*I83</f>
        <v>0</v>
      </c>
      <c r="K83" s="79"/>
      <c r="L83" s="78">
        <f>ROUND(J83*K83+J83,2)</f>
        <v>0</v>
      </c>
      <c r="M83" s="80">
        <v>3</v>
      </c>
      <c r="N83" s="81"/>
      <c r="O83" s="78">
        <f>N83*M83</f>
        <v>0</v>
      </c>
      <c r="P83" s="79"/>
      <c r="Q83" s="78">
        <f>ROUND(O83+O83*P83,2)</f>
        <v>0</v>
      </c>
      <c r="R83" s="50">
        <v>1500</v>
      </c>
      <c r="S83" s="82">
        <f>R83*1.23</f>
        <v>1845</v>
      </c>
      <c r="T83" s="51">
        <f>J83+O83+R83</f>
        <v>1500</v>
      </c>
      <c r="U83" s="52">
        <f>L83+Q83+S83</f>
        <v>1845</v>
      </c>
    </row>
    <row r="84" spans="1:21" s="4" customFormat="1" ht="10.5" x14ac:dyDescent="0.25">
      <c r="A84" s="7"/>
      <c r="B84" s="53"/>
      <c r="C84" s="54"/>
      <c r="D84" s="7"/>
      <c r="E84" s="53"/>
      <c r="F84" s="53"/>
      <c r="G84" s="55"/>
      <c r="H84" s="53"/>
      <c r="I84" s="83" t="s">
        <v>63</v>
      </c>
      <c r="J84" s="84">
        <f>SUM(J83:J83)</f>
        <v>0</v>
      </c>
      <c r="K84" s="85"/>
      <c r="L84" s="84">
        <f>SUM(L83:L83)</f>
        <v>0</v>
      </c>
      <c r="M84" s="85"/>
      <c r="N84" s="85"/>
      <c r="O84" s="84">
        <f>SUM(O83:O83)</f>
        <v>0</v>
      </c>
      <c r="P84" s="85"/>
      <c r="Q84" s="84">
        <f>SUM(Q83:Q83)</f>
        <v>0</v>
      </c>
      <c r="R84" s="84">
        <f>SUM(R83:R83)</f>
        <v>1500</v>
      </c>
      <c r="S84" s="86">
        <f>SUM(S83:S83)</f>
        <v>1845</v>
      </c>
      <c r="T84" s="51">
        <f>SUM(T83:T83)</f>
        <v>1500</v>
      </c>
      <c r="U84" s="52">
        <f>SUM(U83:U83)</f>
        <v>1845</v>
      </c>
    </row>
    <row r="85" spans="1:21" s="8" customFormat="1" ht="10.5" x14ac:dyDescent="0.15">
      <c r="R85" s="66"/>
      <c r="S85" s="66"/>
      <c r="T85" s="66"/>
      <c r="U85" s="66"/>
    </row>
    <row r="86" spans="1:21" s="8" customFormat="1" ht="10.5" x14ac:dyDescent="0.15">
      <c r="R86" s="66"/>
      <c r="S86" s="66"/>
      <c r="T86" s="66"/>
      <c r="U86" s="66"/>
    </row>
    <row r="87" spans="1:21" s="4" customFormat="1" ht="10.5" x14ac:dyDescent="0.25">
      <c r="A87" s="20" t="s">
        <v>84</v>
      </c>
      <c r="H87" s="7"/>
      <c r="M87" s="20" t="str">
        <f>A87</f>
        <v>PAKIET NR 9</v>
      </c>
      <c r="R87" s="68"/>
      <c r="S87" s="69"/>
      <c r="T87" s="69"/>
      <c r="U87" s="69"/>
    </row>
    <row r="88" spans="1:21" s="4" customFormat="1" ht="10.5" x14ac:dyDescent="0.25">
      <c r="A88" s="121" t="s">
        <v>14</v>
      </c>
      <c r="B88" s="122"/>
      <c r="C88" s="122"/>
      <c r="D88" s="122"/>
      <c r="E88" s="122"/>
      <c r="F88" s="122"/>
      <c r="G88" s="123"/>
      <c r="H88" s="121" t="s">
        <v>15</v>
      </c>
      <c r="I88" s="122"/>
      <c r="J88" s="122"/>
      <c r="K88" s="122"/>
      <c r="L88" s="123"/>
      <c r="M88" s="121" t="s">
        <v>16</v>
      </c>
      <c r="N88" s="122"/>
      <c r="O88" s="122"/>
      <c r="P88" s="122"/>
      <c r="Q88" s="122"/>
      <c r="R88" s="122"/>
      <c r="S88" s="123"/>
      <c r="T88" s="129" t="s">
        <v>17</v>
      </c>
      <c r="U88" s="129"/>
    </row>
    <row r="89" spans="1:21" s="4" customFormat="1" ht="89.25" customHeight="1" x14ac:dyDescent="0.25">
      <c r="A89" s="22" t="s">
        <v>18</v>
      </c>
      <c r="B89" s="23" t="s">
        <v>19</v>
      </c>
      <c r="C89" s="24" t="s">
        <v>20</v>
      </c>
      <c r="D89" s="24" t="s">
        <v>21</v>
      </c>
      <c r="E89" s="24" t="s">
        <v>22</v>
      </c>
      <c r="F89" s="24" t="s">
        <v>23</v>
      </c>
      <c r="G89" s="24" t="s">
        <v>24</v>
      </c>
      <c r="H89" s="24" t="s">
        <v>25</v>
      </c>
      <c r="I89" s="25" t="s">
        <v>26</v>
      </c>
      <c r="J89" s="26" t="s">
        <v>27</v>
      </c>
      <c r="K89" s="27" t="s">
        <v>28</v>
      </c>
      <c r="L89" s="26" t="s">
        <v>29</v>
      </c>
      <c r="M89" s="26" t="s">
        <v>30</v>
      </c>
      <c r="N89" s="25" t="s">
        <v>31</v>
      </c>
      <c r="O89" s="26" t="s">
        <v>32</v>
      </c>
      <c r="P89" s="27" t="s">
        <v>28</v>
      </c>
      <c r="Q89" s="26" t="s">
        <v>33</v>
      </c>
      <c r="R89" s="28" t="s">
        <v>34</v>
      </c>
      <c r="S89" s="28" t="s">
        <v>35</v>
      </c>
      <c r="T89" s="29" t="s">
        <v>36</v>
      </c>
      <c r="U89" s="30" t="s">
        <v>37</v>
      </c>
    </row>
    <row r="90" spans="1:21" s="4" customFormat="1" ht="10.5" x14ac:dyDescent="0.25">
      <c r="A90" s="22" t="s">
        <v>38</v>
      </c>
      <c r="B90" s="70" t="s">
        <v>39</v>
      </c>
      <c r="C90" s="71" t="s">
        <v>40</v>
      </c>
      <c r="D90" s="71" t="s">
        <v>41</v>
      </c>
      <c r="E90" s="71" t="s">
        <v>42</v>
      </c>
      <c r="F90" s="33" t="s">
        <v>43</v>
      </c>
      <c r="G90" s="33" t="s">
        <v>44</v>
      </c>
      <c r="H90" s="33" t="s">
        <v>45</v>
      </c>
      <c r="I90" s="72" t="s">
        <v>46</v>
      </c>
      <c r="J90" s="71" t="s">
        <v>47</v>
      </c>
      <c r="K90" s="73" t="s">
        <v>48</v>
      </c>
      <c r="L90" s="74" t="s">
        <v>49</v>
      </c>
      <c r="M90" s="74" t="s">
        <v>50</v>
      </c>
      <c r="N90" s="73" t="s">
        <v>51</v>
      </c>
      <c r="O90" s="74" t="s">
        <v>52</v>
      </c>
      <c r="P90" s="73" t="s">
        <v>53</v>
      </c>
      <c r="Q90" s="74" t="s">
        <v>54</v>
      </c>
      <c r="R90" s="37" t="s">
        <v>55</v>
      </c>
      <c r="S90" s="37" t="s">
        <v>56</v>
      </c>
      <c r="T90" s="38" t="s">
        <v>57</v>
      </c>
      <c r="U90" s="39" t="s">
        <v>58</v>
      </c>
    </row>
    <row r="91" spans="1:21" s="4" customFormat="1" ht="45" customHeight="1" x14ac:dyDescent="0.15">
      <c r="A91" s="75">
        <v>1</v>
      </c>
      <c r="B91" s="41" t="s">
        <v>85</v>
      </c>
      <c r="C91" s="41" t="s">
        <v>86</v>
      </c>
      <c r="D91" s="43" t="s">
        <v>61</v>
      </c>
      <c r="E91" s="76" t="s">
        <v>62</v>
      </c>
      <c r="F91" s="39">
        <v>4</v>
      </c>
      <c r="G91" s="39" t="s">
        <v>61</v>
      </c>
      <c r="H91" s="44">
        <v>6</v>
      </c>
      <c r="I91" s="77"/>
      <c r="J91" s="78">
        <f>H91*I91</f>
        <v>0</v>
      </c>
      <c r="K91" s="79"/>
      <c r="L91" s="78">
        <f>ROUND(J91*K91+J91,2)</f>
        <v>0</v>
      </c>
      <c r="M91" s="80">
        <v>12</v>
      </c>
      <c r="N91" s="81"/>
      <c r="O91" s="78">
        <f>N91*M91</f>
        <v>0</v>
      </c>
      <c r="P91" s="79"/>
      <c r="Q91" s="78">
        <f>ROUND(O91+O91*P91,2)</f>
        <v>0</v>
      </c>
      <c r="R91" s="50">
        <v>6000</v>
      </c>
      <c r="S91" s="82">
        <f>R91*1.23</f>
        <v>7380</v>
      </c>
      <c r="T91" s="51">
        <f>J91+O91+R91</f>
        <v>6000</v>
      </c>
      <c r="U91" s="52">
        <f>L91+Q91+S91</f>
        <v>7380</v>
      </c>
    </row>
    <row r="92" spans="1:21" s="4" customFormat="1" ht="10.5" x14ac:dyDescent="0.25">
      <c r="A92" s="7"/>
      <c r="B92" s="53"/>
      <c r="C92" s="54"/>
      <c r="D92" s="7"/>
      <c r="E92" s="53"/>
      <c r="F92" s="53"/>
      <c r="G92" s="55"/>
      <c r="H92" s="53"/>
      <c r="I92" s="83" t="s">
        <v>63</v>
      </c>
      <c r="J92" s="84">
        <f>SUM(J91:J91)</f>
        <v>0</v>
      </c>
      <c r="K92" s="85"/>
      <c r="L92" s="84">
        <f>SUM(L91:L91)</f>
        <v>0</v>
      </c>
      <c r="M92" s="85"/>
      <c r="N92" s="85"/>
      <c r="O92" s="84">
        <f>SUM(O91:O91)</f>
        <v>0</v>
      </c>
      <c r="P92" s="85"/>
      <c r="Q92" s="84">
        <f>SUM(Q91:Q91)</f>
        <v>0</v>
      </c>
      <c r="R92" s="84">
        <f>SUM(R91:R91)</f>
        <v>6000</v>
      </c>
      <c r="S92" s="86">
        <f>SUM(S91:S91)</f>
        <v>7380</v>
      </c>
      <c r="T92" s="51">
        <f>SUM(T91:T91)</f>
        <v>6000</v>
      </c>
      <c r="U92" s="52">
        <f>SUM(U91:U91)</f>
        <v>7380</v>
      </c>
    </row>
    <row r="93" spans="1:21" s="8" customFormat="1" ht="10.5" x14ac:dyDescent="0.15">
      <c r="R93" s="66"/>
      <c r="S93" s="66"/>
      <c r="T93" s="66"/>
      <c r="U93" s="66"/>
    </row>
    <row r="94" spans="1:21" s="8" customFormat="1" ht="10.5" x14ac:dyDescent="0.15">
      <c r="R94" s="66"/>
      <c r="S94" s="66"/>
      <c r="T94" s="66"/>
      <c r="U94" s="66"/>
    </row>
    <row r="95" spans="1:21" s="8" customFormat="1" ht="10.5" x14ac:dyDescent="0.15">
      <c r="R95" s="66"/>
      <c r="S95" s="66"/>
      <c r="T95" s="66"/>
      <c r="U95" s="66"/>
    </row>
    <row r="96" spans="1:21" s="8" customFormat="1" ht="10.5" x14ac:dyDescent="0.15">
      <c r="R96" s="66"/>
      <c r="S96" s="66"/>
      <c r="T96" s="66"/>
      <c r="U96" s="66"/>
    </row>
    <row r="97" spans="1:21" s="4" customFormat="1" ht="10.5" x14ac:dyDescent="0.25">
      <c r="A97" s="20" t="s">
        <v>87</v>
      </c>
      <c r="H97" s="7"/>
      <c r="M97" s="20" t="str">
        <f>A97</f>
        <v>PAKIET NR 10</v>
      </c>
      <c r="R97" s="68"/>
      <c r="S97" s="69"/>
      <c r="T97" s="69"/>
      <c r="U97" s="69"/>
    </row>
    <row r="98" spans="1:21" s="4" customFormat="1" ht="10.5" x14ac:dyDescent="0.25">
      <c r="A98" s="121" t="s">
        <v>14</v>
      </c>
      <c r="B98" s="122"/>
      <c r="C98" s="122"/>
      <c r="D98" s="122"/>
      <c r="E98" s="122"/>
      <c r="F98" s="122"/>
      <c r="G98" s="123"/>
      <c r="H98" s="121" t="s">
        <v>15</v>
      </c>
      <c r="I98" s="122"/>
      <c r="J98" s="122"/>
      <c r="K98" s="122"/>
      <c r="L98" s="123"/>
      <c r="M98" s="121" t="s">
        <v>16</v>
      </c>
      <c r="N98" s="122"/>
      <c r="O98" s="122"/>
      <c r="P98" s="122"/>
      <c r="Q98" s="122"/>
      <c r="R98" s="122"/>
      <c r="S98" s="123"/>
      <c r="T98" s="129" t="s">
        <v>17</v>
      </c>
      <c r="U98" s="129"/>
    </row>
    <row r="99" spans="1:21" s="4" customFormat="1" ht="89.25" customHeight="1" x14ac:dyDescent="0.25">
      <c r="A99" s="22" t="s">
        <v>18</v>
      </c>
      <c r="B99" s="23" t="s">
        <v>19</v>
      </c>
      <c r="C99" s="24" t="s">
        <v>20</v>
      </c>
      <c r="D99" s="24" t="s">
        <v>21</v>
      </c>
      <c r="E99" s="24" t="s">
        <v>22</v>
      </c>
      <c r="F99" s="24" t="s">
        <v>23</v>
      </c>
      <c r="G99" s="24" t="s">
        <v>24</v>
      </c>
      <c r="H99" s="24" t="s">
        <v>25</v>
      </c>
      <c r="I99" s="25" t="s">
        <v>26</v>
      </c>
      <c r="J99" s="26" t="s">
        <v>27</v>
      </c>
      <c r="K99" s="27" t="s">
        <v>28</v>
      </c>
      <c r="L99" s="26" t="s">
        <v>29</v>
      </c>
      <c r="M99" s="26" t="s">
        <v>30</v>
      </c>
      <c r="N99" s="25" t="s">
        <v>31</v>
      </c>
      <c r="O99" s="26" t="s">
        <v>32</v>
      </c>
      <c r="P99" s="27" t="s">
        <v>28</v>
      </c>
      <c r="Q99" s="26" t="s">
        <v>33</v>
      </c>
      <c r="R99" s="28" t="s">
        <v>34</v>
      </c>
      <c r="S99" s="28" t="s">
        <v>35</v>
      </c>
      <c r="T99" s="29" t="s">
        <v>36</v>
      </c>
      <c r="U99" s="30" t="s">
        <v>37</v>
      </c>
    </row>
    <row r="100" spans="1:21" s="4" customFormat="1" ht="10.5" x14ac:dyDescent="0.25">
      <c r="A100" s="31" t="s">
        <v>38</v>
      </c>
      <c r="B100" s="32" t="s">
        <v>39</v>
      </c>
      <c r="C100" s="33" t="s">
        <v>40</v>
      </c>
      <c r="D100" s="33" t="s">
        <v>41</v>
      </c>
      <c r="E100" s="33" t="s">
        <v>42</v>
      </c>
      <c r="F100" s="33" t="s">
        <v>43</v>
      </c>
      <c r="G100" s="33" t="s">
        <v>44</v>
      </c>
      <c r="H100" s="33" t="s">
        <v>45</v>
      </c>
      <c r="I100" s="34" t="s">
        <v>46</v>
      </c>
      <c r="J100" s="33" t="s">
        <v>47</v>
      </c>
      <c r="K100" s="35" t="s">
        <v>48</v>
      </c>
      <c r="L100" s="36" t="s">
        <v>49</v>
      </c>
      <c r="M100" s="36" t="s">
        <v>50</v>
      </c>
      <c r="N100" s="35" t="s">
        <v>51</v>
      </c>
      <c r="O100" s="36" t="s">
        <v>52</v>
      </c>
      <c r="P100" s="35" t="s">
        <v>53</v>
      </c>
      <c r="Q100" s="36" t="s">
        <v>54</v>
      </c>
      <c r="R100" s="37" t="s">
        <v>55</v>
      </c>
      <c r="S100" s="37" t="s">
        <v>56</v>
      </c>
      <c r="T100" s="38" t="s">
        <v>57</v>
      </c>
      <c r="U100" s="39" t="s">
        <v>58</v>
      </c>
    </row>
    <row r="101" spans="1:21" s="4" customFormat="1" ht="84" x14ac:dyDescent="0.15">
      <c r="A101" s="40">
        <v>1</v>
      </c>
      <c r="B101" s="95" t="s">
        <v>88</v>
      </c>
      <c r="C101" s="41" t="s">
        <v>89</v>
      </c>
      <c r="D101" s="96" t="s">
        <v>90</v>
      </c>
      <c r="E101" s="41" t="s">
        <v>62</v>
      </c>
      <c r="F101" s="39">
        <v>1</v>
      </c>
      <c r="G101" s="39" t="s">
        <v>91</v>
      </c>
      <c r="H101" s="22">
        <v>2</v>
      </c>
      <c r="I101" s="45"/>
      <c r="J101" s="46">
        <f>H101*I101</f>
        <v>0</v>
      </c>
      <c r="K101" s="47"/>
      <c r="L101" s="46">
        <f>ROUND(J101*K101+J101,2)</f>
        <v>0</v>
      </c>
      <c r="M101" s="48">
        <v>3</v>
      </c>
      <c r="N101" s="49"/>
      <c r="O101" s="46">
        <f>N101*M101</f>
        <v>0</v>
      </c>
      <c r="P101" s="47"/>
      <c r="Q101" s="46">
        <f>ROUND(O101+O101*P101,2)</f>
        <v>0</v>
      </c>
      <c r="R101" s="50">
        <v>1500</v>
      </c>
      <c r="S101" s="50">
        <f>R101*1.23</f>
        <v>1845</v>
      </c>
      <c r="T101" s="51">
        <f>J101+O101+R101</f>
        <v>1500</v>
      </c>
      <c r="U101" s="52">
        <f>L101+Q101+S101</f>
        <v>1845</v>
      </c>
    </row>
    <row r="102" spans="1:21" s="4" customFormat="1" ht="84" x14ac:dyDescent="0.15">
      <c r="A102" s="40">
        <v>2</v>
      </c>
      <c r="B102" s="95" t="s">
        <v>88</v>
      </c>
      <c r="C102" s="41" t="s">
        <v>89</v>
      </c>
      <c r="D102" s="97" t="s">
        <v>92</v>
      </c>
      <c r="E102" s="41" t="s">
        <v>62</v>
      </c>
      <c r="F102" s="39">
        <v>1</v>
      </c>
      <c r="G102" s="39" t="s">
        <v>93</v>
      </c>
      <c r="H102" s="22">
        <v>2</v>
      </c>
      <c r="I102" s="45"/>
      <c r="J102" s="46">
        <f t="shared" ref="J102:J115" si="0">H102*I102</f>
        <v>0</v>
      </c>
      <c r="K102" s="47"/>
      <c r="L102" s="46">
        <f t="shared" ref="L102:L115" si="1">ROUND(J102*K102+J102,2)</f>
        <v>0</v>
      </c>
      <c r="M102" s="48">
        <v>3</v>
      </c>
      <c r="N102" s="49"/>
      <c r="O102" s="46">
        <f t="shared" ref="O102:O115" si="2">N102*M102</f>
        <v>0</v>
      </c>
      <c r="P102" s="47"/>
      <c r="Q102" s="46">
        <f t="shared" ref="Q102:Q115" si="3">ROUND(O102+O102*P102,2)</f>
        <v>0</v>
      </c>
      <c r="R102" s="50">
        <v>1500</v>
      </c>
      <c r="S102" s="50">
        <f t="shared" ref="S102:S115" si="4">R102*1.23</f>
        <v>1845</v>
      </c>
      <c r="T102" s="51">
        <f t="shared" ref="T102:T115" si="5">J102+O102+R102</f>
        <v>1500</v>
      </c>
      <c r="U102" s="52">
        <f t="shared" ref="U102:U115" si="6">L102+Q102+S102</f>
        <v>1845</v>
      </c>
    </row>
    <row r="103" spans="1:21" s="4" customFormat="1" ht="84" x14ac:dyDescent="0.15">
      <c r="A103" s="40">
        <v>3</v>
      </c>
      <c r="B103" s="95" t="s">
        <v>88</v>
      </c>
      <c r="C103" s="41" t="s">
        <v>89</v>
      </c>
      <c r="D103" s="97" t="s">
        <v>94</v>
      </c>
      <c r="E103" s="41" t="s">
        <v>62</v>
      </c>
      <c r="F103" s="39">
        <v>1</v>
      </c>
      <c r="G103" s="39" t="s">
        <v>95</v>
      </c>
      <c r="H103" s="22">
        <v>2</v>
      </c>
      <c r="I103" s="45"/>
      <c r="J103" s="46">
        <f t="shared" si="0"/>
        <v>0</v>
      </c>
      <c r="K103" s="47"/>
      <c r="L103" s="46">
        <f t="shared" si="1"/>
        <v>0</v>
      </c>
      <c r="M103" s="48">
        <v>3</v>
      </c>
      <c r="N103" s="49"/>
      <c r="O103" s="46">
        <f t="shared" si="2"/>
        <v>0</v>
      </c>
      <c r="P103" s="47"/>
      <c r="Q103" s="46">
        <f t="shared" si="3"/>
        <v>0</v>
      </c>
      <c r="R103" s="50">
        <v>1500</v>
      </c>
      <c r="S103" s="50">
        <f t="shared" si="4"/>
        <v>1845</v>
      </c>
      <c r="T103" s="51">
        <f t="shared" si="5"/>
        <v>1500</v>
      </c>
      <c r="U103" s="52">
        <f t="shared" si="6"/>
        <v>1845</v>
      </c>
    </row>
    <row r="104" spans="1:21" s="4" customFormat="1" ht="84" x14ac:dyDescent="0.15">
      <c r="A104" s="40">
        <v>4</v>
      </c>
      <c r="B104" s="95" t="s">
        <v>88</v>
      </c>
      <c r="C104" s="41" t="s">
        <v>89</v>
      </c>
      <c r="D104" s="97" t="s">
        <v>96</v>
      </c>
      <c r="E104" s="41" t="s">
        <v>62</v>
      </c>
      <c r="F104" s="39">
        <v>1</v>
      </c>
      <c r="G104" s="39" t="s">
        <v>97</v>
      </c>
      <c r="H104" s="22">
        <v>2</v>
      </c>
      <c r="I104" s="45"/>
      <c r="J104" s="46">
        <f t="shared" si="0"/>
        <v>0</v>
      </c>
      <c r="K104" s="47"/>
      <c r="L104" s="46">
        <f t="shared" si="1"/>
        <v>0</v>
      </c>
      <c r="M104" s="48">
        <v>3</v>
      </c>
      <c r="N104" s="49"/>
      <c r="O104" s="46">
        <f t="shared" si="2"/>
        <v>0</v>
      </c>
      <c r="P104" s="47"/>
      <c r="Q104" s="46">
        <f t="shared" si="3"/>
        <v>0</v>
      </c>
      <c r="R104" s="50">
        <v>1500</v>
      </c>
      <c r="S104" s="50">
        <f t="shared" si="4"/>
        <v>1845</v>
      </c>
      <c r="T104" s="51">
        <f t="shared" si="5"/>
        <v>1500</v>
      </c>
      <c r="U104" s="52">
        <f t="shared" si="6"/>
        <v>1845</v>
      </c>
    </row>
    <row r="105" spans="1:21" s="4" customFormat="1" ht="84" x14ac:dyDescent="0.15">
      <c r="A105" s="40">
        <v>5</v>
      </c>
      <c r="B105" s="95" t="s">
        <v>88</v>
      </c>
      <c r="C105" s="41" t="s">
        <v>89</v>
      </c>
      <c r="D105" s="97" t="s">
        <v>98</v>
      </c>
      <c r="E105" s="41" t="s">
        <v>62</v>
      </c>
      <c r="F105" s="39">
        <v>1</v>
      </c>
      <c r="G105" s="98" t="s">
        <v>99</v>
      </c>
      <c r="H105" s="22">
        <v>2</v>
      </c>
      <c r="I105" s="45"/>
      <c r="J105" s="46">
        <f t="shared" si="0"/>
        <v>0</v>
      </c>
      <c r="K105" s="47"/>
      <c r="L105" s="46">
        <f t="shared" si="1"/>
        <v>0</v>
      </c>
      <c r="M105" s="48">
        <v>3</v>
      </c>
      <c r="N105" s="49"/>
      <c r="O105" s="46">
        <f t="shared" si="2"/>
        <v>0</v>
      </c>
      <c r="P105" s="47"/>
      <c r="Q105" s="46">
        <f t="shared" si="3"/>
        <v>0</v>
      </c>
      <c r="R105" s="50">
        <v>1500</v>
      </c>
      <c r="S105" s="50">
        <f t="shared" si="4"/>
        <v>1845</v>
      </c>
      <c r="T105" s="51">
        <f t="shared" si="5"/>
        <v>1500</v>
      </c>
      <c r="U105" s="52">
        <f t="shared" si="6"/>
        <v>1845</v>
      </c>
    </row>
    <row r="106" spans="1:21" s="4" customFormat="1" ht="84" x14ac:dyDescent="0.15">
      <c r="A106" s="40">
        <v>6</v>
      </c>
      <c r="B106" s="95" t="s">
        <v>88</v>
      </c>
      <c r="C106" s="41" t="s">
        <v>89</v>
      </c>
      <c r="D106" s="97" t="s">
        <v>100</v>
      </c>
      <c r="E106" s="41" t="s">
        <v>62</v>
      </c>
      <c r="F106" s="39">
        <v>1</v>
      </c>
      <c r="G106" s="98" t="s">
        <v>101</v>
      </c>
      <c r="H106" s="22">
        <v>2</v>
      </c>
      <c r="I106" s="45"/>
      <c r="J106" s="46">
        <f t="shared" si="0"/>
        <v>0</v>
      </c>
      <c r="K106" s="47"/>
      <c r="L106" s="46">
        <f t="shared" si="1"/>
        <v>0</v>
      </c>
      <c r="M106" s="48">
        <v>3</v>
      </c>
      <c r="N106" s="49"/>
      <c r="O106" s="46">
        <f t="shared" si="2"/>
        <v>0</v>
      </c>
      <c r="P106" s="47"/>
      <c r="Q106" s="46">
        <f t="shared" si="3"/>
        <v>0</v>
      </c>
      <c r="R106" s="50">
        <v>1500</v>
      </c>
      <c r="S106" s="50">
        <f t="shared" si="4"/>
        <v>1845</v>
      </c>
      <c r="T106" s="51">
        <f t="shared" si="5"/>
        <v>1500</v>
      </c>
      <c r="U106" s="52">
        <f t="shared" si="6"/>
        <v>1845</v>
      </c>
    </row>
    <row r="107" spans="1:21" s="4" customFormat="1" ht="84" x14ac:dyDescent="0.15">
      <c r="A107" s="40">
        <v>7</v>
      </c>
      <c r="B107" s="95" t="s">
        <v>88</v>
      </c>
      <c r="C107" s="41" t="s">
        <v>89</v>
      </c>
      <c r="D107" s="97" t="s">
        <v>102</v>
      </c>
      <c r="E107" s="41" t="s">
        <v>62</v>
      </c>
      <c r="F107" s="39">
        <v>1</v>
      </c>
      <c r="G107" s="98" t="s">
        <v>103</v>
      </c>
      <c r="H107" s="22">
        <v>2</v>
      </c>
      <c r="I107" s="45"/>
      <c r="J107" s="46">
        <f t="shared" si="0"/>
        <v>0</v>
      </c>
      <c r="K107" s="47"/>
      <c r="L107" s="46">
        <f t="shared" si="1"/>
        <v>0</v>
      </c>
      <c r="M107" s="48">
        <v>3</v>
      </c>
      <c r="N107" s="49"/>
      <c r="O107" s="46">
        <f t="shared" si="2"/>
        <v>0</v>
      </c>
      <c r="P107" s="47"/>
      <c r="Q107" s="46">
        <f t="shared" si="3"/>
        <v>0</v>
      </c>
      <c r="R107" s="50">
        <v>1500</v>
      </c>
      <c r="S107" s="50">
        <f t="shared" si="4"/>
        <v>1845</v>
      </c>
      <c r="T107" s="51">
        <f t="shared" si="5"/>
        <v>1500</v>
      </c>
      <c r="U107" s="52">
        <f t="shared" si="6"/>
        <v>1845</v>
      </c>
    </row>
    <row r="108" spans="1:21" s="4" customFormat="1" ht="84" x14ac:dyDescent="0.15">
      <c r="A108" s="40">
        <v>8</v>
      </c>
      <c r="B108" s="95" t="s">
        <v>88</v>
      </c>
      <c r="C108" s="41" t="s">
        <v>89</v>
      </c>
      <c r="D108" s="97" t="s">
        <v>104</v>
      </c>
      <c r="E108" s="41" t="s">
        <v>62</v>
      </c>
      <c r="F108" s="39">
        <v>1</v>
      </c>
      <c r="G108" s="98" t="s">
        <v>105</v>
      </c>
      <c r="H108" s="22">
        <v>2</v>
      </c>
      <c r="I108" s="45"/>
      <c r="J108" s="46">
        <f t="shared" si="0"/>
        <v>0</v>
      </c>
      <c r="K108" s="47"/>
      <c r="L108" s="46">
        <f t="shared" si="1"/>
        <v>0</v>
      </c>
      <c r="M108" s="48">
        <v>3</v>
      </c>
      <c r="N108" s="49"/>
      <c r="O108" s="46">
        <f t="shared" si="2"/>
        <v>0</v>
      </c>
      <c r="P108" s="47"/>
      <c r="Q108" s="46">
        <f t="shared" si="3"/>
        <v>0</v>
      </c>
      <c r="R108" s="50">
        <v>1500</v>
      </c>
      <c r="S108" s="50">
        <f t="shared" si="4"/>
        <v>1845</v>
      </c>
      <c r="T108" s="51">
        <f t="shared" si="5"/>
        <v>1500</v>
      </c>
      <c r="U108" s="52">
        <f t="shared" si="6"/>
        <v>1845</v>
      </c>
    </row>
    <row r="109" spans="1:21" s="4" customFormat="1" ht="84" x14ac:dyDescent="0.15">
      <c r="A109" s="40">
        <v>9</v>
      </c>
      <c r="B109" s="95" t="s">
        <v>88</v>
      </c>
      <c r="C109" s="41" t="s">
        <v>89</v>
      </c>
      <c r="D109" s="97" t="s">
        <v>106</v>
      </c>
      <c r="E109" s="41" t="s">
        <v>62</v>
      </c>
      <c r="F109" s="39">
        <v>1</v>
      </c>
      <c r="G109" s="98" t="s">
        <v>107</v>
      </c>
      <c r="H109" s="22">
        <v>2</v>
      </c>
      <c r="I109" s="45"/>
      <c r="J109" s="46">
        <f t="shared" si="0"/>
        <v>0</v>
      </c>
      <c r="K109" s="47"/>
      <c r="L109" s="46">
        <f t="shared" si="1"/>
        <v>0</v>
      </c>
      <c r="M109" s="48">
        <v>3</v>
      </c>
      <c r="N109" s="49"/>
      <c r="O109" s="46">
        <f t="shared" si="2"/>
        <v>0</v>
      </c>
      <c r="P109" s="47"/>
      <c r="Q109" s="46">
        <f t="shared" si="3"/>
        <v>0</v>
      </c>
      <c r="R109" s="50">
        <v>1500</v>
      </c>
      <c r="S109" s="50">
        <f t="shared" si="4"/>
        <v>1845</v>
      </c>
      <c r="T109" s="51">
        <f t="shared" si="5"/>
        <v>1500</v>
      </c>
      <c r="U109" s="52">
        <f t="shared" si="6"/>
        <v>1845</v>
      </c>
    </row>
    <row r="110" spans="1:21" s="4" customFormat="1" ht="84" x14ac:dyDescent="0.15">
      <c r="A110" s="40">
        <v>10</v>
      </c>
      <c r="B110" s="95" t="s">
        <v>88</v>
      </c>
      <c r="C110" s="41" t="s">
        <v>89</v>
      </c>
      <c r="D110" s="97" t="s">
        <v>108</v>
      </c>
      <c r="E110" s="41" t="s">
        <v>62</v>
      </c>
      <c r="F110" s="39">
        <v>1</v>
      </c>
      <c r="G110" s="98" t="s">
        <v>109</v>
      </c>
      <c r="H110" s="22">
        <v>2</v>
      </c>
      <c r="I110" s="45"/>
      <c r="J110" s="46">
        <f t="shared" si="0"/>
        <v>0</v>
      </c>
      <c r="K110" s="47"/>
      <c r="L110" s="46">
        <f t="shared" si="1"/>
        <v>0</v>
      </c>
      <c r="M110" s="48">
        <v>3</v>
      </c>
      <c r="N110" s="49"/>
      <c r="O110" s="46">
        <f t="shared" si="2"/>
        <v>0</v>
      </c>
      <c r="P110" s="47"/>
      <c r="Q110" s="46">
        <f t="shared" si="3"/>
        <v>0</v>
      </c>
      <c r="R110" s="50">
        <v>1500</v>
      </c>
      <c r="S110" s="50">
        <f t="shared" si="4"/>
        <v>1845</v>
      </c>
      <c r="T110" s="51">
        <f t="shared" si="5"/>
        <v>1500</v>
      </c>
      <c r="U110" s="52">
        <f t="shared" si="6"/>
        <v>1845</v>
      </c>
    </row>
    <row r="111" spans="1:21" s="4" customFormat="1" ht="84" x14ac:dyDescent="0.15">
      <c r="A111" s="40">
        <v>11</v>
      </c>
      <c r="B111" s="95" t="s">
        <v>88</v>
      </c>
      <c r="C111" s="41" t="s">
        <v>89</v>
      </c>
      <c r="D111" s="97" t="s">
        <v>110</v>
      </c>
      <c r="E111" s="41" t="s">
        <v>62</v>
      </c>
      <c r="F111" s="39">
        <v>1</v>
      </c>
      <c r="G111" s="98" t="s">
        <v>111</v>
      </c>
      <c r="H111" s="22">
        <v>2</v>
      </c>
      <c r="I111" s="45"/>
      <c r="J111" s="46">
        <f t="shared" si="0"/>
        <v>0</v>
      </c>
      <c r="K111" s="47"/>
      <c r="L111" s="46">
        <f t="shared" si="1"/>
        <v>0</v>
      </c>
      <c r="M111" s="48">
        <v>3</v>
      </c>
      <c r="N111" s="49"/>
      <c r="O111" s="46">
        <f t="shared" si="2"/>
        <v>0</v>
      </c>
      <c r="P111" s="47"/>
      <c r="Q111" s="46">
        <f t="shared" si="3"/>
        <v>0</v>
      </c>
      <c r="R111" s="50">
        <v>1500</v>
      </c>
      <c r="S111" s="50">
        <f t="shared" si="4"/>
        <v>1845</v>
      </c>
      <c r="T111" s="51">
        <f t="shared" si="5"/>
        <v>1500</v>
      </c>
      <c r="U111" s="52">
        <f t="shared" si="6"/>
        <v>1845</v>
      </c>
    </row>
    <row r="112" spans="1:21" s="4" customFormat="1" ht="84" x14ac:dyDescent="0.15">
      <c r="A112" s="40">
        <v>12</v>
      </c>
      <c r="B112" s="95" t="s">
        <v>88</v>
      </c>
      <c r="C112" s="41" t="s">
        <v>89</v>
      </c>
      <c r="D112" s="99" t="s">
        <v>112</v>
      </c>
      <c r="E112" s="41" t="s">
        <v>62</v>
      </c>
      <c r="F112" s="39">
        <v>1</v>
      </c>
      <c r="G112" s="100" t="s">
        <v>113</v>
      </c>
      <c r="H112" s="22">
        <v>2</v>
      </c>
      <c r="I112" s="45"/>
      <c r="J112" s="46">
        <f t="shared" si="0"/>
        <v>0</v>
      </c>
      <c r="K112" s="47"/>
      <c r="L112" s="46">
        <f t="shared" si="1"/>
        <v>0</v>
      </c>
      <c r="M112" s="48">
        <v>3</v>
      </c>
      <c r="N112" s="49"/>
      <c r="O112" s="46">
        <f t="shared" si="2"/>
        <v>0</v>
      </c>
      <c r="P112" s="47"/>
      <c r="Q112" s="46">
        <f t="shared" si="3"/>
        <v>0</v>
      </c>
      <c r="R112" s="50">
        <v>1500</v>
      </c>
      <c r="S112" s="50">
        <f t="shared" si="4"/>
        <v>1845</v>
      </c>
      <c r="T112" s="51">
        <f t="shared" si="5"/>
        <v>1500</v>
      </c>
      <c r="U112" s="52">
        <f t="shared" si="6"/>
        <v>1845</v>
      </c>
    </row>
    <row r="113" spans="1:21" s="4" customFormat="1" ht="84" x14ac:dyDescent="0.15">
      <c r="A113" s="40">
        <v>13</v>
      </c>
      <c r="B113" s="95" t="s">
        <v>88</v>
      </c>
      <c r="C113" s="41" t="s">
        <v>89</v>
      </c>
      <c r="D113" s="99" t="s">
        <v>114</v>
      </c>
      <c r="E113" s="41" t="s">
        <v>62</v>
      </c>
      <c r="F113" s="39">
        <v>1</v>
      </c>
      <c r="G113" s="100" t="s">
        <v>115</v>
      </c>
      <c r="H113" s="22">
        <v>2</v>
      </c>
      <c r="I113" s="45"/>
      <c r="J113" s="46">
        <f t="shared" si="0"/>
        <v>0</v>
      </c>
      <c r="K113" s="47"/>
      <c r="L113" s="46">
        <f t="shared" si="1"/>
        <v>0</v>
      </c>
      <c r="M113" s="48">
        <v>3</v>
      </c>
      <c r="N113" s="49"/>
      <c r="O113" s="46">
        <f t="shared" si="2"/>
        <v>0</v>
      </c>
      <c r="P113" s="47"/>
      <c r="Q113" s="46">
        <f t="shared" si="3"/>
        <v>0</v>
      </c>
      <c r="R113" s="50">
        <v>1500</v>
      </c>
      <c r="S113" s="50">
        <f t="shared" si="4"/>
        <v>1845</v>
      </c>
      <c r="T113" s="51">
        <f t="shared" si="5"/>
        <v>1500</v>
      </c>
      <c r="U113" s="52">
        <f t="shared" si="6"/>
        <v>1845</v>
      </c>
    </row>
    <row r="114" spans="1:21" s="4" customFormat="1" ht="84" x14ac:dyDescent="0.15">
      <c r="A114" s="40">
        <v>14</v>
      </c>
      <c r="B114" s="95" t="s">
        <v>88</v>
      </c>
      <c r="C114" s="41" t="s">
        <v>89</v>
      </c>
      <c r="D114" s="99" t="s">
        <v>116</v>
      </c>
      <c r="E114" s="41" t="s">
        <v>62</v>
      </c>
      <c r="F114" s="39">
        <v>1</v>
      </c>
      <c r="G114" s="100" t="s">
        <v>117</v>
      </c>
      <c r="H114" s="22">
        <v>2</v>
      </c>
      <c r="I114" s="45"/>
      <c r="J114" s="46">
        <f t="shared" si="0"/>
        <v>0</v>
      </c>
      <c r="K114" s="47"/>
      <c r="L114" s="46">
        <f t="shared" si="1"/>
        <v>0</v>
      </c>
      <c r="M114" s="48">
        <v>3</v>
      </c>
      <c r="N114" s="49"/>
      <c r="O114" s="46">
        <f t="shared" si="2"/>
        <v>0</v>
      </c>
      <c r="P114" s="47"/>
      <c r="Q114" s="46">
        <f t="shared" si="3"/>
        <v>0</v>
      </c>
      <c r="R114" s="50">
        <v>1500</v>
      </c>
      <c r="S114" s="50">
        <f t="shared" si="4"/>
        <v>1845</v>
      </c>
      <c r="T114" s="51">
        <f t="shared" si="5"/>
        <v>1500</v>
      </c>
      <c r="U114" s="52">
        <f t="shared" si="6"/>
        <v>1845</v>
      </c>
    </row>
    <row r="115" spans="1:21" s="4" customFormat="1" ht="84" x14ac:dyDescent="0.15">
      <c r="A115" s="40">
        <v>15</v>
      </c>
      <c r="B115" s="101" t="s">
        <v>88</v>
      </c>
      <c r="C115" s="41" t="s">
        <v>89</v>
      </c>
      <c r="D115" s="102" t="s">
        <v>118</v>
      </c>
      <c r="E115" s="41" t="s">
        <v>62</v>
      </c>
      <c r="F115" s="40">
        <v>1</v>
      </c>
      <c r="G115" s="41" t="s">
        <v>119</v>
      </c>
      <c r="H115" s="22">
        <v>2</v>
      </c>
      <c r="I115" s="45"/>
      <c r="J115" s="46">
        <f t="shared" si="0"/>
        <v>0</v>
      </c>
      <c r="K115" s="47"/>
      <c r="L115" s="46">
        <f t="shared" si="1"/>
        <v>0</v>
      </c>
      <c r="M115" s="48">
        <v>3</v>
      </c>
      <c r="N115" s="49"/>
      <c r="O115" s="46">
        <f t="shared" si="2"/>
        <v>0</v>
      </c>
      <c r="P115" s="47"/>
      <c r="Q115" s="46">
        <f t="shared" si="3"/>
        <v>0</v>
      </c>
      <c r="R115" s="50">
        <v>1500</v>
      </c>
      <c r="S115" s="50">
        <f t="shared" si="4"/>
        <v>1845</v>
      </c>
      <c r="T115" s="51">
        <f t="shared" si="5"/>
        <v>1500</v>
      </c>
      <c r="U115" s="52">
        <f t="shared" si="6"/>
        <v>1845</v>
      </c>
    </row>
    <row r="116" spans="1:21" s="4" customFormat="1" ht="10.5" x14ac:dyDescent="0.15">
      <c r="A116" s="7"/>
      <c r="B116" s="103"/>
      <c r="C116" s="104"/>
      <c r="D116" s="7"/>
      <c r="E116" s="53"/>
      <c r="F116" s="53"/>
      <c r="G116" s="55"/>
      <c r="H116" s="53"/>
      <c r="I116" s="56" t="s">
        <v>63</v>
      </c>
      <c r="J116" s="57">
        <f>SUM(J101:J101)</f>
        <v>0</v>
      </c>
      <c r="K116" s="58"/>
      <c r="L116" s="57">
        <f>SUM(L101:L101)</f>
        <v>0</v>
      </c>
      <c r="M116" s="58"/>
      <c r="N116" s="58"/>
      <c r="O116" s="57">
        <f>SUM(O101:O115)</f>
        <v>0</v>
      </c>
      <c r="P116" s="58"/>
      <c r="Q116" s="57">
        <f>SUM(Q101:Q115)</f>
        <v>0</v>
      </c>
      <c r="R116" s="57">
        <f>SUM(R101:R115)</f>
        <v>22500</v>
      </c>
      <c r="S116" s="59">
        <f>SUM(S101:S115)</f>
        <v>27675</v>
      </c>
      <c r="T116" s="60">
        <f>SUM(T101:T115)</f>
        <v>22500</v>
      </c>
      <c r="U116" s="52">
        <f>SUM(U101:U115)</f>
        <v>27675</v>
      </c>
    </row>
    <row r="117" spans="1:21" s="8" customFormat="1" ht="10.5" x14ac:dyDescent="0.15">
      <c r="R117" s="66"/>
      <c r="S117" s="66"/>
      <c r="T117" s="66"/>
      <c r="U117" s="66"/>
    </row>
    <row r="118" spans="1:21" s="8" customFormat="1" ht="10.5" x14ac:dyDescent="0.15">
      <c r="R118" s="66"/>
      <c r="S118" s="66"/>
      <c r="T118" s="66"/>
      <c r="U118" s="66"/>
    </row>
    <row r="119" spans="1:21" s="4" customFormat="1" ht="10.5" x14ac:dyDescent="0.25">
      <c r="A119" s="20" t="s">
        <v>120</v>
      </c>
      <c r="H119" s="7"/>
      <c r="M119" s="20" t="str">
        <f>A119</f>
        <v>PAKIET NR 11</v>
      </c>
      <c r="R119" s="68"/>
      <c r="S119" s="69"/>
      <c r="T119" s="69"/>
      <c r="U119" s="69"/>
    </row>
    <row r="120" spans="1:21" s="4" customFormat="1" ht="10.5" x14ac:dyDescent="0.25">
      <c r="A120" s="126" t="s">
        <v>14</v>
      </c>
      <c r="B120" s="127"/>
      <c r="C120" s="127"/>
      <c r="D120" s="127"/>
      <c r="E120" s="127"/>
      <c r="F120" s="127"/>
      <c r="G120" s="128"/>
      <c r="H120" s="126" t="s">
        <v>15</v>
      </c>
      <c r="I120" s="127"/>
      <c r="J120" s="127"/>
      <c r="K120" s="127"/>
      <c r="L120" s="128"/>
      <c r="M120" s="126" t="s">
        <v>16</v>
      </c>
      <c r="N120" s="127"/>
      <c r="O120" s="127"/>
      <c r="P120" s="127"/>
      <c r="Q120" s="127"/>
      <c r="R120" s="127"/>
      <c r="S120" s="128"/>
      <c r="T120" s="129" t="s">
        <v>17</v>
      </c>
      <c r="U120" s="129"/>
    </row>
    <row r="121" spans="1:21" s="4" customFormat="1" ht="89.25" customHeight="1" x14ac:dyDescent="0.25">
      <c r="A121" s="22" t="s">
        <v>18</v>
      </c>
      <c r="B121" s="44" t="s">
        <v>19</v>
      </c>
      <c r="C121" s="44" t="s">
        <v>20</v>
      </c>
      <c r="D121" s="44" t="s">
        <v>21</v>
      </c>
      <c r="E121" s="44" t="s">
        <v>22</v>
      </c>
      <c r="F121" s="44" t="s">
        <v>23</v>
      </c>
      <c r="G121" s="44" t="s">
        <v>24</v>
      </c>
      <c r="H121" s="44" t="s">
        <v>25</v>
      </c>
      <c r="I121" s="105" t="s">
        <v>26</v>
      </c>
      <c r="J121" s="106" t="s">
        <v>27</v>
      </c>
      <c r="K121" s="47" t="s">
        <v>28</v>
      </c>
      <c r="L121" s="106" t="s">
        <v>29</v>
      </c>
      <c r="M121" s="106" t="s">
        <v>30</v>
      </c>
      <c r="N121" s="105" t="s">
        <v>31</v>
      </c>
      <c r="O121" s="106" t="s">
        <v>32</v>
      </c>
      <c r="P121" s="47" t="s">
        <v>28</v>
      </c>
      <c r="Q121" s="106" t="s">
        <v>33</v>
      </c>
      <c r="R121" s="107" t="s">
        <v>34</v>
      </c>
      <c r="S121" s="107" t="s">
        <v>35</v>
      </c>
      <c r="T121" s="108" t="s">
        <v>36</v>
      </c>
      <c r="U121" s="108" t="s">
        <v>37</v>
      </c>
    </row>
    <row r="122" spans="1:21" s="4" customFormat="1" ht="10.5" x14ac:dyDescent="0.25">
      <c r="A122" s="22" t="s">
        <v>38</v>
      </c>
      <c r="B122" s="44" t="s">
        <v>39</v>
      </c>
      <c r="C122" s="44" t="s">
        <v>40</v>
      </c>
      <c r="D122" s="44" t="s">
        <v>41</v>
      </c>
      <c r="E122" s="44" t="s">
        <v>42</v>
      </c>
      <c r="F122" s="44" t="s">
        <v>43</v>
      </c>
      <c r="G122" s="44" t="s">
        <v>44</v>
      </c>
      <c r="H122" s="44" t="s">
        <v>45</v>
      </c>
      <c r="I122" s="109" t="s">
        <v>46</v>
      </c>
      <c r="J122" s="44" t="s">
        <v>47</v>
      </c>
      <c r="K122" s="110" t="s">
        <v>48</v>
      </c>
      <c r="L122" s="40" t="s">
        <v>49</v>
      </c>
      <c r="M122" s="40" t="s">
        <v>50</v>
      </c>
      <c r="N122" s="110" t="s">
        <v>51</v>
      </c>
      <c r="O122" s="40" t="s">
        <v>52</v>
      </c>
      <c r="P122" s="110" t="s">
        <v>53</v>
      </c>
      <c r="Q122" s="40" t="s">
        <v>54</v>
      </c>
      <c r="R122" s="39" t="s">
        <v>55</v>
      </c>
      <c r="S122" s="39" t="s">
        <v>56</v>
      </c>
      <c r="T122" s="39" t="s">
        <v>57</v>
      </c>
      <c r="U122" s="39" t="s">
        <v>58</v>
      </c>
    </row>
    <row r="123" spans="1:21" s="4" customFormat="1" ht="63" x14ac:dyDescent="0.15">
      <c r="A123" s="40">
        <v>1</v>
      </c>
      <c r="B123" s="95" t="s">
        <v>88</v>
      </c>
      <c r="C123" s="41" t="s">
        <v>121</v>
      </c>
      <c r="D123" s="97" t="s">
        <v>122</v>
      </c>
      <c r="E123" s="41" t="s">
        <v>62</v>
      </c>
      <c r="F123" s="39">
        <v>1</v>
      </c>
      <c r="G123" s="98" t="s">
        <v>123</v>
      </c>
      <c r="H123" s="22">
        <v>2</v>
      </c>
      <c r="I123" s="45"/>
      <c r="J123" s="46">
        <f>H123*I123</f>
        <v>0</v>
      </c>
      <c r="K123" s="47"/>
      <c r="L123" s="46">
        <f>ROUND(J123*K123+J123,2)</f>
        <v>0</v>
      </c>
      <c r="M123" s="48">
        <v>3</v>
      </c>
      <c r="N123" s="49"/>
      <c r="O123" s="46">
        <f>N123*M123</f>
        <v>0</v>
      </c>
      <c r="P123" s="47"/>
      <c r="Q123" s="46">
        <f>ROUND(O123+O123*P123,2)</f>
        <v>0</v>
      </c>
      <c r="R123" s="50">
        <v>1500</v>
      </c>
      <c r="S123" s="50">
        <f>R123*1.23</f>
        <v>1845</v>
      </c>
      <c r="T123" s="52">
        <f>J123+O123+R123</f>
        <v>1500</v>
      </c>
      <c r="U123" s="52">
        <f>L123+Q123+S123</f>
        <v>1845</v>
      </c>
    </row>
    <row r="124" spans="1:21" s="4" customFormat="1" ht="63" x14ac:dyDescent="0.15">
      <c r="A124" s="40">
        <v>2</v>
      </c>
      <c r="B124" s="95" t="s">
        <v>88</v>
      </c>
      <c r="C124" s="41" t="s">
        <v>121</v>
      </c>
      <c r="D124" s="97" t="s">
        <v>124</v>
      </c>
      <c r="E124" s="41" t="s">
        <v>62</v>
      </c>
      <c r="F124" s="39">
        <v>1</v>
      </c>
      <c r="G124" s="98" t="s">
        <v>125</v>
      </c>
      <c r="H124" s="22">
        <v>2</v>
      </c>
      <c r="I124" s="45"/>
      <c r="J124" s="46">
        <f t="shared" ref="J124:J137" si="7">H124*I124</f>
        <v>0</v>
      </c>
      <c r="K124" s="47"/>
      <c r="L124" s="46">
        <f t="shared" ref="L124:L137" si="8">ROUND(J124*K124+J124,2)</f>
        <v>0</v>
      </c>
      <c r="M124" s="48">
        <v>3</v>
      </c>
      <c r="N124" s="49"/>
      <c r="O124" s="46">
        <f t="shared" ref="O124:O137" si="9">N124*M124</f>
        <v>0</v>
      </c>
      <c r="P124" s="47"/>
      <c r="Q124" s="46">
        <f t="shared" ref="Q124:Q137" si="10">ROUND(O124+O124*P124,2)</f>
        <v>0</v>
      </c>
      <c r="R124" s="50">
        <v>1500</v>
      </c>
      <c r="S124" s="50">
        <f t="shared" ref="S124:S137" si="11">R124*1.23</f>
        <v>1845</v>
      </c>
      <c r="T124" s="52">
        <f t="shared" ref="T124:T137" si="12">J124+O124+R124</f>
        <v>1500</v>
      </c>
      <c r="U124" s="52">
        <f t="shared" ref="U124:U137" si="13">L124+Q124+S124</f>
        <v>1845</v>
      </c>
    </row>
    <row r="125" spans="1:21" s="4" customFormat="1" ht="63" x14ac:dyDescent="0.15">
      <c r="A125" s="40">
        <v>3</v>
      </c>
      <c r="B125" s="95" t="s">
        <v>88</v>
      </c>
      <c r="C125" s="41" t="s">
        <v>121</v>
      </c>
      <c r="D125" s="97" t="s">
        <v>126</v>
      </c>
      <c r="E125" s="41" t="s">
        <v>62</v>
      </c>
      <c r="F125" s="39">
        <v>1</v>
      </c>
      <c r="G125" s="98" t="s">
        <v>127</v>
      </c>
      <c r="H125" s="22">
        <v>2</v>
      </c>
      <c r="I125" s="45"/>
      <c r="J125" s="46">
        <f t="shared" si="7"/>
        <v>0</v>
      </c>
      <c r="K125" s="47"/>
      <c r="L125" s="46">
        <f t="shared" si="8"/>
        <v>0</v>
      </c>
      <c r="M125" s="48">
        <v>3</v>
      </c>
      <c r="N125" s="49"/>
      <c r="O125" s="46">
        <f t="shared" si="9"/>
        <v>0</v>
      </c>
      <c r="P125" s="47"/>
      <c r="Q125" s="46">
        <f t="shared" si="10"/>
        <v>0</v>
      </c>
      <c r="R125" s="50">
        <v>1500</v>
      </c>
      <c r="S125" s="50">
        <f t="shared" si="11"/>
        <v>1845</v>
      </c>
      <c r="T125" s="52">
        <f t="shared" si="12"/>
        <v>1500</v>
      </c>
      <c r="U125" s="52">
        <f t="shared" si="13"/>
        <v>1845</v>
      </c>
    </row>
    <row r="126" spans="1:21" s="4" customFormat="1" ht="63" x14ac:dyDescent="0.15">
      <c r="A126" s="40">
        <v>4</v>
      </c>
      <c r="B126" s="95" t="s">
        <v>88</v>
      </c>
      <c r="C126" s="41" t="s">
        <v>121</v>
      </c>
      <c r="D126" s="97" t="s">
        <v>128</v>
      </c>
      <c r="E126" s="41" t="s">
        <v>62</v>
      </c>
      <c r="F126" s="39">
        <v>1</v>
      </c>
      <c r="G126" s="98" t="s">
        <v>129</v>
      </c>
      <c r="H126" s="22">
        <v>2</v>
      </c>
      <c r="I126" s="45"/>
      <c r="J126" s="46">
        <f t="shared" si="7"/>
        <v>0</v>
      </c>
      <c r="K126" s="47"/>
      <c r="L126" s="46">
        <f t="shared" si="8"/>
        <v>0</v>
      </c>
      <c r="M126" s="48">
        <v>3</v>
      </c>
      <c r="N126" s="49"/>
      <c r="O126" s="46">
        <f t="shared" si="9"/>
        <v>0</v>
      </c>
      <c r="P126" s="47"/>
      <c r="Q126" s="46">
        <f t="shared" si="10"/>
        <v>0</v>
      </c>
      <c r="R126" s="50">
        <v>1500</v>
      </c>
      <c r="S126" s="50">
        <f t="shared" si="11"/>
        <v>1845</v>
      </c>
      <c r="T126" s="52">
        <f t="shared" si="12"/>
        <v>1500</v>
      </c>
      <c r="U126" s="52">
        <f t="shared" si="13"/>
        <v>1845</v>
      </c>
    </row>
    <row r="127" spans="1:21" s="4" customFormat="1" ht="63" x14ac:dyDescent="0.15">
      <c r="A127" s="40">
        <v>5</v>
      </c>
      <c r="B127" s="95" t="s">
        <v>88</v>
      </c>
      <c r="C127" s="41" t="s">
        <v>121</v>
      </c>
      <c r="D127" s="97" t="s">
        <v>130</v>
      </c>
      <c r="E127" s="41" t="s">
        <v>62</v>
      </c>
      <c r="F127" s="39">
        <v>1</v>
      </c>
      <c r="G127" s="98" t="s">
        <v>131</v>
      </c>
      <c r="H127" s="22">
        <v>2</v>
      </c>
      <c r="I127" s="45"/>
      <c r="J127" s="46">
        <f t="shared" si="7"/>
        <v>0</v>
      </c>
      <c r="K127" s="47"/>
      <c r="L127" s="46">
        <f t="shared" si="8"/>
        <v>0</v>
      </c>
      <c r="M127" s="48">
        <v>3</v>
      </c>
      <c r="N127" s="49"/>
      <c r="O127" s="46">
        <f t="shared" si="9"/>
        <v>0</v>
      </c>
      <c r="P127" s="47"/>
      <c r="Q127" s="46">
        <f t="shared" si="10"/>
        <v>0</v>
      </c>
      <c r="R127" s="50">
        <v>1500</v>
      </c>
      <c r="S127" s="50">
        <f t="shared" si="11"/>
        <v>1845</v>
      </c>
      <c r="T127" s="52">
        <f t="shared" si="12"/>
        <v>1500</v>
      </c>
      <c r="U127" s="52">
        <f t="shared" si="13"/>
        <v>1845</v>
      </c>
    </row>
    <row r="128" spans="1:21" s="4" customFormat="1" ht="63" x14ac:dyDescent="0.15">
      <c r="A128" s="40">
        <v>6</v>
      </c>
      <c r="B128" s="95" t="s">
        <v>88</v>
      </c>
      <c r="C128" s="41" t="s">
        <v>121</v>
      </c>
      <c r="D128" s="97" t="s">
        <v>132</v>
      </c>
      <c r="E128" s="41" t="s">
        <v>62</v>
      </c>
      <c r="F128" s="39">
        <v>1</v>
      </c>
      <c r="G128" s="98" t="s">
        <v>133</v>
      </c>
      <c r="H128" s="22">
        <v>2</v>
      </c>
      <c r="I128" s="45"/>
      <c r="J128" s="46">
        <f t="shared" si="7"/>
        <v>0</v>
      </c>
      <c r="K128" s="47"/>
      <c r="L128" s="46">
        <f t="shared" si="8"/>
        <v>0</v>
      </c>
      <c r="M128" s="48">
        <v>3</v>
      </c>
      <c r="N128" s="49"/>
      <c r="O128" s="46">
        <f t="shared" si="9"/>
        <v>0</v>
      </c>
      <c r="P128" s="47"/>
      <c r="Q128" s="46">
        <f t="shared" si="10"/>
        <v>0</v>
      </c>
      <c r="R128" s="50">
        <v>1500</v>
      </c>
      <c r="S128" s="50">
        <f t="shared" si="11"/>
        <v>1845</v>
      </c>
      <c r="T128" s="52">
        <f t="shared" si="12"/>
        <v>1500</v>
      </c>
      <c r="U128" s="52">
        <f t="shared" si="13"/>
        <v>1845</v>
      </c>
    </row>
    <row r="129" spans="1:21" s="4" customFormat="1" ht="63" x14ac:dyDescent="0.15">
      <c r="A129" s="40">
        <v>7</v>
      </c>
      <c r="B129" s="95" t="s">
        <v>88</v>
      </c>
      <c r="C129" s="41" t="s">
        <v>121</v>
      </c>
      <c r="D129" s="97" t="s">
        <v>134</v>
      </c>
      <c r="E129" s="41" t="s">
        <v>62</v>
      </c>
      <c r="F129" s="39">
        <v>1</v>
      </c>
      <c r="G129" s="98" t="s">
        <v>135</v>
      </c>
      <c r="H129" s="22">
        <v>2</v>
      </c>
      <c r="I129" s="45"/>
      <c r="J129" s="46">
        <f t="shared" si="7"/>
        <v>0</v>
      </c>
      <c r="K129" s="47"/>
      <c r="L129" s="46">
        <f t="shared" si="8"/>
        <v>0</v>
      </c>
      <c r="M129" s="48">
        <v>3</v>
      </c>
      <c r="N129" s="49"/>
      <c r="O129" s="46">
        <f t="shared" si="9"/>
        <v>0</v>
      </c>
      <c r="P129" s="47"/>
      <c r="Q129" s="46">
        <f t="shared" si="10"/>
        <v>0</v>
      </c>
      <c r="R129" s="50">
        <v>1500</v>
      </c>
      <c r="S129" s="50">
        <f t="shared" si="11"/>
        <v>1845</v>
      </c>
      <c r="T129" s="52">
        <f t="shared" si="12"/>
        <v>1500</v>
      </c>
      <c r="U129" s="52">
        <f t="shared" si="13"/>
        <v>1845</v>
      </c>
    </row>
    <row r="130" spans="1:21" s="4" customFormat="1" ht="63" x14ac:dyDescent="0.15">
      <c r="A130" s="40">
        <v>8</v>
      </c>
      <c r="B130" s="95" t="s">
        <v>88</v>
      </c>
      <c r="C130" s="41" t="s">
        <v>121</v>
      </c>
      <c r="D130" s="97" t="s">
        <v>136</v>
      </c>
      <c r="E130" s="41" t="s">
        <v>62</v>
      </c>
      <c r="F130" s="39">
        <v>1</v>
      </c>
      <c r="G130" s="98" t="s">
        <v>137</v>
      </c>
      <c r="H130" s="22">
        <v>2</v>
      </c>
      <c r="I130" s="45"/>
      <c r="J130" s="46">
        <f t="shared" si="7"/>
        <v>0</v>
      </c>
      <c r="K130" s="47"/>
      <c r="L130" s="46">
        <f t="shared" si="8"/>
        <v>0</v>
      </c>
      <c r="M130" s="48">
        <v>3</v>
      </c>
      <c r="N130" s="49"/>
      <c r="O130" s="46">
        <f t="shared" si="9"/>
        <v>0</v>
      </c>
      <c r="P130" s="47"/>
      <c r="Q130" s="46">
        <f t="shared" si="10"/>
        <v>0</v>
      </c>
      <c r="R130" s="50">
        <v>1500</v>
      </c>
      <c r="S130" s="50">
        <f t="shared" si="11"/>
        <v>1845</v>
      </c>
      <c r="T130" s="52">
        <f t="shared" si="12"/>
        <v>1500</v>
      </c>
      <c r="U130" s="52">
        <f t="shared" si="13"/>
        <v>1845</v>
      </c>
    </row>
    <row r="131" spans="1:21" s="4" customFormat="1" ht="63" x14ac:dyDescent="0.15">
      <c r="A131" s="40">
        <v>9</v>
      </c>
      <c r="B131" s="95" t="s">
        <v>88</v>
      </c>
      <c r="C131" s="41" t="s">
        <v>121</v>
      </c>
      <c r="D131" s="97" t="s">
        <v>138</v>
      </c>
      <c r="E131" s="41" t="s">
        <v>62</v>
      </c>
      <c r="F131" s="39">
        <v>1</v>
      </c>
      <c r="G131" s="98" t="s">
        <v>139</v>
      </c>
      <c r="H131" s="22">
        <v>2</v>
      </c>
      <c r="I131" s="45"/>
      <c r="J131" s="46">
        <f t="shared" si="7"/>
        <v>0</v>
      </c>
      <c r="K131" s="47"/>
      <c r="L131" s="46">
        <f t="shared" si="8"/>
        <v>0</v>
      </c>
      <c r="M131" s="48">
        <v>3</v>
      </c>
      <c r="N131" s="49"/>
      <c r="O131" s="46">
        <f t="shared" si="9"/>
        <v>0</v>
      </c>
      <c r="P131" s="47"/>
      <c r="Q131" s="46">
        <f t="shared" si="10"/>
        <v>0</v>
      </c>
      <c r="R131" s="50">
        <v>1500</v>
      </c>
      <c r="S131" s="50">
        <f t="shared" si="11"/>
        <v>1845</v>
      </c>
      <c r="T131" s="52">
        <f t="shared" si="12"/>
        <v>1500</v>
      </c>
      <c r="U131" s="52">
        <f t="shared" si="13"/>
        <v>1845</v>
      </c>
    </row>
    <row r="132" spans="1:21" s="4" customFormat="1" ht="63" x14ac:dyDescent="0.15">
      <c r="A132" s="40">
        <v>10</v>
      </c>
      <c r="B132" s="95" t="s">
        <v>88</v>
      </c>
      <c r="C132" s="41" t="s">
        <v>121</v>
      </c>
      <c r="D132" s="97" t="s">
        <v>140</v>
      </c>
      <c r="E132" s="41" t="s">
        <v>62</v>
      </c>
      <c r="F132" s="39">
        <v>1</v>
      </c>
      <c r="G132" s="98" t="s">
        <v>141</v>
      </c>
      <c r="H132" s="22">
        <v>2</v>
      </c>
      <c r="I132" s="45"/>
      <c r="J132" s="46">
        <f t="shared" si="7"/>
        <v>0</v>
      </c>
      <c r="K132" s="47"/>
      <c r="L132" s="46">
        <f t="shared" si="8"/>
        <v>0</v>
      </c>
      <c r="M132" s="48">
        <v>3</v>
      </c>
      <c r="N132" s="49"/>
      <c r="O132" s="46">
        <f t="shared" si="9"/>
        <v>0</v>
      </c>
      <c r="P132" s="47"/>
      <c r="Q132" s="46">
        <f t="shared" si="10"/>
        <v>0</v>
      </c>
      <c r="R132" s="50">
        <v>1500</v>
      </c>
      <c r="S132" s="50">
        <f t="shared" si="11"/>
        <v>1845</v>
      </c>
      <c r="T132" s="52">
        <f t="shared" si="12"/>
        <v>1500</v>
      </c>
      <c r="U132" s="52">
        <f t="shared" si="13"/>
        <v>1845</v>
      </c>
    </row>
    <row r="133" spans="1:21" s="4" customFormat="1" ht="63" x14ac:dyDescent="0.15">
      <c r="A133" s="40">
        <v>11</v>
      </c>
      <c r="B133" s="95" t="s">
        <v>88</v>
      </c>
      <c r="C133" s="41" t="s">
        <v>121</v>
      </c>
      <c r="D133" s="97" t="s">
        <v>142</v>
      </c>
      <c r="E133" s="41" t="s">
        <v>62</v>
      </c>
      <c r="F133" s="39">
        <v>1</v>
      </c>
      <c r="G133" s="98" t="s">
        <v>143</v>
      </c>
      <c r="H133" s="22">
        <v>2</v>
      </c>
      <c r="I133" s="45"/>
      <c r="J133" s="46">
        <f t="shared" si="7"/>
        <v>0</v>
      </c>
      <c r="K133" s="47"/>
      <c r="L133" s="46">
        <f t="shared" si="8"/>
        <v>0</v>
      </c>
      <c r="M133" s="48">
        <v>3</v>
      </c>
      <c r="N133" s="49"/>
      <c r="O133" s="46">
        <f t="shared" si="9"/>
        <v>0</v>
      </c>
      <c r="P133" s="47"/>
      <c r="Q133" s="46">
        <f t="shared" si="10"/>
        <v>0</v>
      </c>
      <c r="R133" s="50">
        <v>1500</v>
      </c>
      <c r="S133" s="50">
        <f t="shared" si="11"/>
        <v>1845</v>
      </c>
      <c r="T133" s="52">
        <f t="shared" si="12"/>
        <v>1500</v>
      </c>
      <c r="U133" s="52">
        <f t="shared" si="13"/>
        <v>1845</v>
      </c>
    </row>
    <row r="134" spans="1:21" s="4" customFormat="1" ht="63" x14ac:dyDescent="0.15">
      <c r="A134" s="40">
        <v>12</v>
      </c>
      <c r="B134" s="95" t="s">
        <v>88</v>
      </c>
      <c r="C134" s="41" t="s">
        <v>121</v>
      </c>
      <c r="D134" s="99" t="s">
        <v>144</v>
      </c>
      <c r="E134" s="41" t="s">
        <v>62</v>
      </c>
      <c r="F134" s="39">
        <v>1</v>
      </c>
      <c r="G134" s="100" t="s">
        <v>145</v>
      </c>
      <c r="H134" s="22">
        <v>2</v>
      </c>
      <c r="I134" s="45"/>
      <c r="J134" s="46">
        <f t="shared" si="7"/>
        <v>0</v>
      </c>
      <c r="K134" s="47"/>
      <c r="L134" s="46">
        <f t="shared" si="8"/>
        <v>0</v>
      </c>
      <c r="M134" s="48">
        <v>3</v>
      </c>
      <c r="N134" s="49"/>
      <c r="O134" s="46">
        <f t="shared" si="9"/>
        <v>0</v>
      </c>
      <c r="P134" s="47"/>
      <c r="Q134" s="46">
        <f t="shared" si="10"/>
        <v>0</v>
      </c>
      <c r="R134" s="50">
        <v>1500</v>
      </c>
      <c r="S134" s="50">
        <f t="shared" si="11"/>
        <v>1845</v>
      </c>
      <c r="T134" s="52">
        <f t="shared" si="12"/>
        <v>1500</v>
      </c>
      <c r="U134" s="52">
        <f t="shared" si="13"/>
        <v>1845</v>
      </c>
    </row>
    <row r="135" spans="1:21" s="4" customFormat="1" ht="63" x14ac:dyDescent="0.15">
      <c r="A135" s="40">
        <v>13</v>
      </c>
      <c r="B135" s="95" t="s">
        <v>88</v>
      </c>
      <c r="C135" s="41" t="s">
        <v>121</v>
      </c>
      <c r="D135" s="99" t="s">
        <v>146</v>
      </c>
      <c r="E135" s="41" t="s">
        <v>62</v>
      </c>
      <c r="F135" s="39">
        <v>1</v>
      </c>
      <c r="G135" s="100" t="s">
        <v>147</v>
      </c>
      <c r="H135" s="22">
        <v>2</v>
      </c>
      <c r="I135" s="45"/>
      <c r="J135" s="46">
        <f t="shared" si="7"/>
        <v>0</v>
      </c>
      <c r="K135" s="47"/>
      <c r="L135" s="46">
        <f t="shared" si="8"/>
        <v>0</v>
      </c>
      <c r="M135" s="48">
        <v>3</v>
      </c>
      <c r="N135" s="49"/>
      <c r="O135" s="46">
        <f t="shared" si="9"/>
        <v>0</v>
      </c>
      <c r="P135" s="47"/>
      <c r="Q135" s="46">
        <f t="shared" si="10"/>
        <v>0</v>
      </c>
      <c r="R135" s="50">
        <v>1500</v>
      </c>
      <c r="S135" s="50">
        <f t="shared" si="11"/>
        <v>1845</v>
      </c>
      <c r="T135" s="52">
        <f t="shared" si="12"/>
        <v>1500</v>
      </c>
      <c r="U135" s="52">
        <f t="shared" si="13"/>
        <v>1845</v>
      </c>
    </row>
    <row r="136" spans="1:21" s="4" customFormat="1" ht="63" x14ac:dyDescent="0.15">
      <c r="A136" s="40">
        <v>14</v>
      </c>
      <c r="B136" s="95" t="s">
        <v>88</v>
      </c>
      <c r="C136" s="41" t="s">
        <v>121</v>
      </c>
      <c r="D136" s="99" t="s">
        <v>148</v>
      </c>
      <c r="E136" s="41" t="s">
        <v>62</v>
      </c>
      <c r="F136" s="39">
        <v>1</v>
      </c>
      <c r="G136" s="100" t="s">
        <v>149</v>
      </c>
      <c r="H136" s="22">
        <v>2</v>
      </c>
      <c r="I136" s="45"/>
      <c r="J136" s="46">
        <f t="shared" si="7"/>
        <v>0</v>
      </c>
      <c r="K136" s="47"/>
      <c r="L136" s="46">
        <f t="shared" si="8"/>
        <v>0</v>
      </c>
      <c r="M136" s="48">
        <v>3</v>
      </c>
      <c r="N136" s="49"/>
      <c r="O136" s="46">
        <f t="shared" si="9"/>
        <v>0</v>
      </c>
      <c r="P136" s="47"/>
      <c r="Q136" s="46">
        <f t="shared" si="10"/>
        <v>0</v>
      </c>
      <c r="R136" s="50">
        <v>1500</v>
      </c>
      <c r="S136" s="50">
        <f t="shared" si="11"/>
        <v>1845</v>
      </c>
      <c r="T136" s="52">
        <f t="shared" si="12"/>
        <v>1500</v>
      </c>
      <c r="U136" s="52">
        <f t="shared" si="13"/>
        <v>1845</v>
      </c>
    </row>
    <row r="137" spans="1:21" s="4" customFormat="1" ht="63" x14ac:dyDescent="0.15">
      <c r="A137" s="40">
        <v>15</v>
      </c>
      <c r="B137" s="101" t="s">
        <v>88</v>
      </c>
      <c r="C137" s="41" t="s">
        <v>121</v>
      </c>
      <c r="D137" s="102" t="s">
        <v>150</v>
      </c>
      <c r="E137" s="41" t="s">
        <v>62</v>
      </c>
      <c r="F137" s="40">
        <v>1</v>
      </c>
      <c r="G137" s="41" t="s">
        <v>151</v>
      </c>
      <c r="H137" s="22">
        <v>2</v>
      </c>
      <c r="I137" s="45"/>
      <c r="J137" s="46">
        <f t="shared" si="7"/>
        <v>0</v>
      </c>
      <c r="K137" s="47"/>
      <c r="L137" s="46">
        <f t="shared" si="8"/>
        <v>0</v>
      </c>
      <c r="M137" s="48">
        <v>3</v>
      </c>
      <c r="N137" s="49"/>
      <c r="O137" s="46">
        <f t="shared" si="9"/>
        <v>0</v>
      </c>
      <c r="P137" s="47"/>
      <c r="Q137" s="46">
        <f t="shared" si="10"/>
        <v>0</v>
      </c>
      <c r="R137" s="50">
        <v>1500</v>
      </c>
      <c r="S137" s="50">
        <f t="shared" si="11"/>
        <v>1845</v>
      </c>
      <c r="T137" s="52">
        <f t="shared" si="12"/>
        <v>1500</v>
      </c>
      <c r="U137" s="52">
        <f t="shared" si="13"/>
        <v>1845</v>
      </c>
    </row>
    <row r="138" spans="1:21" s="4" customFormat="1" ht="10.5" x14ac:dyDescent="0.25">
      <c r="A138" s="7"/>
      <c r="B138" s="53"/>
      <c r="C138" s="54"/>
      <c r="D138" s="7"/>
      <c r="E138" s="53"/>
      <c r="F138" s="53"/>
      <c r="G138" s="55"/>
      <c r="H138" s="53"/>
      <c r="I138" s="56" t="s">
        <v>63</v>
      </c>
      <c r="J138" s="57">
        <f>SUM(J123:J137)</f>
        <v>0</v>
      </c>
      <c r="K138" s="58"/>
      <c r="L138" s="57">
        <f>SUM(L123:L137)</f>
        <v>0</v>
      </c>
      <c r="M138" s="58"/>
      <c r="N138" s="58"/>
      <c r="O138" s="57">
        <f>SUM(O123:O137)</f>
        <v>0</v>
      </c>
      <c r="P138" s="58"/>
      <c r="Q138" s="57">
        <f>SUM(Q123:Q137)</f>
        <v>0</v>
      </c>
      <c r="R138" s="57">
        <f>SUM(R123:R137)</f>
        <v>22500</v>
      </c>
      <c r="S138" s="59">
        <f>SUM(S123:S137)</f>
        <v>27675</v>
      </c>
      <c r="T138" s="111">
        <f>SUM(T123:T137)</f>
        <v>22500</v>
      </c>
      <c r="U138" s="60">
        <f>SUM(U123:U137)</f>
        <v>27675</v>
      </c>
    </row>
    <row r="139" spans="1:21" s="8" customFormat="1" ht="10.5" x14ac:dyDescent="0.15">
      <c r="R139" s="66"/>
      <c r="S139" s="66"/>
      <c r="T139" s="66"/>
      <c r="U139" s="66"/>
    </row>
    <row r="140" spans="1:21" s="4" customFormat="1" ht="10.5" x14ac:dyDescent="0.25">
      <c r="A140" s="20" t="s">
        <v>152</v>
      </c>
      <c r="H140" s="7"/>
      <c r="M140" s="20" t="str">
        <f>A140</f>
        <v>PAKIET NR 12</v>
      </c>
      <c r="R140" s="68"/>
      <c r="S140" s="69"/>
      <c r="T140" s="69"/>
      <c r="U140" s="69"/>
    </row>
    <row r="141" spans="1:21" s="4" customFormat="1" ht="10.5" x14ac:dyDescent="0.25">
      <c r="A141" s="121" t="s">
        <v>14</v>
      </c>
      <c r="B141" s="122"/>
      <c r="C141" s="122"/>
      <c r="D141" s="122"/>
      <c r="E141" s="122"/>
      <c r="F141" s="122"/>
      <c r="G141" s="123"/>
      <c r="H141" s="121" t="s">
        <v>15</v>
      </c>
      <c r="I141" s="122"/>
      <c r="J141" s="122"/>
      <c r="K141" s="122"/>
      <c r="L141" s="123"/>
      <c r="M141" s="121" t="s">
        <v>16</v>
      </c>
      <c r="N141" s="122"/>
      <c r="O141" s="122"/>
      <c r="P141" s="122"/>
      <c r="Q141" s="122"/>
      <c r="R141" s="122"/>
      <c r="S141" s="123"/>
      <c r="T141" s="124" t="s">
        <v>17</v>
      </c>
      <c r="U141" s="125"/>
    </row>
    <row r="142" spans="1:21" s="4" customFormat="1" ht="89.25" customHeight="1" x14ac:dyDescent="0.25">
      <c r="A142" s="44" t="s">
        <v>18</v>
      </c>
      <c r="B142" s="23" t="s">
        <v>19</v>
      </c>
      <c r="C142" s="24" t="s">
        <v>20</v>
      </c>
      <c r="D142" s="24" t="s">
        <v>21</v>
      </c>
      <c r="E142" s="24" t="s">
        <v>22</v>
      </c>
      <c r="F142" s="24" t="s">
        <v>23</v>
      </c>
      <c r="G142" s="24" t="s">
        <v>24</v>
      </c>
      <c r="H142" s="24" t="s">
        <v>25</v>
      </c>
      <c r="I142" s="25" t="s">
        <v>26</v>
      </c>
      <c r="J142" s="26" t="s">
        <v>27</v>
      </c>
      <c r="K142" s="27" t="s">
        <v>28</v>
      </c>
      <c r="L142" s="26" t="s">
        <v>29</v>
      </c>
      <c r="M142" s="26" t="s">
        <v>30</v>
      </c>
      <c r="N142" s="25" t="s">
        <v>31</v>
      </c>
      <c r="O142" s="26" t="s">
        <v>32</v>
      </c>
      <c r="P142" s="27" t="s">
        <v>28</v>
      </c>
      <c r="Q142" s="26" t="s">
        <v>33</v>
      </c>
      <c r="R142" s="28" t="s">
        <v>34</v>
      </c>
      <c r="S142" s="28" t="s">
        <v>35</v>
      </c>
      <c r="T142" s="29" t="s">
        <v>36</v>
      </c>
      <c r="U142" s="108" t="s">
        <v>37</v>
      </c>
    </row>
    <row r="143" spans="1:21" s="4" customFormat="1" ht="10.5" x14ac:dyDescent="0.25">
      <c r="A143" s="44" t="s">
        <v>38</v>
      </c>
      <c r="B143" s="70" t="s">
        <v>39</v>
      </c>
      <c r="C143" s="71" t="s">
        <v>40</v>
      </c>
      <c r="D143" s="71" t="s">
        <v>41</v>
      </c>
      <c r="E143" s="71" t="s">
        <v>42</v>
      </c>
      <c r="F143" s="33" t="s">
        <v>43</v>
      </c>
      <c r="G143" s="33" t="s">
        <v>44</v>
      </c>
      <c r="H143" s="33" t="s">
        <v>45</v>
      </c>
      <c r="I143" s="72" t="s">
        <v>46</v>
      </c>
      <c r="J143" s="71" t="s">
        <v>47</v>
      </c>
      <c r="K143" s="73" t="s">
        <v>48</v>
      </c>
      <c r="L143" s="74" t="s">
        <v>49</v>
      </c>
      <c r="M143" s="74" t="s">
        <v>50</v>
      </c>
      <c r="N143" s="73" t="s">
        <v>51</v>
      </c>
      <c r="O143" s="74" t="s">
        <v>52</v>
      </c>
      <c r="P143" s="73" t="s">
        <v>53</v>
      </c>
      <c r="Q143" s="74" t="s">
        <v>54</v>
      </c>
      <c r="R143" s="37" t="s">
        <v>55</v>
      </c>
      <c r="S143" s="37" t="s">
        <v>56</v>
      </c>
      <c r="T143" s="38" t="s">
        <v>57</v>
      </c>
      <c r="U143" s="39" t="s">
        <v>58</v>
      </c>
    </row>
    <row r="144" spans="1:21" s="4" customFormat="1" ht="63" x14ac:dyDescent="0.15">
      <c r="A144" s="40">
        <v>1</v>
      </c>
      <c r="B144" s="101" t="s">
        <v>88</v>
      </c>
      <c r="C144" s="112" t="s">
        <v>153</v>
      </c>
      <c r="D144" s="113" t="s">
        <v>154</v>
      </c>
      <c r="E144" s="76" t="s">
        <v>62</v>
      </c>
      <c r="F144" s="40">
        <v>1</v>
      </c>
      <c r="G144" s="42" t="s">
        <v>155</v>
      </c>
      <c r="H144" s="22">
        <v>2</v>
      </c>
      <c r="I144" s="77"/>
      <c r="J144" s="78">
        <f>H144*I144</f>
        <v>0</v>
      </c>
      <c r="K144" s="79"/>
      <c r="L144" s="78">
        <f>ROUND(J144*K144+J144,2)</f>
        <v>0</v>
      </c>
      <c r="M144" s="80">
        <v>3</v>
      </c>
      <c r="N144" s="81"/>
      <c r="O144" s="78">
        <f>N144*M144</f>
        <v>0</v>
      </c>
      <c r="P144" s="79"/>
      <c r="Q144" s="78">
        <f>ROUND(O144+O144*P144,2)</f>
        <v>0</v>
      </c>
      <c r="R144" s="50">
        <v>1500</v>
      </c>
      <c r="S144" s="82">
        <f>R144*1.23</f>
        <v>1845</v>
      </c>
      <c r="T144" s="51">
        <f>J144+O144+R144</f>
        <v>1500</v>
      </c>
      <c r="U144" s="52">
        <f>L144+Q144+S144</f>
        <v>1845</v>
      </c>
    </row>
    <row r="145" spans="1:23" s="4" customFormat="1" ht="10.5" x14ac:dyDescent="0.25">
      <c r="A145" s="7"/>
      <c r="B145" s="53"/>
      <c r="C145" s="54"/>
      <c r="D145" s="7"/>
      <c r="E145" s="53"/>
      <c r="F145" s="53"/>
      <c r="G145" s="55"/>
      <c r="H145" s="53"/>
      <c r="I145" s="83" t="s">
        <v>63</v>
      </c>
      <c r="J145" s="84">
        <f>SUM(J144:J144)</f>
        <v>0</v>
      </c>
      <c r="K145" s="85"/>
      <c r="L145" s="84">
        <f>SUM(L144:L144)</f>
        <v>0</v>
      </c>
      <c r="M145" s="85"/>
      <c r="N145" s="85"/>
      <c r="O145" s="84">
        <f>SUM(O144:O144)</f>
        <v>0</v>
      </c>
      <c r="P145" s="85"/>
      <c r="Q145" s="84">
        <f>SUM(Q144:Q144)</f>
        <v>0</v>
      </c>
      <c r="R145" s="84">
        <f>SUM(R144:R144)</f>
        <v>1500</v>
      </c>
      <c r="S145" s="86">
        <f>SUM(S144:S144)</f>
        <v>1845</v>
      </c>
      <c r="T145" s="51">
        <f>SUM(T144:T144)</f>
        <v>1500</v>
      </c>
      <c r="U145" s="52">
        <f>SUM(U144:U144)</f>
        <v>1845</v>
      </c>
    </row>
    <row r="146" spans="1:23" s="8" customFormat="1" ht="10.5" x14ac:dyDescent="0.15">
      <c r="R146" s="66"/>
      <c r="S146" s="66"/>
      <c r="T146" s="66"/>
      <c r="U146" s="66"/>
    </row>
    <row r="147" spans="1:23" s="8" customFormat="1" ht="10.5" x14ac:dyDescent="0.15">
      <c r="R147" s="66"/>
      <c r="S147" s="66"/>
      <c r="T147" s="66"/>
      <c r="U147" s="66"/>
    </row>
    <row r="148" spans="1:23" s="8" customFormat="1" ht="10.5" x14ac:dyDescent="0.15">
      <c r="R148" s="66"/>
      <c r="S148" s="66"/>
      <c r="T148" s="66"/>
      <c r="U148" s="66"/>
    </row>
    <row r="149" spans="1:23" s="4" customFormat="1" ht="10.5" x14ac:dyDescent="0.25">
      <c r="A149" s="20" t="s">
        <v>156</v>
      </c>
      <c r="H149" s="7"/>
      <c r="M149" s="20" t="str">
        <f>A149</f>
        <v>PAKIET NR 13</v>
      </c>
      <c r="R149" s="68"/>
      <c r="S149" s="69"/>
      <c r="T149" s="69"/>
      <c r="U149" s="69"/>
    </row>
    <row r="150" spans="1:23" s="4" customFormat="1" ht="10.5" x14ac:dyDescent="0.25">
      <c r="A150" s="126" t="s">
        <v>14</v>
      </c>
      <c r="B150" s="127"/>
      <c r="C150" s="127"/>
      <c r="D150" s="127"/>
      <c r="E150" s="127"/>
      <c r="F150" s="127"/>
      <c r="G150" s="128"/>
      <c r="H150" s="126" t="s">
        <v>15</v>
      </c>
      <c r="I150" s="127"/>
      <c r="J150" s="127"/>
      <c r="K150" s="127"/>
      <c r="L150" s="128"/>
      <c r="M150" s="126" t="s">
        <v>16</v>
      </c>
      <c r="N150" s="127"/>
      <c r="O150" s="127"/>
      <c r="P150" s="127"/>
      <c r="Q150" s="127"/>
      <c r="R150" s="127"/>
      <c r="S150" s="128"/>
      <c r="T150" s="129" t="s">
        <v>17</v>
      </c>
      <c r="U150" s="129"/>
    </row>
    <row r="151" spans="1:23" s="4" customFormat="1" ht="89.25" customHeight="1" x14ac:dyDescent="0.25">
      <c r="A151" s="22" t="s">
        <v>18</v>
      </c>
      <c r="B151" s="44" t="s">
        <v>19</v>
      </c>
      <c r="C151" s="44" t="s">
        <v>20</v>
      </c>
      <c r="D151" s="44" t="s">
        <v>21</v>
      </c>
      <c r="E151" s="44" t="s">
        <v>22</v>
      </c>
      <c r="F151" s="44" t="s">
        <v>23</v>
      </c>
      <c r="G151" s="44" t="s">
        <v>24</v>
      </c>
      <c r="H151" s="44" t="s">
        <v>25</v>
      </c>
      <c r="I151" s="105" t="s">
        <v>26</v>
      </c>
      <c r="J151" s="106" t="s">
        <v>27</v>
      </c>
      <c r="K151" s="47" t="s">
        <v>28</v>
      </c>
      <c r="L151" s="106" t="s">
        <v>29</v>
      </c>
      <c r="M151" s="106" t="s">
        <v>30</v>
      </c>
      <c r="N151" s="105" t="s">
        <v>31</v>
      </c>
      <c r="O151" s="106" t="s">
        <v>32</v>
      </c>
      <c r="P151" s="47" t="s">
        <v>28</v>
      </c>
      <c r="Q151" s="106" t="s">
        <v>33</v>
      </c>
      <c r="R151" s="107" t="s">
        <v>34</v>
      </c>
      <c r="S151" s="107" t="s">
        <v>35</v>
      </c>
      <c r="T151" s="108" t="s">
        <v>36</v>
      </c>
      <c r="U151" s="108" t="s">
        <v>37</v>
      </c>
    </row>
    <row r="152" spans="1:23" s="4" customFormat="1" ht="10.5" x14ac:dyDescent="0.25">
      <c r="A152" s="22" t="s">
        <v>38</v>
      </c>
      <c r="B152" s="44" t="s">
        <v>39</v>
      </c>
      <c r="C152" s="44" t="s">
        <v>40</v>
      </c>
      <c r="D152" s="44" t="s">
        <v>41</v>
      </c>
      <c r="E152" s="44" t="s">
        <v>42</v>
      </c>
      <c r="F152" s="44" t="s">
        <v>43</v>
      </c>
      <c r="G152" s="44" t="s">
        <v>44</v>
      </c>
      <c r="H152" s="44" t="s">
        <v>45</v>
      </c>
      <c r="I152" s="109" t="s">
        <v>46</v>
      </c>
      <c r="J152" s="44" t="s">
        <v>47</v>
      </c>
      <c r="K152" s="110" t="s">
        <v>48</v>
      </c>
      <c r="L152" s="40" t="s">
        <v>49</v>
      </c>
      <c r="M152" s="40" t="s">
        <v>50</v>
      </c>
      <c r="N152" s="110" t="s">
        <v>51</v>
      </c>
      <c r="O152" s="40" t="s">
        <v>52</v>
      </c>
      <c r="P152" s="110" t="s">
        <v>53</v>
      </c>
      <c r="Q152" s="40" t="s">
        <v>54</v>
      </c>
      <c r="R152" s="39" t="s">
        <v>55</v>
      </c>
      <c r="S152" s="39" t="s">
        <v>56</v>
      </c>
      <c r="T152" s="39" t="s">
        <v>57</v>
      </c>
      <c r="U152" s="39" t="s">
        <v>58</v>
      </c>
    </row>
    <row r="153" spans="1:23" s="4" customFormat="1" ht="42" x14ac:dyDescent="0.15">
      <c r="A153" s="40">
        <v>1</v>
      </c>
      <c r="B153" s="95" t="s">
        <v>88</v>
      </c>
      <c r="C153" s="114" t="s">
        <v>157</v>
      </c>
      <c r="D153" s="115" t="s">
        <v>158</v>
      </c>
      <c r="E153" s="41" t="s">
        <v>62</v>
      </c>
      <c r="F153" s="39">
        <v>1</v>
      </c>
      <c r="G153" s="116" t="s">
        <v>159</v>
      </c>
      <c r="H153" s="22">
        <v>2</v>
      </c>
      <c r="I153" s="45"/>
      <c r="J153" s="46">
        <f>H153*I153</f>
        <v>0</v>
      </c>
      <c r="K153" s="47"/>
      <c r="L153" s="46">
        <f>ROUND(J153*K153+J153,2)</f>
        <v>0</v>
      </c>
      <c r="M153" s="48">
        <v>3</v>
      </c>
      <c r="N153" s="49"/>
      <c r="O153" s="46">
        <f>N153*M153</f>
        <v>0</v>
      </c>
      <c r="P153" s="47"/>
      <c r="Q153" s="46">
        <f>ROUND(O153+O153*P153,2)</f>
        <v>0</v>
      </c>
      <c r="R153" s="50">
        <v>1500</v>
      </c>
      <c r="S153" s="50">
        <f>R153*1.23</f>
        <v>1845</v>
      </c>
      <c r="T153" s="52">
        <f>J153+O153+R153</f>
        <v>1500</v>
      </c>
      <c r="U153" s="52">
        <f>L153+Q153+S153</f>
        <v>1845</v>
      </c>
    </row>
    <row r="154" spans="1:23" s="4" customFormat="1" ht="42" x14ac:dyDescent="0.15">
      <c r="A154" s="40">
        <v>2</v>
      </c>
      <c r="B154" s="95" t="s">
        <v>88</v>
      </c>
      <c r="C154" s="114" t="s">
        <v>157</v>
      </c>
      <c r="D154" s="115" t="s">
        <v>160</v>
      </c>
      <c r="E154" s="41" t="s">
        <v>62</v>
      </c>
      <c r="F154" s="39">
        <v>1</v>
      </c>
      <c r="G154" s="116" t="s">
        <v>161</v>
      </c>
      <c r="H154" s="22">
        <v>2</v>
      </c>
      <c r="I154" s="45"/>
      <c r="J154" s="46">
        <f>H154*I154</f>
        <v>0</v>
      </c>
      <c r="K154" s="47"/>
      <c r="L154" s="46">
        <f>ROUND(J154*K154+J154,2)</f>
        <v>0</v>
      </c>
      <c r="M154" s="48">
        <v>3</v>
      </c>
      <c r="N154" s="49"/>
      <c r="O154" s="46">
        <f>N154*M154</f>
        <v>0</v>
      </c>
      <c r="P154" s="47"/>
      <c r="Q154" s="46">
        <f>ROUND(O154+O154*P154,2)</f>
        <v>0</v>
      </c>
      <c r="R154" s="50">
        <v>1500</v>
      </c>
      <c r="S154" s="50">
        <f>R154*1.23</f>
        <v>1845</v>
      </c>
      <c r="T154" s="52">
        <f>J154+O154+R154</f>
        <v>1500</v>
      </c>
      <c r="U154" s="52">
        <f>L154+Q154+S154</f>
        <v>1845</v>
      </c>
    </row>
    <row r="155" spans="1:23" s="4" customFormat="1" ht="42" x14ac:dyDescent="0.15">
      <c r="A155" s="40">
        <v>3</v>
      </c>
      <c r="B155" s="95" t="s">
        <v>88</v>
      </c>
      <c r="C155" s="114" t="s">
        <v>157</v>
      </c>
      <c r="D155" s="115" t="s">
        <v>162</v>
      </c>
      <c r="E155" s="41" t="s">
        <v>62</v>
      </c>
      <c r="F155" s="39">
        <v>1</v>
      </c>
      <c r="G155" s="116" t="s">
        <v>163</v>
      </c>
      <c r="H155" s="22">
        <v>2</v>
      </c>
      <c r="I155" s="45"/>
      <c r="J155" s="46">
        <f>H155*I155</f>
        <v>0</v>
      </c>
      <c r="K155" s="47"/>
      <c r="L155" s="46">
        <f>ROUND(J155*K155+J155,2)</f>
        <v>0</v>
      </c>
      <c r="M155" s="48">
        <v>3</v>
      </c>
      <c r="N155" s="49"/>
      <c r="O155" s="46">
        <f>N155*M155</f>
        <v>0</v>
      </c>
      <c r="P155" s="47"/>
      <c r="Q155" s="46">
        <f>ROUND(O155+O155*P155,2)</f>
        <v>0</v>
      </c>
      <c r="R155" s="50">
        <v>1500</v>
      </c>
      <c r="S155" s="50">
        <f>R155*1.23</f>
        <v>1845</v>
      </c>
      <c r="T155" s="52">
        <f>J155+O155+R155</f>
        <v>1500</v>
      </c>
      <c r="U155" s="52">
        <f>L155+Q155+S155</f>
        <v>1845</v>
      </c>
    </row>
    <row r="156" spans="1:23" s="4" customFormat="1" ht="10.5" x14ac:dyDescent="0.25">
      <c r="A156" s="7"/>
      <c r="B156" s="53"/>
      <c r="C156" s="54"/>
      <c r="D156" s="7"/>
      <c r="E156" s="53"/>
      <c r="F156" s="53"/>
      <c r="G156" s="55"/>
      <c r="H156" s="53"/>
      <c r="I156" s="56" t="s">
        <v>63</v>
      </c>
      <c r="J156" s="57">
        <f>SUM(J153:J153)</f>
        <v>0</v>
      </c>
      <c r="K156" s="58"/>
      <c r="L156" s="57">
        <f>SUM(L153:L153)</f>
        <v>0</v>
      </c>
      <c r="M156" s="58"/>
      <c r="N156" s="58"/>
      <c r="O156" s="57">
        <f>SUM(O153:O155)</f>
        <v>0</v>
      </c>
      <c r="P156" s="58"/>
      <c r="Q156" s="57">
        <f>SUM(Q153:Q155)</f>
        <v>0</v>
      </c>
      <c r="R156" s="57">
        <f>SUM(R153:R155)</f>
        <v>4500</v>
      </c>
      <c r="S156" s="59">
        <f>SUM(S153:S155)</f>
        <v>5535</v>
      </c>
      <c r="T156" s="111">
        <f>SUM(T153:T155)</f>
        <v>4500</v>
      </c>
      <c r="U156" s="52">
        <f>SUM(U153:U155)</f>
        <v>5535</v>
      </c>
    </row>
    <row r="157" spans="1:23" s="8" customFormat="1" ht="10.5" x14ac:dyDescent="0.15"/>
    <row r="158" spans="1:23" s="8" customFormat="1" ht="11.25" x14ac:dyDescent="0.15">
      <c r="V158" s="117"/>
      <c r="W158" s="117"/>
    </row>
    <row r="159" spans="1:23" x14ac:dyDescent="0.25">
      <c r="A159"/>
      <c r="R159"/>
      <c r="S159"/>
      <c r="T159"/>
      <c r="U159"/>
      <c r="V159" s="118"/>
      <c r="W159" s="118"/>
    </row>
    <row r="160" spans="1:23" x14ac:dyDescent="0.25">
      <c r="A160"/>
      <c r="R160"/>
      <c r="S160"/>
      <c r="T160"/>
      <c r="U160"/>
    </row>
    <row r="161" spans="1:23" x14ac:dyDescent="0.25">
      <c r="A161"/>
      <c r="R161"/>
      <c r="S161"/>
      <c r="T161"/>
      <c r="U161"/>
      <c r="V161" s="119"/>
      <c r="W161" s="119"/>
    </row>
    <row r="162" spans="1:23" x14ac:dyDescent="0.25">
      <c r="A162"/>
      <c r="R162"/>
      <c r="S162"/>
      <c r="T162"/>
      <c r="U162"/>
    </row>
    <row r="163" spans="1:23" x14ac:dyDescent="0.25">
      <c r="A163"/>
      <c r="R163"/>
      <c r="S163"/>
      <c r="T163"/>
      <c r="U163"/>
    </row>
    <row r="164" spans="1:23" x14ac:dyDescent="0.25">
      <c r="A164"/>
      <c r="R164"/>
      <c r="S164"/>
      <c r="T164"/>
      <c r="U164"/>
    </row>
    <row r="165" spans="1:23" x14ac:dyDescent="0.25">
      <c r="A165"/>
      <c r="R165"/>
      <c r="S165"/>
      <c r="T165"/>
      <c r="U165"/>
    </row>
    <row r="166" spans="1:23" x14ac:dyDescent="0.25">
      <c r="A166"/>
      <c r="R166"/>
      <c r="S166"/>
      <c r="T166"/>
      <c r="U166"/>
    </row>
    <row r="167" spans="1:23" x14ac:dyDescent="0.25">
      <c r="A167"/>
      <c r="R167"/>
      <c r="S167"/>
      <c r="T167"/>
      <c r="U167"/>
    </row>
    <row r="168" spans="1:23" x14ac:dyDescent="0.25">
      <c r="A168"/>
      <c r="R168"/>
      <c r="S168"/>
      <c r="T168"/>
      <c r="U168"/>
    </row>
    <row r="169" spans="1:23" x14ac:dyDescent="0.25">
      <c r="A169"/>
      <c r="R169"/>
      <c r="S169"/>
      <c r="T169"/>
      <c r="U169"/>
    </row>
    <row r="170" spans="1:23" x14ac:dyDescent="0.25">
      <c r="A170"/>
      <c r="R170"/>
      <c r="S170"/>
      <c r="T170"/>
      <c r="U170"/>
    </row>
    <row r="171" spans="1:23" x14ac:dyDescent="0.25">
      <c r="A171"/>
      <c r="R171"/>
      <c r="S171"/>
      <c r="T171"/>
      <c r="U171"/>
    </row>
    <row r="172" spans="1:23" x14ac:dyDescent="0.25">
      <c r="A172"/>
      <c r="R172"/>
      <c r="S172"/>
      <c r="T172"/>
      <c r="U172"/>
    </row>
    <row r="173" spans="1:23" x14ac:dyDescent="0.25">
      <c r="A173"/>
      <c r="R173"/>
      <c r="S173"/>
      <c r="T173"/>
      <c r="U173"/>
    </row>
    <row r="174" spans="1:23" x14ac:dyDescent="0.25">
      <c r="A174"/>
      <c r="R174"/>
      <c r="S174"/>
      <c r="T174"/>
      <c r="U174"/>
    </row>
    <row r="175" spans="1:23" x14ac:dyDescent="0.25">
      <c r="A175"/>
      <c r="R175"/>
      <c r="S175"/>
      <c r="T175"/>
      <c r="U175"/>
    </row>
    <row r="176" spans="1:23" x14ac:dyDescent="0.25">
      <c r="A176"/>
      <c r="R176"/>
      <c r="S176"/>
      <c r="T176"/>
      <c r="U176"/>
    </row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</sheetData>
  <mergeCells count="58">
    <mergeCell ref="T18:U18"/>
    <mergeCell ref="B4:L4"/>
    <mergeCell ref="B5:L5"/>
    <mergeCell ref="A18:G18"/>
    <mergeCell ref="H18:L18"/>
    <mergeCell ref="M18:S18"/>
    <mergeCell ref="A26:G26"/>
    <mergeCell ref="H26:L26"/>
    <mergeCell ref="M26:S26"/>
    <mergeCell ref="T26:U26"/>
    <mergeCell ref="A34:G34"/>
    <mergeCell ref="H34:L34"/>
    <mergeCell ref="M34:S34"/>
    <mergeCell ref="T34:U34"/>
    <mergeCell ref="A43:G43"/>
    <mergeCell ref="H43:L43"/>
    <mergeCell ref="M43:S43"/>
    <mergeCell ref="T43:U43"/>
    <mergeCell ref="A52:G52"/>
    <mergeCell ref="H52:L52"/>
    <mergeCell ref="M52:S52"/>
    <mergeCell ref="T52:U52"/>
    <mergeCell ref="B77:D77"/>
    <mergeCell ref="A60:G60"/>
    <mergeCell ref="H60:L60"/>
    <mergeCell ref="M60:S60"/>
    <mergeCell ref="T60:U60"/>
    <mergeCell ref="B66:D66"/>
    <mergeCell ref="B67:D67"/>
    <mergeCell ref="A70:G70"/>
    <mergeCell ref="H70:L70"/>
    <mergeCell ref="M70:S70"/>
    <mergeCell ref="T70:U70"/>
    <mergeCell ref="B76:D76"/>
    <mergeCell ref="A80:G80"/>
    <mergeCell ref="H80:L80"/>
    <mergeCell ref="M80:S80"/>
    <mergeCell ref="T80:U80"/>
    <mergeCell ref="A88:G88"/>
    <mergeCell ref="H88:L88"/>
    <mergeCell ref="M88:S88"/>
    <mergeCell ref="T88:U88"/>
    <mergeCell ref="A98:G98"/>
    <mergeCell ref="H98:L98"/>
    <mergeCell ref="M98:S98"/>
    <mergeCell ref="T98:U98"/>
    <mergeCell ref="A120:G120"/>
    <mergeCell ref="H120:L120"/>
    <mergeCell ref="M120:S120"/>
    <mergeCell ref="T120:U120"/>
    <mergeCell ref="A141:G141"/>
    <mergeCell ref="H141:L141"/>
    <mergeCell ref="M141:S141"/>
    <mergeCell ref="T141:U141"/>
    <mergeCell ref="A150:G150"/>
    <mergeCell ref="H150:L150"/>
    <mergeCell ref="M150:S150"/>
    <mergeCell ref="T150:U150"/>
  </mergeCells>
  <pageMargins left="0.11811023622047245" right="0.11811023622047245" top="0.15748031496062992" bottom="0.15748031496062992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Kieras</dc:creator>
  <cp:lastModifiedBy>Marta Kieras</cp:lastModifiedBy>
  <cp:lastPrinted>2024-04-25T09:37:14Z</cp:lastPrinted>
  <dcterms:created xsi:type="dcterms:W3CDTF">2015-06-05T18:19:34Z</dcterms:created>
  <dcterms:modified xsi:type="dcterms:W3CDTF">2024-04-25T09:37:30Z</dcterms:modified>
</cp:coreProperties>
</file>