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acownik\Desktop\WIOLA\POSTEPOWANIA\2020_29 SOR\"/>
    </mc:Choice>
  </mc:AlternateContent>
  <bookViews>
    <workbookView xWindow="0" yWindow="0" windowWidth="25365" windowHeight="12435"/>
  </bookViews>
  <sheets>
    <sheet name="FAC" sheetId="5" r:id="rId1"/>
  </sheets>
  <definedNames>
    <definedName name="_xlnm.Print_Titles" localSheetId="0">FAC!$1:$2</definedName>
  </definedNames>
  <calcPr calcId="152511" iterateDelta="1E-4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5" i="5" l="1"/>
  <c r="H105" i="5"/>
  <c r="J103" i="5"/>
  <c r="H137" i="5"/>
  <c r="J137" i="5"/>
  <c r="H133" i="5"/>
  <c r="J133" i="5"/>
  <c r="H134" i="5"/>
  <c r="J134" i="5"/>
  <c r="H135" i="5"/>
  <c r="J135" i="5"/>
  <c r="H136" i="5"/>
  <c r="J136" i="5"/>
  <c r="H138" i="5"/>
  <c r="J138" i="5"/>
  <c r="H139" i="5"/>
  <c r="J139" i="5"/>
  <c r="H140" i="5"/>
  <c r="J140" i="5"/>
  <c r="H141" i="5"/>
  <c r="J141" i="5"/>
  <c r="H142" i="5"/>
  <c r="J142" i="5"/>
  <c r="H143" i="5"/>
  <c r="J143" i="5"/>
  <c r="H144" i="5"/>
  <c r="J144" i="5"/>
  <c r="H145" i="5"/>
  <c r="J145" i="5"/>
  <c r="H147" i="5"/>
  <c r="J147" i="5"/>
  <c r="J150" i="5"/>
  <c r="H150" i="5"/>
  <c r="H102" i="5"/>
  <c r="J102" i="5"/>
  <c r="J104" i="5"/>
  <c r="H101" i="5"/>
  <c r="J101" i="5"/>
  <c r="H127" i="5"/>
  <c r="J127" i="5"/>
  <c r="J128" i="5"/>
  <c r="J129" i="5"/>
  <c r="H129" i="5"/>
  <c r="H122" i="5"/>
  <c r="J122" i="5"/>
  <c r="J123" i="5"/>
  <c r="J124" i="5"/>
  <c r="H124" i="5"/>
  <c r="H117" i="5"/>
  <c r="J117" i="5"/>
  <c r="J118" i="5"/>
  <c r="J119" i="5"/>
  <c r="H119" i="5"/>
  <c r="H112" i="5"/>
  <c r="J112" i="5"/>
  <c r="J113" i="5"/>
  <c r="J114" i="5"/>
  <c r="H114" i="5"/>
  <c r="H107" i="5"/>
  <c r="J107" i="5"/>
  <c r="J108" i="5"/>
  <c r="J109" i="5"/>
  <c r="H109" i="5"/>
  <c r="H96" i="5"/>
  <c r="J96" i="5"/>
  <c r="J97" i="5"/>
  <c r="J98" i="5"/>
  <c r="H98" i="5"/>
  <c r="H91" i="5"/>
  <c r="J91" i="5"/>
  <c r="J92" i="5"/>
  <c r="J93" i="5"/>
  <c r="H93" i="5"/>
  <c r="H86" i="5"/>
  <c r="J86" i="5"/>
  <c r="J87" i="5"/>
  <c r="J88" i="5"/>
  <c r="H88" i="5"/>
  <c r="H81" i="5"/>
  <c r="J81" i="5"/>
  <c r="J82" i="5"/>
  <c r="J83" i="5"/>
  <c r="H83" i="5"/>
  <c r="H76" i="5"/>
  <c r="J76" i="5"/>
  <c r="J77" i="5"/>
  <c r="J78" i="5"/>
  <c r="H78" i="5"/>
  <c r="H71" i="5"/>
  <c r="J71" i="5"/>
  <c r="J72" i="5"/>
  <c r="J73" i="5"/>
  <c r="H73" i="5"/>
  <c r="H66" i="5"/>
  <c r="J66" i="5"/>
  <c r="J67" i="5"/>
  <c r="J68" i="5"/>
  <c r="H68" i="5"/>
  <c r="H61" i="5"/>
  <c r="J61" i="5"/>
  <c r="J62" i="5"/>
  <c r="J63" i="5"/>
  <c r="H63" i="5"/>
  <c r="H56" i="5"/>
  <c r="J56" i="5"/>
  <c r="J57" i="5"/>
  <c r="J58" i="5"/>
  <c r="H58" i="5"/>
  <c r="H51" i="5"/>
  <c r="J51" i="5"/>
  <c r="J52" i="5"/>
  <c r="J53" i="5"/>
  <c r="H53" i="5"/>
  <c r="H46" i="5"/>
  <c r="J46" i="5"/>
  <c r="J47" i="5"/>
  <c r="J48" i="5"/>
  <c r="H48" i="5"/>
  <c r="H41" i="5"/>
  <c r="J41" i="5"/>
  <c r="J42" i="5"/>
  <c r="J43" i="5"/>
  <c r="H43" i="5"/>
  <c r="H36" i="5"/>
  <c r="J36" i="5"/>
  <c r="J37" i="5"/>
  <c r="J38" i="5"/>
  <c r="H38" i="5"/>
  <c r="H31" i="5"/>
  <c r="J31" i="5"/>
  <c r="J32" i="5"/>
  <c r="J33" i="5"/>
  <c r="H33" i="5"/>
  <c r="H26" i="5"/>
  <c r="J26" i="5"/>
  <c r="J27" i="5"/>
  <c r="J28" i="5"/>
  <c r="H28" i="5"/>
  <c r="H20" i="5"/>
  <c r="J20" i="5"/>
  <c r="H21" i="5"/>
  <c r="J21" i="5"/>
  <c r="J22" i="5"/>
  <c r="J23" i="5"/>
  <c r="H23" i="5"/>
  <c r="H15" i="5"/>
  <c r="J15" i="5"/>
  <c r="J16" i="5"/>
  <c r="J17" i="5"/>
  <c r="H17" i="5"/>
  <c r="H10" i="5"/>
  <c r="J10" i="5"/>
  <c r="J11" i="5"/>
  <c r="J12" i="5"/>
  <c r="H12" i="5"/>
  <c r="H5" i="5"/>
  <c r="J5" i="5"/>
  <c r="J6" i="5"/>
  <c r="J7" i="5"/>
  <c r="H7" i="5"/>
  <c r="J149" i="5"/>
  <c r="G127" i="5"/>
  <c r="G122" i="5"/>
  <c r="G117" i="5"/>
  <c r="G112" i="5"/>
  <c r="G107" i="5"/>
  <c r="G102" i="5"/>
  <c r="G96" i="5"/>
  <c r="G91" i="5"/>
  <c r="G86" i="5"/>
  <c r="G81" i="5"/>
  <c r="G76" i="5"/>
  <c r="G71" i="5"/>
  <c r="G66" i="5"/>
  <c r="G61" i="5"/>
  <c r="G56" i="5"/>
  <c r="G51" i="5"/>
  <c r="G46" i="5"/>
  <c r="G41" i="5"/>
  <c r="G36" i="5"/>
  <c r="G31" i="5"/>
  <c r="G26" i="5"/>
  <c r="G21" i="5"/>
  <c r="G15" i="5"/>
  <c r="G10" i="5"/>
  <c r="G147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01" i="5"/>
  <c r="G20" i="5"/>
  <c r="G5" i="5"/>
</calcChain>
</file>

<file path=xl/sharedStrings.xml><?xml version="1.0" encoding="utf-8"?>
<sst xmlns="http://schemas.openxmlformats.org/spreadsheetml/2006/main" count="163" uniqueCount="107">
  <si>
    <t>Asortyment</t>
  </si>
  <si>
    <t>Zamawiana ilość w szt.</t>
  </si>
  <si>
    <t>Producent, nazwa handlowa, nr katalogowy produktu</t>
  </si>
  <si>
    <t>Cena jednostkowa /za 1 szt./ netto w zł</t>
  </si>
  <si>
    <t>Cena jednostkowa /za 1 szt./ brutto w zł</t>
  </si>
  <si>
    <t>Wartość netto w zł</t>
  </si>
  <si>
    <t>Stawka VAT (%)</t>
  </si>
  <si>
    <t>Wartość brutto w zł</t>
  </si>
  <si>
    <t>7 (3x5)</t>
  </si>
  <si>
    <t>9 (7+7x8)</t>
  </si>
  <si>
    <t>LP</t>
  </si>
  <si>
    <t>RAZEM</t>
  </si>
  <si>
    <t>1600x600x890</t>
  </si>
  <si>
    <t>600x600x890</t>
  </si>
  <si>
    <t>500x600x890</t>
  </si>
  <si>
    <t>780x640x890
Wymiar blatu:
630x570</t>
  </si>
  <si>
    <t>800x580x2000</t>
  </si>
  <si>
    <t>600x300x600</t>
  </si>
  <si>
    <t>Zlewozmywak dwukomorowy  ze stali szlachetnej nierdzewnej typu Franke</t>
  </si>
  <si>
    <t>Wymiar blatu:
750x500</t>
  </si>
  <si>
    <r>
      <t xml:space="preserve">Stół do przygotowywania opatrunków gipsowych 
</t>
    </r>
    <r>
      <rPr>
        <sz val="8"/>
        <rFont val="Calibri"/>
        <family val="2"/>
        <charset val="238"/>
      </rPr>
      <t>wykonany w całości ze stali kwasoodpornej OH18N9 z szafką jednokomorową (L=800 mm) wyposażoną w 1 półkę przestawną oraz drzwiczki dwuskrzydłowe; szafka wykonana w systemie podwójnej ścianki z elementami izolacyjno-wygłuszającymi; wnętrze szafki szczelne, bez zagłębień, zagięć oraz szczelin umożliwiających gromadzenie się brudu; drzwiczki wykonane z dwóch paneli tworzących kasetę z uszczelką przeciwpyłową; blat zagłębiony, z wbudowaną komorą sedymentacyjną, wyposażoną w wyjmowany odstojnik gipsu, zawór spustowy oraz syfon; tylna krawędź blatu z fartuchem o wysokości 40 mm; stół posadowiony na nóżkach o wysokości 150 mm z regulacją wysokości w zakresie 20 mm umożliwiających wypoziomowanie; wszystkie krawędzie zaokrąglone, bezpieczne</t>
    </r>
  </si>
  <si>
    <r>
      <t>Szafka podblatowa zlewozmywakowa</t>
    </r>
    <r>
      <rPr>
        <sz val="8"/>
        <rFont val="Calibri"/>
        <family val="2"/>
        <charset val="238"/>
      </rPr>
      <t xml:space="preserve">
Wyposażenie szafki</t>
    </r>
    <r>
      <rPr>
        <b/>
        <sz val="8"/>
        <rFont val="Calibri"/>
        <family val="2"/>
        <charset val="238"/>
      </rPr>
      <t xml:space="preserve"> 
</t>
    </r>
    <r>
      <rPr>
        <sz val="8"/>
        <rFont val="Calibri"/>
        <family val="2"/>
        <charset val="238"/>
      </rPr>
      <t>- drzwi skrzydłowe, lewo lub prawostronne do wyboru przez zamawiającego  
- zlewozmywak jednokomorowy/ umywalka jednokomorowa ze stali kwasoodpornej  zintegrowana z blatem
Szafka wykonana w całości ze stali kwasoodpornej</t>
    </r>
  </si>
  <si>
    <r>
      <t xml:space="preserve">Szafka z szufladami
</t>
    </r>
    <r>
      <rPr>
        <sz val="8"/>
        <rFont val="Calibri"/>
        <family val="2"/>
        <charset val="238"/>
      </rPr>
      <t xml:space="preserve">Wyposażenie szafki </t>
    </r>
    <r>
      <rPr>
        <b/>
        <sz val="8"/>
        <rFont val="Calibri"/>
        <family val="2"/>
        <charset val="238"/>
      </rPr>
      <t xml:space="preserve">
</t>
    </r>
    <r>
      <rPr>
        <sz val="8"/>
        <rFont val="Calibri"/>
        <family val="2"/>
        <charset val="238"/>
      </rPr>
      <t>- 4 szuflady
- zamek centralny
Szafka wykonana w całości ze stali kwasoodpornej</t>
    </r>
  </si>
  <si>
    <r>
      <t>Szafka podblatowa</t>
    </r>
    <r>
      <rPr>
        <sz val="8"/>
        <rFont val="Calibri"/>
        <family val="2"/>
        <charset val="238"/>
      </rPr>
      <t xml:space="preserve">
Wyposażenie szafki</t>
    </r>
    <r>
      <rPr>
        <b/>
        <sz val="8"/>
        <rFont val="Calibri"/>
        <family val="2"/>
        <charset val="238"/>
      </rPr>
      <t xml:space="preserve"> 
</t>
    </r>
    <r>
      <rPr>
        <sz val="8"/>
        <rFont val="Calibri"/>
        <family val="2"/>
        <charset val="238"/>
      </rPr>
      <t>- drzwi skrzydłowe zamykane na zamek, lewo lub prawostronne do wyboru przez zamawiającego  
- 2 x półka przestawna,
Szafka wykonana w całości ze stali kwasoodpornej</t>
    </r>
  </si>
  <si>
    <r>
      <t xml:space="preserve">Szafka podblatowa z szufladami
</t>
    </r>
    <r>
      <rPr>
        <sz val="8"/>
        <rFont val="Calibri"/>
        <family val="2"/>
        <charset val="238"/>
      </rPr>
      <t xml:space="preserve">Wyposażenie szafki </t>
    </r>
    <r>
      <rPr>
        <b/>
        <sz val="8"/>
        <rFont val="Calibri"/>
        <family val="2"/>
        <charset val="238"/>
      </rPr>
      <t xml:space="preserve">
</t>
    </r>
    <r>
      <rPr>
        <sz val="8"/>
        <rFont val="Calibri"/>
        <family val="2"/>
        <charset val="238"/>
      </rPr>
      <t>- 4 szuflady
- zamek centralny
Szafka wykonana w całości ze stali kwasoodpornej</t>
    </r>
  </si>
  <si>
    <r>
      <t>Szafka wisząca</t>
    </r>
    <r>
      <rPr>
        <sz val="8"/>
        <rFont val="Calibri"/>
        <family val="2"/>
        <charset val="238"/>
      </rPr>
      <t xml:space="preserve">
Wyposażenie szafki</t>
    </r>
    <r>
      <rPr>
        <b/>
        <sz val="8"/>
        <rFont val="Calibri"/>
        <family val="2"/>
        <charset val="238"/>
      </rPr>
      <t xml:space="preserve"> 
</t>
    </r>
    <r>
      <rPr>
        <sz val="8"/>
        <rFont val="Calibri"/>
        <family val="2"/>
        <charset val="238"/>
      </rPr>
      <t>- drzwi skrzydłowe zamykane na zamek, lewo lub prawostronne do wyboru przez zamawiającego  
- 2 x półka przestawna, 
Szafka wykonana w całości ze stali kwasoodpornej</t>
    </r>
  </si>
  <si>
    <r>
      <t>Stolik do instrumentów chirurgicznych typu "MAYO"</t>
    </r>
    <r>
      <rPr>
        <sz val="8"/>
        <rFont val="Calibri"/>
        <family val="2"/>
        <charset val="238"/>
      </rPr>
      <t xml:space="preserve"> 
z ręczną regulacją wysokości; wykonany w całości ze stali kwasoodpornej OH18N9; blat zagłębiony z możliwością obrotu o 360 stopni; zespół jezdny składający się z 3 kół o średnicy 75 mm (wszystkie koła z hamulcem); wszystkie krawędzie zaokrąglone, bezpieczne</t>
    </r>
  </si>
  <si>
    <r>
      <rPr>
        <sz val="8"/>
        <rFont val="Calibri"/>
        <family val="2"/>
        <charset val="238"/>
      </rPr>
      <t xml:space="preserve">W blacie przelotki na kable komputerowe 
Pod blatem kanały do rozprowadzenia kabli komputerowych  i elektrycznych 
Konsola dodatkowo wyposażona w: 
1 x wysuwana półka z płyty meblowej na klawiaturę komputerową i myszkę 
1 x podstawa przejezdna pod komputer 
1 x kontener przejezdny z 4-ma szufladami i zamkiem centralnym  
Kontenery wykonane w systemie konstrukcji aluminiowej wypełnione płytą meblową trudno zapalną 
Kontener (typu pomocnik) mobilny, musi posiadać sztywne  podwozie jezdne zespolone z konstrukcją nośną mebla. 
Koła wykonane  z materiałów nie barwiących podłoża. Dwa koła z blokadą jazdy i obrotu.  </t>
    </r>
    <r>
      <rPr>
        <b/>
        <sz val="8"/>
        <rFont val="Calibri"/>
        <family val="2"/>
        <charset val="238"/>
      </rPr>
      <t xml:space="preserve">  
Wykonawca przed realizacją zamówienia zobowiązany   wykonać projekt  wraz wizualizacją konsoli do akceptacji Zamawiającego .    </t>
    </r>
  </si>
  <si>
    <r>
      <rPr>
        <sz val="8"/>
        <rFont val="Calibri"/>
        <family val="2"/>
        <charset val="238"/>
      </rPr>
      <t xml:space="preserve">W blacie przelotki na kable komputerowe 
Pod blatem kanały do rozprowadzenia kabli komputerowych  i elektrycznych 
Konsola dodatkowo wyposażona w: 
2 x wysuwana półka z płyty meblowej na klawiaturę komputerową i myszkę 
2 x podstawa przejezdna pod komputer 
1 x kontener przejezdny z 4-ma szufladami i zamkiem centralnym  
Kontenery wykonane w systemie konstrukcji aluminiowej wypełnione płytą meblową trudno zapalną 
Kontener (typu pomocnik) mobilny, musi posiadać sztywne  podwozie jezdne zespolone z konstrukcją nośną mebla. 
Koła wykonane  z materiałów nie barwiących podłoża. Dwa koła z blokadą jazdy i obrotu.  </t>
    </r>
    <r>
      <rPr>
        <b/>
        <sz val="8"/>
        <rFont val="Calibri"/>
        <family val="2"/>
        <charset val="238"/>
      </rPr>
      <t xml:space="preserve">  
Wykonawca przed realizacją zamówienia zobowiązany   wykonać projekt  wraz wizualizacją konsoli do akceptacji Zamawiającego .    </t>
    </r>
  </si>
  <si>
    <t>x</t>
  </si>
  <si>
    <t>Wymiary gabarytowe (mm) (+/-50 mm):</t>
  </si>
  <si>
    <t>1/</t>
  </si>
  <si>
    <t>2/</t>
  </si>
  <si>
    <t>3/</t>
  </si>
  <si>
    <t>4/</t>
  </si>
  <si>
    <t>5/</t>
  </si>
  <si>
    <t>6/</t>
  </si>
  <si>
    <t>7/</t>
  </si>
  <si>
    <t>8/</t>
  </si>
  <si>
    <t>9/</t>
  </si>
  <si>
    <t>10/</t>
  </si>
  <si>
    <t>11/</t>
  </si>
  <si>
    <t>12/</t>
  </si>
  <si>
    <t>13/</t>
  </si>
  <si>
    <t xml:space="preserve">
Wymiar blatu na całej długości szafek dolnych w metrach</t>
  </si>
  <si>
    <r>
      <rPr>
        <b/>
        <sz val="8"/>
        <rFont val="Calibri"/>
        <family val="2"/>
        <charset val="238"/>
      </rPr>
      <t>Wyposażenie wózka opatrunkowego:</t>
    </r>
    <r>
      <rPr>
        <sz val="8"/>
        <rFont val="Calibri"/>
        <family val="2"/>
        <charset val="238"/>
      </rPr>
      <t xml:space="preserve">
- Zastaw dozowników dwa rzędy po 4 – 5 dozowników) skrzynkowych na materiały opatrunkowo zabiegowe na stelażu metalowym - 1 szt.
- reling (szyna  sprzętowa ze stali kwasoodpornej do zawieszenia akcesoriów) – 2 szt 
- Stelaż z pokrywą do worka o pojemności  10 litrów ze stali kwasoodpornej - 1 szt</t>
    </r>
  </si>
  <si>
    <r>
      <rPr>
        <b/>
        <sz val="8"/>
        <rFont val="Calibri"/>
        <family val="2"/>
        <charset val="238"/>
      </rPr>
      <t>Blat monolityczny</t>
    </r>
    <r>
      <rPr>
        <sz val="8"/>
        <rFont val="Calibri"/>
        <family val="2"/>
        <charset val="238"/>
      </rPr>
      <t xml:space="preserve"> z laminatu cisnieniowego typu TRESPA do szfek podblatowych poz. 7 i 8</t>
    </r>
  </si>
  <si>
    <r>
      <t>Szafa czterodrzwiowa z podziałem poziomym, górą oszklona</t>
    </r>
    <r>
      <rPr>
        <sz val="8"/>
        <rFont val="Calibri"/>
        <family val="2"/>
        <charset val="238"/>
      </rPr>
      <t xml:space="preserve"> 
wyposażenie szafy
- górna część, drzwi dwuskrzydłowe przeszklone szkłem bezpiecznym, zamykane zamkiem 3 punktowym
- dolna część, drzwi dwuskrzydłowe, zamykane zamkiem
- 3 półki przestawne w górnej części oraz jedną półkę przestawną w dolnej części, Szafa wykonana w całości ze stali kwasoodpornej</t>
    </r>
  </si>
  <si>
    <r>
      <t xml:space="preserve">Lada pielęgniarska  z nadstawką 
</t>
    </r>
    <r>
      <rPr>
        <sz val="8"/>
        <rFont val="Calibri"/>
        <family val="2"/>
        <charset val="238"/>
      </rPr>
      <t xml:space="preserve">składająca się 
Stanowiska roboczego z blatem z płyty meblowej laminowanej o grubości mim. 36 mm  
o wymiarach 1800 x800x800 mm 
Stanowisko wyposażone w nadstawkę  na całej długości stanowiska  o wysokości 400 mm  i szerokości 250 mm 
Korpus konsoli i nadstawka wykonana w systemie konstrukcji płycinowej po zewnętrznej stronie obłożony blacha ocynkowaną malowaną farbą proszkową w różnych kolorach kolorystyka do uzgodnienia z Zamawiającym.
Cokół dolny integralny z korpusem konsoli (stanowiska roboczego) obity blachą ze stali kwasoodpornej zakończony uszczelką silikonową przylegającą do podłoża. 
Po zewnętrznej stronie konsoli oświetlenie ledowe podświetlające dół konsoli.  
Od strony lady roboczej (frontu)  nadstawka z oświetleniem podświetlającym  stanowisko robocze (światło punktowe), oraz miejsce na monitory,  pozostała przestrzeń  nadstawki wyposażona w przegrody pionowe i półki zgodnie z życzeniem Zamawiającego.
Blat do konsoli o grubości min 36 mm oraz daszek  płyty meblowej laminowanej z zaokrąglonymi krawędziami, profilowany - dostosowany kształtem do  ściany i indywidualnego projektu uzgodnionego z Zamawiającym, </t>
    </r>
  </si>
  <si>
    <r>
      <t xml:space="preserve">Lada pielęgniarska  z nadstawką 
</t>
    </r>
    <r>
      <rPr>
        <sz val="8"/>
        <rFont val="Calibri"/>
        <family val="2"/>
        <charset val="238"/>
      </rPr>
      <t xml:space="preserve">składająca się 
Stanowiska roboczego z blatem z płyty meblowej laminowanej o grubości min. 36 mm  
o wymiarach 3000 x800x800 mm 
Stanowisko wyposażone w nadstawkę  na całej długości stanowiska  o wysokości 400 mm  i szerokości 250 mm 
Korpus konsoli i nadstawka wykonana w systemie konstrukcji płycinowej po zewnętrznej stronie obłożony blacha ocynkowaną malowaną farbą proszkową w różnych kolorach kolorystyka do uzgodnienia z Zamawiającym.
Cokół dolny integralny z korpusem konsoli (stanowiska roboczego) obity blachą ze stali kwasoodpornej zakończony uszczelką silikonową przylegającą do podłoża. 
Po zewnętrznej stronie konsoli oświetlenie ledowe podświetlające dół konsoli.  
Od strony lady roboczej (frontu)  nadstawka z oświetleniem podświetlającym  stanowisko robocze (światło punktowe), oraz miejsce na monitory,  pozostała przestrzeń  nadstawki wyposażona w przegrody pionowe i półki zgodnie z życzeniem Zamawiającego.
Blat do konsoli o grubości min. 36 mm oraz daszek  płyty meblowej laminowanej z zaokrąglonymi krawędziami, profilowany - dostosowany kształtem do  ściany i indywidualnego projektu uzgodnionego z Zamawiającym, </t>
    </r>
  </si>
  <si>
    <t xml:space="preserve">Pakiet nr 2 - Przyłózkowe RTG </t>
  </si>
  <si>
    <t xml:space="preserve">Pakiet nr 3 - Przewoźne USG </t>
  </si>
  <si>
    <t>Pakiet nr 6 - Zestaw do monitorowania czynności życiowych: EKG</t>
  </si>
  <si>
    <t xml:space="preserve">Pakiet nr 7 - Zestaw do monitorowania czynności życiowych: temp.powierzchniowa i głęboka ciała </t>
  </si>
  <si>
    <t xml:space="preserve">Pakiet nr 8 - Zestaw do monitorowania czynności życiowych: wysycenie krwi tlenem - pulsoksymetr </t>
  </si>
  <si>
    <t>Pakiet nr 10 - Zestaw (stacja) do przetaczania i podawania leków i płynów (1 stacja x 6 pomp)</t>
  </si>
  <si>
    <t xml:space="preserve">Pakiet nr 12 - Zestaw do trudnej intubacji - videolaryngoskop </t>
  </si>
  <si>
    <t>Pakiet nr 13 - Respirator transportowy</t>
  </si>
  <si>
    <t>Pakiet nr 14 - Respirator stacjonarny</t>
  </si>
  <si>
    <t>Pakiet nr 15 - Aparat do ogrzewania płynów</t>
  </si>
  <si>
    <t>Pakiet nr 16 - Defibrylator półautomatyczny</t>
  </si>
  <si>
    <t xml:space="preserve">Pakiet nr 17 - Elektryczne urzadzenie do odsysania </t>
  </si>
  <si>
    <t xml:space="preserve">Pakiet nr 18 - Przenośny zestaw resuscytacyjny ze źródłem tlenu (w tym: maska krtaniowa - co najmniej 3 rozmiary,laryngoskop(rękojeść+łopatki), samorozprężalny worek ambu, butla z tlenem+dren tlenowy, przenośny respirator </t>
  </si>
  <si>
    <t>Pakiet nr 19 - Urządzenie do monitoringu - monitoring pacjenta 4 stanowiska do Sali obserwacji</t>
  </si>
  <si>
    <t>Pakiet nr 20 - Łóżko intensywne (OIOM)</t>
  </si>
  <si>
    <t>Pakiet nr 21 - Jezdne stoły zabiegowe - obszar resuscytacyjno - zabiegowy</t>
  </si>
  <si>
    <t xml:space="preserve">Pakiet nr 22 - Łóżka do Sali obserwacyjnej </t>
  </si>
  <si>
    <t>Pakiet nr 23 - Łóżka do Sali segregacji</t>
  </si>
  <si>
    <t>Przyłózkowe RTG (wydatek kwalifikowany) wraz z kosztami dostawy, zainstalowania sprzętu i serwisowania sprzętu</t>
  </si>
  <si>
    <t>Przewoźne USG (wydatek kwalifikowany) wraz z kosztami dostawy, zainstalowania sprzętu i serwisowania sprzętu</t>
  </si>
  <si>
    <t>Aparat do znieczulenia, mobilny (wydatek kwalifikowany) wraz z kosztami dostawy, zainstalowania sprzętu i serwisowania sprzętu</t>
  </si>
  <si>
    <t>Zestaw do monitorowania czynności życiowych: EKG ( wydatek kwalifikowany) wraz z kosztami dostawy, zainstalowania sprzętu i serwisowania sprzętu</t>
  </si>
  <si>
    <t>Zestaw do monitorowania czynności życiowych: temp.powierzchniowa i głęboka ciała (wydatek kwalifikowany) wraz z kosztami dostawy, zainstalowania sprzętu i serwisowania sprzętu</t>
  </si>
  <si>
    <t>Zestaw do monitorowania czynności życiowych: wysycenie krwi tlenem - pulsoksymetr ( wydatek kwalifikowany) wraz z kosztami dostawy, zainstalowania sprzętu i serwisowania sprzętu</t>
  </si>
  <si>
    <t>Defibrylator z kardiowersją (wydatek kwalifikowany) wraz z kosztami dostawy, zainstalowania sprzętu i serwisowania sprzętu</t>
  </si>
  <si>
    <t>Zestaw (stacja) do przetaczania i podawania leków i płynów (1 stacja x 6 pomp), ( wydatek kwalifikowany) wraz z kosztami dostawy, zainstalowania sprzętu i serwisowania sprzętu</t>
  </si>
  <si>
    <t>Zestaw szybkiego przetaczania płynów ( mankiet 10 sztuk) , (wydatek kwalifikowany) wraz z kosztami dostawy, zainstalowania sprzętu i serwisowania sprzętu</t>
  </si>
  <si>
    <t>Zestaw do trudnej intubacji - videolaryngoskop (wydatek kwalifikowany) wraz z kosztami dostawy, zainstalowania sprzętu i serwisowania sprzętu</t>
  </si>
  <si>
    <t>Respirator transportowy (wydatek kwalifikowany) wraz z kosztami dostawy, zainstalowania sprzętu i serwisowania sprzętu</t>
  </si>
  <si>
    <t>Respirator stacjonarny ( wydatek kwalifikowany) wraz z kosztami dostawy, zainstalowania sprzętu i serwisowania sprzętu</t>
  </si>
  <si>
    <t>Aparat do ogrzewania płynów (wydatek kwalifikowany) wraz z kosztami dostawy, zainstalowania sprzętu i serwisowania sprzętu</t>
  </si>
  <si>
    <t>Defibrylator półautomatyczny (wydatek kwalifikowany) wraz z kosztami dostawy, zainstalowania sprzętu i serwisowania sprzętu</t>
  </si>
  <si>
    <t>Elektryczne urzadzenie do odsysania (wydatek kwalifikowany) wraz z kosztami dostawy, zainstalowania sprzętu i serwisowania sprzętu</t>
  </si>
  <si>
    <t>Przenośny zestaw resuscytacyjny ze źródłem tlenu (w tym: maska krtaniowa - co najmniej 3 rozmiary,laryngoskop(rękojeść+łopatki), samorozprężalny worek ambu, butla z tlenem+dren tlenowy, przenośny respirator ( wydatek kwalifokowany) wraz z kosztami dostawy, zainstalowania sprzętu i serwisowania sprzętu</t>
  </si>
  <si>
    <t>Urządzenie do monitoringu - monitoring pacjenta 4 stanowiska do Sali obserwacji (wydatek kwalifikowany) wraz z kosztami dostawy, zainstalowania sprzętu i serwisowania sprzętu</t>
  </si>
  <si>
    <t>Łóżko intensywne (OIOM) (wydatek kwalifikowany) wraz z kosztami dostawy, zainstalowania sprzętu i serwisowania sprzętu</t>
  </si>
  <si>
    <t>Jezdne stoły zabiegowe - obszar resuscytacyjno - zabiegowy (wydatek kwalifikowany) wraz z kosztami dostawy, zainstalowania sprzętu i serwisowania sprzętu</t>
  </si>
  <si>
    <t>Łóżka do Sali obserwacyjnej (wydatek kwalifikowany) wraz z kosztami dostawy, zainstalowania sprzętu i serwisowania sprzętu</t>
  </si>
  <si>
    <t>Łóżka do Sali segregacji (wydatek kwalifikowany) wraz z kosztami dostawy, zainstalowania sprzętu i serwisowania sprzętu</t>
  </si>
  <si>
    <t>Wózki do transportu pacjenta w pozycji siedzącej - fotel transportowy wraz z kosztami dostawy, zainstalowania sprzętu i serwisowania sprzętu</t>
  </si>
  <si>
    <t>Wózki do transportu pacjenta w pozycji leżącej wraz z kosztami dostawy, zainstalowania sprzętu i serwisowania sprzętu</t>
  </si>
  <si>
    <t>Meble ze stali kwasoodpornej i lady pielegniarske wraz z kosztami dostawy, zainstalowania sprzętu i serwisowania sprzętu:</t>
  </si>
  <si>
    <t>Koszt przeszkolenia personelu</t>
  </si>
  <si>
    <t>Łóżko intensywne (OIOM) (wydatek niekwalifikowany) bez dofinansowania wraz z kosztami dostawy, zainstalowania sprzętu i serwisowania sprzętu</t>
  </si>
  <si>
    <t>Koszt przeszkolenia personelu wyposażenia określonego w poz. 1</t>
  </si>
  <si>
    <t>Koszt przeszkolenia personelu wyposażenia określonego w poz. 2</t>
  </si>
  <si>
    <t xml:space="preserve">Pakiet nr 4 - Stół zabiegowy </t>
  </si>
  <si>
    <t>Stół zabiegowy (wydatek kwalifikowany) wraz z kosztami dostawy, zainstalowania sprzętu i serwisowania sprzętu</t>
  </si>
  <si>
    <r>
      <rPr>
        <b/>
        <sz val="8"/>
        <rFont val="Calibri"/>
        <family val="2"/>
        <charset val="238"/>
      </rPr>
      <t>Wózek opatrunkowy</t>
    </r>
    <r>
      <rPr>
        <sz val="8"/>
        <rFont val="Calibri"/>
        <family val="2"/>
        <charset val="238"/>
      </rPr>
      <t xml:space="preserve">
Korpus wózka i fronty szuflad  wykonane z blachy kwasoodpornej OH18N9 
Wyposażony w:
-  4 szuflady zamykane na zamek centralny
- dolna szuflada o wysokości użytkowanej 200 mm pozostałe 3 szuflady o jednakowej wysokości   . 
Wszystkie szuflady skrzynkowe wykonane ze stali nierdzewnej wyposażone w gniazda montażowe ułatwiające zastosowanie specjalistycznych ruchomych wkładów poprzecznych wykonanych ze stali nierdzewnej lub z tworzywa , umożliwiających podział wewnętrzny szuflady na przechowywane akcesoria zgodnie z bieżącą potrzebą Zamawiającego. 
Szuflady o wysokiej nośności z widocznym przetłoczeniem usztywniającym dno. 
Prowadnice szufladowe typu kulowego z funkcją samodomykania typu mechanicznego i systemem tłumienia odgłosu końcowego domknięcia, prowadnice szuflad obudowane (niewidoczne z góry i z boku po wysunięciu szuflady)
Wózek wykonany w systemie podwójnej ścianki z elementami izolacyjno-wygłuszającymi; wnętrze wózka szczelne, bez zagłębień, zagięć oraz szczelin umożliwiających gromadzenie się brudu; fronty szuflad wykonane z dwóch paneli tworzących kasetę z uszczelką przeciwpyłową
</t>
    </r>
  </si>
  <si>
    <t xml:space="preserve">Pakiet nr 1 - Analizator parametrów krytycznych </t>
  </si>
  <si>
    <t>Analizator parametrów krytycznych (wydatek kwalifikowany) wraz z kosztami dostawy, zainstalowania sprzętu i serwisowania sprzętu</t>
  </si>
  <si>
    <t xml:space="preserve">Pakiet nr 5 - Aparat do znieczulenia, mobilny </t>
  </si>
  <si>
    <t xml:space="preserve">Pakiet nr 9 - Defibrylator z kardiowersją </t>
  </si>
  <si>
    <t xml:space="preserve">Pakiet nr 11 - Zestaw szybkiego przetaczania płynów ( mankiet 10 sztuk) </t>
  </si>
  <si>
    <t>Pakiet nr 24 - Komplet wyposażenia: Wózki do transportu pacjenta w pozycji siedzącej - fotel transportowy</t>
  </si>
  <si>
    <t>Pakiet nr 25 - Komplet wyposażenia: Wózki do transportu pacjenta w pozycji leżącej</t>
  </si>
  <si>
    <t>Pakiet nr 26 - Komplet wyposażenia: Meble ze stali kwasoodpornej i lady pielegniarske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</si>
</sst>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.5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b/>
      <sz val="8"/>
      <color rgb="FFFF0000"/>
      <name val="Calibri"/>
      <family val="2"/>
      <charset val="238"/>
      <scheme val="minor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0" fontId="5" fillId="0" borderId="0"/>
    <xf numFmtId="0" fontId="6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9" fillId="0" borderId="4" xfId="0" applyFont="1" applyBorder="1" applyAlignment="1">
      <alignment horizontal="left" wrapText="1"/>
    </xf>
    <xf numFmtId="0" fontId="9" fillId="0" borderId="4" xfId="0" applyFont="1" applyBorder="1"/>
    <xf numFmtId="0" fontId="9" fillId="0" borderId="0" xfId="0" applyFont="1" applyBorder="1" applyAlignment="1">
      <alignment horizontal="left" wrapText="1"/>
    </xf>
    <xf numFmtId="0" fontId="9" fillId="0" borderId="0" xfId="0" applyFont="1" applyBorder="1"/>
    <xf numFmtId="0" fontId="9" fillId="2" borderId="0" xfId="0" applyFont="1" applyFill="1" applyBorder="1" applyAlignment="1">
      <alignment horizontal="left" wrapText="1"/>
    </xf>
    <xf numFmtId="0" fontId="9" fillId="0" borderId="0" xfId="0" applyFont="1"/>
    <xf numFmtId="0" fontId="11" fillId="0" borderId="4" xfId="3" applyFont="1" applyBorder="1" applyAlignment="1">
      <alignment vertical="top" wrapText="1"/>
    </xf>
    <xf numFmtId="0" fontId="9" fillId="0" borderId="4" xfId="4" applyFont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6" xfId="3" applyFont="1" applyBorder="1" applyAlignment="1">
      <alignment vertical="top" wrapText="1"/>
    </xf>
    <xf numFmtId="0" fontId="12" fillId="0" borderId="4" xfId="3" applyFont="1" applyBorder="1" applyAlignment="1">
      <alignment vertical="top" wrapText="1"/>
    </xf>
    <xf numFmtId="0" fontId="9" fillId="0" borderId="4" xfId="4" applyFont="1" applyBorder="1" applyAlignment="1">
      <alignment horizontal="center" vertical="top" wrapText="1"/>
    </xf>
    <xf numFmtId="0" fontId="9" fillId="0" borderId="4" xfId="4" applyFont="1" applyBorder="1" applyAlignment="1">
      <alignment vertical="center" wrapText="1"/>
    </xf>
    <xf numFmtId="0" fontId="11" fillId="0" borderId="6" xfId="3" applyFont="1" applyBorder="1" applyAlignment="1">
      <alignment vertical="top" wrapText="1"/>
    </xf>
    <xf numFmtId="0" fontId="10" fillId="0" borderId="4" xfId="0" applyFont="1" applyFill="1" applyBorder="1" applyAlignment="1">
      <alignment horizontal="right" vertical="center" wrapText="1"/>
    </xf>
    <xf numFmtId="0" fontId="12" fillId="0" borderId="9" xfId="3" applyFont="1" applyBorder="1" applyAlignment="1">
      <alignment vertical="top" wrapText="1"/>
    </xf>
    <xf numFmtId="0" fontId="11" fillId="0" borderId="9" xfId="3" applyFont="1" applyBorder="1" applyAlignment="1">
      <alignment vertical="top" wrapText="1"/>
    </xf>
    <xf numFmtId="0" fontId="0" fillId="0" borderId="4" xfId="0" applyBorder="1"/>
    <xf numFmtId="0" fontId="13" fillId="0" borderId="5" xfId="0" applyFont="1" applyFill="1" applyBorder="1" applyAlignment="1">
      <alignment horizontal="left"/>
    </xf>
    <xf numFmtId="0" fontId="0" fillId="0" borderId="0" xfId="0"/>
    <xf numFmtId="0" fontId="3" fillId="0" borderId="0" xfId="0" applyFont="1"/>
    <xf numFmtId="0" fontId="4" fillId="0" borderId="0" xfId="0" applyFont="1"/>
    <xf numFmtId="43" fontId="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9" fillId="0" borderId="16" xfId="0" applyFont="1" applyBorder="1"/>
    <xf numFmtId="43" fontId="3" fillId="0" borderId="3" xfId="0" applyNumberFormat="1" applyFont="1" applyBorder="1" applyAlignment="1">
      <alignment horizontal="center"/>
    </xf>
    <xf numFmtId="0" fontId="9" fillId="0" borderId="5" xfId="0" applyFont="1" applyBorder="1"/>
    <xf numFmtId="0" fontId="14" fillId="0" borderId="17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43" fontId="9" fillId="0" borderId="4" xfId="0" applyNumberFormat="1" applyFont="1" applyBorder="1" applyAlignment="1">
      <alignment vertical="center"/>
    </xf>
    <xf numFmtId="43" fontId="9" fillId="0" borderId="14" xfId="0" applyNumberFormat="1" applyFont="1" applyBorder="1" applyAlignment="1">
      <alignment vertical="center"/>
    </xf>
    <xf numFmtId="9" fontId="9" fillId="0" borderId="4" xfId="0" applyNumberFormat="1" applyFont="1" applyBorder="1" applyAlignment="1">
      <alignment vertical="center"/>
    </xf>
    <xf numFmtId="0" fontId="9" fillId="0" borderId="16" xfId="0" applyFont="1" applyFill="1" applyBorder="1" applyAlignment="1">
      <alignment horizontal="left" vertical="center"/>
    </xf>
    <xf numFmtId="0" fontId="14" fillId="0" borderId="17" xfId="0" applyFont="1" applyFill="1" applyBorder="1" applyAlignment="1">
      <alignment horizontal="center" vertical="center" wrapText="1"/>
    </xf>
    <xf numFmtId="43" fontId="9" fillId="0" borderId="4" xfId="0" applyNumberFormat="1" applyFont="1" applyFill="1" applyBorder="1" applyAlignment="1">
      <alignment vertical="center"/>
    </xf>
    <xf numFmtId="9" fontId="9" fillId="0" borderId="4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9" fillId="0" borderId="14" xfId="0" applyFont="1" applyBorder="1" applyAlignment="1">
      <alignment horizontal="left" wrapText="1"/>
    </xf>
    <xf numFmtId="0" fontId="9" fillId="0" borderId="15" xfId="0" applyFont="1" applyBorder="1" applyAlignment="1">
      <alignment horizontal="left" wrapText="1"/>
    </xf>
    <xf numFmtId="0" fontId="9" fillId="0" borderId="14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left" wrapText="1"/>
    </xf>
    <xf numFmtId="0" fontId="9" fillId="0" borderId="9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/>
    </xf>
    <xf numFmtId="0" fontId="9" fillId="0" borderId="16" xfId="0" applyFont="1" applyBorder="1" applyAlignment="1">
      <alignment horizontal="left" wrapText="1"/>
    </xf>
    <xf numFmtId="43" fontId="9" fillId="0" borderId="18" xfId="0" applyNumberFormat="1" applyFont="1" applyBorder="1" applyAlignment="1">
      <alignment horizontal="center" vertical="center"/>
    </xf>
    <xf numFmtId="43" fontId="9" fillId="0" borderId="6" xfId="0" applyNumberFormat="1" applyFont="1" applyBorder="1" applyAlignment="1">
      <alignment horizontal="center" vertical="center"/>
    </xf>
    <xf numFmtId="0" fontId="9" fillId="0" borderId="10" xfId="4" applyFont="1" applyBorder="1" applyAlignment="1">
      <alignment horizontal="center" vertical="center"/>
    </xf>
    <xf numFmtId="0" fontId="9" fillId="0" borderId="7" xfId="4" applyFont="1" applyBorder="1" applyAlignment="1">
      <alignment horizontal="center" vertical="center"/>
    </xf>
    <xf numFmtId="43" fontId="9" fillId="0" borderId="16" xfId="0" applyNumberFormat="1" applyFont="1" applyBorder="1" applyAlignment="1">
      <alignment horizontal="center" vertical="center"/>
    </xf>
    <xf numFmtId="43" fontId="9" fillId="0" borderId="19" xfId="0" applyNumberFormat="1" applyFont="1" applyBorder="1" applyAlignment="1">
      <alignment horizontal="center" vertical="center"/>
    </xf>
    <xf numFmtId="43" fontId="9" fillId="0" borderId="20" xfId="0" applyNumberFormat="1" applyFont="1" applyBorder="1" applyAlignment="1">
      <alignment horizontal="center" vertical="center"/>
    </xf>
    <xf numFmtId="9" fontId="9" fillId="0" borderId="21" xfId="0" applyNumberFormat="1" applyFont="1" applyBorder="1" applyAlignment="1">
      <alignment horizontal="center" vertical="center"/>
    </xf>
    <xf numFmtId="9" fontId="9" fillId="0" borderId="6" xfId="0" applyNumberFormat="1" applyFont="1" applyBorder="1" applyAlignment="1">
      <alignment horizontal="center" vertical="center"/>
    </xf>
    <xf numFmtId="0" fontId="10" fillId="0" borderId="9" xfId="0" applyFont="1" applyFill="1" applyBorder="1" applyAlignment="1">
      <alignment horizontal="right" vertical="center" wrapText="1"/>
    </xf>
    <xf numFmtId="0" fontId="10" fillId="0" borderId="6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3" fillId="0" borderId="5" xfId="0" applyFont="1" applyFill="1" applyBorder="1" applyAlignment="1">
      <alignment horizontal="left"/>
    </xf>
    <xf numFmtId="0" fontId="9" fillId="0" borderId="8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</cellXfs>
  <cellStyles count="5">
    <cellStyle name="Dziesiętny 8" xfId="2"/>
    <cellStyle name="Normalny" xfId="0" builtinId="0"/>
    <cellStyle name="Normalny 2" xfId="1"/>
    <cellStyle name="Normalny 5" xfId="4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tabSelected="1" view="pageBreakPreview" topLeftCell="A112" zoomScale="120" zoomScaleNormal="120" zoomScaleSheetLayoutView="120" workbookViewId="0">
      <selection activeCell="A131" sqref="A131"/>
    </sheetView>
  </sheetViews>
  <sheetFormatPr defaultRowHeight="15" x14ac:dyDescent="0.25"/>
  <cols>
    <col min="1" max="1" width="4" style="47" customWidth="1"/>
    <col min="2" max="2" width="52.7109375" customWidth="1"/>
    <col min="3" max="3" width="10.7109375" customWidth="1"/>
    <col min="4" max="4" width="8.7109375" style="41" customWidth="1"/>
    <col min="5" max="5" width="14.42578125" customWidth="1"/>
    <col min="6" max="8" width="11.85546875" customWidth="1"/>
    <col min="9" max="9" width="5.85546875" customWidth="1"/>
    <col min="10" max="10" width="11.85546875" customWidth="1"/>
  </cols>
  <sheetData>
    <row r="1" spans="1:13" s="2" customFormat="1" ht="45" customHeight="1" x14ac:dyDescent="0.2">
      <c r="A1" s="55" t="s">
        <v>10</v>
      </c>
      <c r="B1" s="79" t="s">
        <v>0</v>
      </c>
      <c r="C1" s="80"/>
      <c r="D1" s="56" t="s">
        <v>1</v>
      </c>
      <c r="E1" s="56" t="s">
        <v>2</v>
      </c>
      <c r="F1" s="55" t="s">
        <v>3</v>
      </c>
      <c r="G1" s="55" t="s">
        <v>4</v>
      </c>
      <c r="H1" s="55" t="s">
        <v>5</v>
      </c>
      <c r="I1" s="55" t="s">
        <v>6</v>
      </c>
      <c r="J1" s="55" t="s">
        <v>7</v>
      </c>
    </row>
    <row r="2" spans="1:13" s="1" customFormat="1" ht="12" x14ac:dyDescent="0.2">
      <c r="A2" s="57">
        <v>1</v>
      </c>
      <c r="B2" s="81">
        <v>2</v>
      </c>
      <c r="C2" s="82"/>
      <c r="D2" s="57">
        <v>3</v>
      </c>
      <c r="E2" s="58">
        <v>4</v>
      </c>
      <c r="F2" s="58">
        <v>5</v>
      </c>
      <c r="G2" s="58">
        <v>6</v>
      </c>
      <c r="H2" s="58" t="s">
        <v>8</v>
      </c>
      <c r="I2" s="58">
        <v>8</v>
      </c>
      <c r="J2" s="58" t="s">
        <v>9</v>
      </c>
    </row>
    <row r="3" spans="1:13" s="4" customFormat="1" ht="1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</row>
    <row r="4" spans="1:13" s="27" customFormat="1" ht="15" customHeight="1" x14ac:dyDescent="0.2">
      <c r="A4" s="42" t="s">
        <v>99</v>
      </c>
      <c r="B4" s="24"/>
      <c r="C4" s="24"/>
      <c r="D4" s="34"/>
      <c r="E4" s="24"/>
      <c r="F4" s="24"/>
      <c r="G4" s="24"/>
      <c r="H4" s="24"/>
      <c r="I4" s="24"/>
      <c r="J4" s="24"/>
    </row>
    <row r="5" spans="1:13" s="3" customFormat="1" ht="24.95" customHeight="1" x14ac:dyDescent="0.25">
      <c r="A5" s="43">
        <v>1</v>
      </c>
      <c r="B5" s="84" t="s">
        <v>100</v>
      </c>
      <c r="C5" s="85"/>
      <c r="D5" s="35">
        <v>1</v>
      </c>
      <c r="E5" s="7"/>
      <c r="F5" s="48"/>
      <c r="G5" s="49">
        <f>ROUND(F5*I5+F5,2)</f>
        <v>0</v>
      </c>
      <c r="H5" s="48">
        <f>D5*F5</f>
        <v>0</v>
      </c>
      <c r="I5" s="50"/>
      <c r="J5" s="48">
        <f>ROUND(H5+H5*I5,2)</f>
        <v>0</v>
      </c>
      <c r="K5" s="5"/>
      <c r="L5" s="5"/>
      <c r="M5" s="5"/>
    </row>
    <row r="6" spans="1:13" s="26" customFormat="1" ht="15.75" thickBot="1" x14ac:dyDescent="0.3">
      <c r="A6" s="44">
        <v>2</v>
      </c>
      <c r="B6" s="59" t="s">
        <v>92</v>
      </c>
      <c r="C6" s="60"/>
      <c r="D6" s="33"/>
      <c r="E6" s="33"/>
      <c r="F6" s="33"/>
      <c r="G6" s="33"/>
      <c r="H6" s="48"/>
      <c r="I6" s="50"/>
      <c r="J6" s="48">
        <f>ROUND(H6+H6*I6,2)</f>
        <v>0</v>
      </c>
      <c r="K6" s="5"/>
      <c r="L6" s="5"/>
      <c r="M6" s="5"/>
    </row>
    <row r="7" spans="1:13" s="26" customFormat="1" ht="15.75" thickBot="1" x14ac:dyDescent="0.3">
      <c r="A7" s="45"/>
      <c r="B7" s="8"/>
      <c r="C7" s="8"/>
      <c r="D7" s="29"/>
      <c r="E7" s="29"/>
      <c r="F7" s="29"/>
      <c r="G7" s="28" t="s">
        <v>11</v>
      </c>
      <c r="H7" s="31">
        <f>H5+H6</f>
        <v>0</v>
      </c>
      <c r="I7" s="28"/>
      <c r="J7" s="31">
        <f>J5+J6</f>
        <v>0</v>
      </c>
      <c r="K7" s="5"/>
      <c r="L7" s="5"/>
      <c r="M7" s="5"/>
    </row>
    <row r="8" spans="1:13" s="26" customFormat="1" x14ac:dyDescent="0.25">
      <c r="A8" s="45"/>
      <c r="B8" s="8"/>
      <c r="C8" s="8"/>
      <c r="D8" s="36"/>
      <c r="E8" s="9"/>
      <c r="F8" s="9"/>
      <c r="G8" s="9"/>
      <c r="H8" s="9"/>
      <c r="I8" s="9"/>
      <c r="J8" s="9"/>
      <c r="K8" s="5"/>
      <c r="L8" s="5"/>
      <c r="M8" s="5"/>
    </row>
    <row r="9" spans="1:13" s="3" customFormat="1" x14ac:dyDescent="0.25">
      <c r="A9" s="46" t="s">
        <v>50</v>
      </c>
      <c r="B9" s="8"/>
      <c r="C9" s="8"/>
      <c r="D9" s="36"/>
      <c r="E9" s="9"/>
      <c r="F9" s="9"/>
      <c r="G9" s="9"/>
      <c r="H9" s="9"/>
      <c r="I9" s="9"/>
      <c r="J9" s="9"/>
      <c r="K9" s="5"/>
      <c r="L9" s="5"/>
      <c r="M9" s="5"/>
    </row>
    <row r="10" spans="1:13" ht="24.95" customHeight="1" x14ac:dyDescent="0.25">
      <c r="A10" s="43">
        <v>1</v>
      </c>
      <c r="B10" s="84" t="s">
        <v>68</v>
      </c>
      <c r="C10" s="85"/>
      <c r="D10" s="35">
        <v>1</v>
      </c>
      <c r="E10" s="7"/>
      <c r="F10" s="48"/>
      <c r="G10" s="49">
        <f>ROUND(F10*I10+F10,2)</f>
        <v>0</v>
      </c>
      <c r="H10" s="48">
        <f>D10*F10</f>
        <v>0</v>
      </c>
      <c r="I10" s="50"/>
      <c r="J10" s="48">
        <f>ROUND(H10+H10*I10,2)</f>
        <v>0</v>
      </c>
      <c r="K10" s="5"/>
      <c r="L10" s="5"/>
      <c r="M10" s="5"/>
    </row>
    <row r="11" spans="1:13" s="26" customFormat="1" ht="15.75" thickBot="1" x14ac:dyDescent="0.3">
      <c r="A11" s="44">
        <v>2</v>
      </c>
      <c r="B11" s="59" t="s">
        <v>92</v>
      </c>
      <c r="C11" s="60"/>
      <c r="D11" s="33"/>
      <c r="E11" s="33"/>
      <c r="F11" s="33"/>
      <c r="G11" s="33"/>
      <c r="H11" s="48"/>
      <c r="I11" s="50"/>
      <c r="J11" s="48">
        <f>ROUND(H11+H11*I11,2)</f>
        <v>0</v>
      </c>
      <c r="K11" s="5"/>
      <c r="L11" s="5"/>
      <c r="M11" s="5"/>
    </row>
    <row r="12" spans="1:13" s="26" customFormat="1" ht="15.75" thickBot="1" x14ac:dyDescent="0.3">
      <c r="A12" s="45"/>
      <c r="B12" s="8"/>
      <c r="C12" s="8"/>
      <c r="D12" s="29"/>
      <c r="E12" s="29"/>
      <c r="F12" s="29"/>
      <c r="G12" s="28" t="s">
        <v>11</v>
      </c>
      <c r="H12" s="31">
        <f>H10+H11</f>
        <v>0</v>
      </c>
      <c r="I12" s="28"/>
      <c r="J12" s="31">
        <f>J10+J11</f>
        <v>0</v>
      </c>
      <c r="K12" s="5"/>
      <c r="L12" s="5"/>
      <c r="M12" s="5"/>
    </row>
    <row r="13" spans="1:13" s="25" customFormat="1" x14ac:dyDescent="0.25">
      <c r="A13" s="45"/>
      <c r="B13" s="8"/>
      <c r="C13" s="8"/>
      <c r="D13" s="36"/>
      <c r="E13" s="9"/>
      <c r="F13" s="9"/>
      <c r="G13" s="9"/>
      <c r="H13" s="9"/>
      <c r="I13" s="9"/>
      <c r="J13" s="9"/>
      <c r="K13" s="5"/>
      <c r="L13" s="5"/>
      <c r="M13" s="5"/>
    </row>
    <row r="14" spans="1:13" s="25" customFormat="1" x14ac:dyDescent="0.25">
      <c r="A14" s="46" t="s">
        <v>51</v>
      </c>
      <c r="B14" s="8"/>
      <c r="C14" s="8"/>
      <c r="D14" s="36"/>
      <c r="E14" s="9"/>
      <c r="F14" s="9"/>
      <c r="G14" s="9"/>
      <c r="H14" s="9"/>
      <c r="I14" s="9"/>
      <c r="J14" s="9"/>
      <c r="K14" s="5"/>
      <c r="L14" s="5"/>
      <c r="M14" s="5"/>
    </row>
    <row r="15" spans="1:13" ht="24.95" customHeight="1" x14ac:dyDescent="0.25">
      <c r="A15" s="43">
        <v>1</v>
      </c>
      <c r="B15" s="59" t="s">
        <v>69</v>
      </c>
      <c r="C15" s="60"/>
      <c r="D15" s="35">
        <v>1</v>
      </c>
      <c r="E15" s="7"/>
      <c r="F15" s="48"/>
      <c r="G15" s="49">
        <f>ROUND(F15*I15+F15,2)</f>
        <v>0</v>
      </c>
      <c r="H15" s="48">
        <f>D15*F15</f>
        <v>0</v>
      </c>
      <c r="I15" s="50"/>
      <c r="J15" s="48">
        <f>ROUND(H15+H15*I15,2)</f>
        <v>0</v>
      </c>
      <c r="K15" s="5"/>
      <c r="L15" s="5"/>
      <c r="M15" s="5"/>
    </row>
    <row r="16" spans="1:13" s="26" customFormat="1" ht="15.75" thickBot="1" x14ac:dyDescent="0.3">
      <c r="A16" s="44">
        <v>2</v>
      </c>
      <c r="B16" s="59" t="s">
        <v>92</v>
      </c>
      <c r="C16" s="60"/>
      <c r="D16" s="33"/>
      <c r="E16" s="33"/>
      <c r="F16" s="33"/>
      <c r="G16" s="33"/>
      <c r="H16" s="48"/>
      <c r="I16" s="50"/>
      <c r="J16" s="48">
        <f>ROUND(H16+H16*I16,2)</f>
        <v>0</v>
      </c>
      <c r="K16" s="5"/>
      <c r="L16" s="5"/>
      <c r="M16" s="5"/>
    </row>
    <row r="17" spans="1:13" s="26" customFormat="1" ht="12.75" customHeight="1" thickBot="1" x14ac:dyDescent="0.3">
      <c r="A17" s="45"/>
      <c r="B17" s="8"/>
      <c r="C17" s="8"/>
      <c r="D17" s="29"/>
      <c r="E17" s="29"/>
      <c r="F17" s="29"/>
      <c r="G17" s="28" t="s">
        <v>11</v>
      </c>
      <c r="H17" s="31">
        <f>H15+H16</f>
        <v>0</v>
      </c>
      <c r="I17" s="28"/>
      <c r="J17" s="31">
        <f>J15+J16</f>
        <v>0</v>
      </c>
      <c r="K17" s="5"/>
      <c r="L17" s="5"/>
      <c r="M17" s="5"/>
    </row>
    <row r="18" spans="1:13" x14ac:dyDescent="0.25">
      <c r="A18" s="45"/>
      <c r="B18" s="8"/>
      <c r="C18" s="8"/>
      <c r="D18" s="36"/>
      <c r="E18" s="9"/>
      <c r="F18" s="9"/>
      <c r="G18" s="9"/>
      <c r="H18" s="9"/>
      <c r="I18" s="9"/>
      <c r="J18" s="9"/>
      <c r="K18" s="5"/>
      <c r="L18" s="5"/>
      <c r="M18" s="5"/>
    </row>
    <row r="19" spans="1:13" s="25" customFormat="1" x14ac:dyDescent="0.25">
      <c r="A19" s="46" t="s">
        <v>96</v>
      </c>
      <c r="B19" s="8"/>
      <c r="C19" s="8"/>
      <c r="D19" s="36"/>
      <c r="E19" s="9"/>
      <c r="F19" s="9"/>
      <c r="G19" s="9"/>
      <c r="H19" s="9"/>
      <c r="I19" s="9"/>
      <c r="J19" s="9"/>
      <c r="K19" s="5"/>
      <c r="L19" s="5"/>
      <c r="M19" s="5"/>
    </row>
    <row r="20" spans="1:13" ht="24.95" customHeight="1" x14ac:dyDescent="0.25">
      <c r="A20" s="43">
        <v>1</v>
      </c>
      <c r="B20" s="59" t="s">
        <v>97</v>
      </c>
      <c r="C20" s="60"/>
      <c r="D20" s="35">
        <v>1</v>
      </c>
      <c r="E20" s="7"/>
      <c r="F20" s="48"/>
      <c r="G20" s="49">
        <f>ROUND(F20*I20+F20,2)</f>
        <v>0</v>
      </c>
      <c r="H20" s="48">
        <f>D20*F20</f>
        <v>0</v>
      </c>
      <c r="I20" s="50"/>
      <c r="J20" s="48">
        <f>ROUND(H20+H20*I20,2)</f>
        <v>0</v>
      </c>
      <c r="K20" s="5"/>
      <c r="L20" s="5"/>
      <c r="M20" s="5"/>
    </row>
    <row r="21" spans="1:13" ht="24.95" customHeight="1" x14ac:dyDescent="0.25">
      <c r="A21" s="43">
        <v>2</v>
      </c>
      <c r="B21" s="59" t="s">
        <v>97</v>
      </c>
      <c r="C21" s="60"/>
      <c r="D21" s="35">
        <v>2</v>
      </c>
      <c r="E21" s="7"/>
      <c r="F21" s="48"/>
      <c r="G21" s="49">
        <f>ROUND(F21*I21+F21,2)</f>
        <v>0</v>
      </c>
      <c r="H21" s="48">
        <f>D21*F21</f>
        <v>0</v>
      </c>
      <c r="I21" s="50"/>
      <c r="J21" s="48">
        <f>ROUND(H21+H21*I21,2)</f>
        <v>0</v>
      </c>
      <c r="K21" s="5"/>
      <c r="L21" s="5"/>
      <c r="M21" s="5"/>
    </row>
    <row r="22" spans="1:13" s="26" customFormat="1" ht="12.75" customHeight="1" thickBot="1" x14ac:dyDescent="0.3">
      <c r="A22" s="44">
        <v>3</v>
      </c>
      <c r="B22" s="59" t="s">
        <v>92</v>
      </c>
      <c r="C22" s="60"/>
      <c r="D22" s="33"/>
      <c r="E22" s="33"/>
      <c r="F22" s="33"/>
      <c r="G22" s="33"/>
      <c r="H22" s="48"/>
      <c r="I22" s="50"/>
      <c r="J22" s="48">
        <f>ROUND(H22+H22*I22,2)</f>
        <v>0</v>
      </c>
      <c r="K22" s="5"/>
      <c r="L22" s="5"/>
      <c r="M22" s="5"/>
    </row>
    <row r="23" spans="1:13" s="26" customFormat="1" ht="12.75" customHeight="1" thickBot="1" x14ac:dyDescent="0.3">
      <c r="A23" s="45"/>
      <c r="B23" s="8"/>
      <c r="C23" s="8"/>
      <c r="D23" s="29"/>
      <c r="E23" s="29"/>
      <c r="F23" s="29"/>
      <c r="G23" s="28" t="s">
        <v>11</v>
      </c>
      <c r="H23" s="31">
        <f>H21+H22+H20</f>
        <v>0</v>
      </c>
      <c r="I23" s="28"/>
      <c r="J23" s="31">
        <f>J21+J22+J20</f>
        <v>0</v>
      </c>
      <c r="K23" s="5"/>
      <c r="L23" s="5"/>
      <c r="M23" s="5"/>
    </row>
    <row r="24" spans="1:13" x14ac:dyDescent="0.25">
      <c r="A24" s="45"/>
      <c r="B24" s="8"/>
      <c r="C24" s="8"/>
      <c r="D24" s="36"/>
      <c r="E24" s="9"/>
      <c r="F24" s="9"/>
      <c r="G24" s="9"/>
      <c r="H24" s="9"/>
      <c r="I24" s="9"/>
      <c r="J24" s="9"/>
      <c r="K24" s="5"/>
      <c r="L24" s="5"/>
      <c r="M24" s="5"/>
    </row>
    <row r="25" spans="1:13" s="25" customFormat="1" x14ac:dyDescent="0.25">
      <c r="A25" s="46" t="s">
        <v>101</v>
      </c>
      <c r="B25" s="8"/>
      <c r="C25" s="8"/>
      <c r="D25" s="36"/>
      <c r="E25" s="9"/>
      <c r="F25" s="9"/>
      <c r="G25" s="9"/>
      <c r="H25" s="9"/>
      <c r="I25" s="9"/>
      <c r="J25" s="9"/>
      <c r="K25" s="5"/>
      <c r="L25" s="5"/>
      <c r="M25" s="5"/>
    </row>
    <row r="26" spans="1:13" ht="24.95" customHeight="1" x14ac:dyDescent="0.25">
      <c r="A26" s="43">
        <v>1</v>
      </c>
      <c r="B26" s="59" t="s">
        <v>70</v>
      </c>
      <c r="C26" s="60"/>
      <c r="D26" s="35">
        <v>2</v>
      </c>
      <c r="E26" s="7"/>
      <c r="F26" s="48"/>
      <c r="G26" s="49">
        <f>ROUND(F26*I26+F26,2)</f>
        <v>0</v>
      </c>
      <c r="H26" s="48">
        <f>D26*F26</f>
        <v>0</v>
      </c>
      <c r="I26" s="50"/>
      <c r="J26" s="48">
        <f>ROUND(H26+H26*I26,2)</f>
        <v>0</v>
      </c>
      <c r="K26" s="5"/>
      <c r="L26" s="5"/>
      <c r="M26" s="5"/>
    </row>
    <row r="27" spans="1:13" s="26" customFormat="1" ht="12.75" customHeight="1" thickBot="1" x14ac:dyDescent="0.3">
      <c r="A27" s="44">
        <v>2</v>
      </c>
      <c r="B27" s="59" t="s">
        <v>92</v>
      </c>
      <c r="C27" s="60"/>
      <c r="D27" s="33"/>
      <c r="E27" s="33"/>
      <c r="F27" s="33"/>
      <c r="G27" s="33"/>
      <c r="H27" s="48"/>
      <c r="I27" s="50"/>
      <c r="J27" s="48">
        <f>ROUND(H27+H27*I27,2)</f>
        <v>0</v>
      </c>
      <c r="K27" s="5"/>
      <c r="L27" s="5"/>
      <c r="M27" s="5"/>
    </row>
    <row r="28" spans="1:13" s="26" customFormat="1" ht="12.75" customHeight="1" thickBot="1" x14ac:dyDescent="0.3">
      <c r="A28" s="45"/>
      <c r="B28" s="8"/>
      <c r="C28" s="8"/>
      <c r="D28" s="29"/>
      <c r="E28" s="29"/>
      <c r="F28" s="29"/>
      <c r="G28" s="28" t="s">
        <v>11</v>
      </c>
      <c r="H28" s="31">
        <f>H26+H27</f>
        <v>0</v>
      </c>
      <c r="I28" s="28"/>
      <c r="J28" s="31">
        <f>J26+J27</f>
        <v>0</v>
      </c>
      <c r="K28" s="5"/>
      <c r="L28" s="5"/>
      <c r="M28" s="5"/>
    </row>
    <row r="29" spans="1:13" x14ac:dyDescent="0.25">
      <c r="A29" s="45"/>
      <c r="B29" s="8"/>
      <c r="C29" s="8"/>
      <c r="D29" s="36"/>
      <c r="E29" s="9"/>
      <c r="F29" s="9"/>
      <c r="G29" s="9"/>
      <c r="H29" s="9"/>
      <c r="I29" s="9"/>
      <c r="J29" s="9"/>
      <c r="K29" s="5"/>
      <c r="L29" s="5"/>
      <c r="M29" s="5"/>
    </row>
    <row r="30" spans="1:13" s="25" customFormat="1" x14ac:dyDescent="0.25">
      <c r="A30" s="46" t="s">
        <v>52</v>
      </c>
      <c r="B30" s="8"/>
      <c r="C30" s="8"/>
      <c r="D30" s="36"/>
      <c r="E30" s="9"/>
      <c r="F30" s="9"/>
      <c r="G30" s="9"/>
      <c r="H30" s="9"/>
      <c r="I30" s="9"/>
      <c r="J30" s="9"/>
      <c r="K30" s="5"/>
      <c r="L30" s="5"/>
      <c r="M30" s="5"/>
    </row>
    <row r="31" spans="1:13" ht="24.95" customHeight="1" x14ac:dyDescent="0.25">
      <c r="A31" s="43">
        <v>1</v>
      </c>
      <c r="B31" s="59" t="s">
        <v>71</v>
      </c>
      <c r="C31" s="60"/>
      <c r="D31" s="35">
        <v>2</v>
      </c>
      <c r="E31" s="7"/>
      <c r="F31" s="48"/>
      <c r="G31" s="49">
        <f>ROUND(F31*I31+F31,2)</f>
        <v>0</v>
      </c>
      <c r="H31" s="48">
        <f>D31*F31</f>
        <v>0</v>
      </c>
      <c r="I31" s="50"/>
      <c r="J31" s="48">
        <f>ROUND(H31+H31*I31,2)</f>
        <v>0</v>
      </c>
      <c r="K31" s="5"/>
      <c r="L31" s="5"/>
      <c r="M31" s="5"/>
    </row>
    <row r="32" spans="1:13" s="26" customFormat="1" ht="12.75" customHeight="1" thickBot="1" x14ac:dyDescent="0.3">
      <c r="A32" s="44">
        <v>2</v>
      </c>
      <c r="B32" s="59" t="s">
        <v>92</v>
      </c>
      <c r="C32" s="60"/>
      <c r="D32" s="33"/>
      <c r="E32" s="33"/>
      <c r="F32" s="33"/>
      <c r="G32" s="33"/>
      <c r="H32" s="48"/>
      <c r="I32" s="50"/>
      <c r="J32" s="48">
        <f>ROUND(H32+H32*I32,2)</f>
        <v>0</v>
      </c>
      <c r="K32" s="5"/>
      <c r="L32" s="5"/>
      <c r="M32" s="5"/>
    </row>
    <row r="33" spans="1:13" s="26" customFormat="1" ht="12.75" customHeight="1" thickBot="1" x14ac:dyDescent="0.3">
      <c r="A33" s="45"/>
      <c r="B33" s="8"/>
      <c r="C33" s="8"/>
      <c r="D33" s="29"/>
      <c r="E33" s="29"/>
      <c r="F33" s="29"/>
      <c r="G33" s="28" t="s">
        <v>11</v>
      </c>
      <c r="H33" s="31">
        <f>H31+H32</f>
        <v>0</v>
      </c>
      <c r="I33" s="28"/>
      <c r="J33" s="31">
        <f>J31+J32</f>
        <v>0</v>
      </c>
      <c r="K33" s="5"/>
      <c r="L33" s="5"/>
      <c r="M33" s="5"/>
    </row>
    <row r="34" spans="1:13" x14ac:dyDescent="0.25">
      <c r="A34" s="45"/>
      <c r="B34" s="8"/>
      <c r="C34" s="8"/>
      <c r="D34" s="36"/>
      <c r="E34" s="9"/>
      <c r="F34" s="9"/>
      <c r="G34" s="9"/>
      <c r="H34" s="9"/>
      <c r="I34" s="9"/>
      <c r="J34" s="9"/>
      <c r="K34" s="5"/>
      <c r="L34" s="5"/>
      <c r="M34" s="5"/>
    </row>
    <row r="35" spans="1:13" s="25" customFormat="1" x14ac:dyDescent="0.25">
      <c r="A35" s="46" t="s">
        <v>53</v>
      </c>
      <c r="B35" s="8"/>
      <c r="C35" s="8"/>
      <c r="D35" s="36"/>
      <c r="E35" s="9"/>
      <c r="F35" s="9"/>
      <c r="G35" s="9"/>
      <c r="H35" s="9"/>
      <c r="I35" s="9"/>
      <c r="J35" s="9"/>
      <c r="K35" s="5"/>
      <c r="L35" s="5"/>
      <c r="M35" s="5"/>
    </row>
    <row r="36" spans="1:13" ht="24.95" customHeight="1" x14ac:dyDescent="0.25">
      <c r="A36" s="43">
        <v>1</v>
      </c>
      <c r="B36" s="59" t="s">
        <v>72</v>
      </c>
      <c r="C36" s="60"/>
      <c r="D36" s="35">
        <v>2</v>
      </c>
      <c r="E36" s="7"/>
      <c r="F36" s="48"/>
      <c r="G36" s="49">
        <f>ROUND(F36*I36+F36,2)</f>
        <v>0</v>
      </c>
      <c r="H36" s="48">
        <f>D36*F36</f>
        <v>0</v>
      </c>
      <c r="I36" s="50"/>
      <c r="J36" s="48">
        <f>ROUND(H36+H36*I36,2)</f>
        <v>0</v>
      </c>
      <c r="K36" s="5"/>
      <c r="L36" s="5"/>
      <c r="M36" s="5"/>
    </row>
    <row r="37" spans="1:13" s="26" customFormat="1" ht="12.75" customHeight="1" thickBot="1" x14ac:dyDescent="0.3">
      <c r="A37" s="44">
        <v>2</v>
      </c>
      <c r="B37" s="59" t="s">
        <v>92</v>
      </c>
      <c r="C37" s="60"/>
      <c r="D37" s="33"/>
      <c r="E37" s="33"/>
      <c r="F37" s="33"/>
      <c r="G37" s="33"/>
      <c r="H37" s="48"/>
      <c r="I37" s="50"/>
      <c r="J37" s="48">
        <f>ROUND(H37+H37*I37,2)</f>
        <v>0</v>
      </c>
      <c r="K37" s="5"/>
      <c r="L37" s="5"/>
      <c r="M37" s="5"/>
    </row>
    <row r="38" spans="1:13" s="26" customFormat="1" ht="12.75" customHeight="1" thickBot="1" x14ac:dyDescent="0.3">
      <c r="A38" s="45"/>
      <c r="B38" s="8"/>
      <c r="C38" s="8"/>
      <c r="D38" s="29"/>
      <c r="E38" s="29"/>
      <c r="F38" s="29"/>
      <c r="G38" s="28" t="s">
        <v>11</v>
      </c>
      <c r="H38" s="31">
        <f>H36+H37</f>
        <v>0</v>
      </c>
      <c r="I38" s="28"/>
      <c r="J38" s="31">
        <f>J36+J37</f>
        <v>0</v>
      </c>
      <c r="K38" s="5"/>
      <c r="L38" s="5"/>
      <c r="M38" s="5"/>
    </row>
    <row r="39" spans="1:13" x14ac:dyDescent="0.25">
      <c r="A39" s="45"/>
      <c r="B39" s="8"/>
      <c r="C39" s="8"/>
      <c r="D39" s="36"/>
      <c r="E39" s="9"/>
      <c r="F39" s="9"/>
      <c r="G39" s="9"/>
      <c r="H39" s="9"/>
      <c r="I39" s="9"/>
      <c r="J39" s="9"/>
      <c r="K39" s="5"/>
      <c r="L39" s="5"/>
      <c r="M39" s="5"/>
    </row>
    <row r="40" spans="1:13" s="25" customFormat="1" x14ac:dyDescent="0.25">
      <c r="A40" s="46" t="s">
        <v>54</v>
      </c>
      <c r="B40" s="8"/>
      <c r="C40" s="8"/>
      <c r="D40" s="36"/>
      <c r="E40" s="9"/>
      <c r="F40" s="9"/>
      <c r="G40" s="9"/>
      <c r="H40" s="9"/>
      <c r="I40" s="9"/>
      <c r="J40" s="9"/>
      <c r="K40" s="5"/>
      <c r="L40" s="5"/>
      <c r="M40" s="5"/>
    </row>
    <row r="41" spans="1:13" ht="24.95" customHeight="1" x14ac:dyDescent="0.25">
      <c r="A41" s="43">
        <v>1</v>
      </c>
      <c r="B41" s="59" t="s">
        <v>73</v>
      </c>
      <c r="C41" s="60"/>
      <c r="D41" s="35">
        <v>2</v>
      </c>
      <c r="E41" s="7"/>
      <c r="F41" s="48"/>
      <c r="G41" s="49">
        <f>ROUND(F41*I41+F41,2)</f>
        <v>0</v>
      </c>
      <c r="H41" s="48">
        <f>D41*F41</f>
        <v>0</v>
      </c>
      <c r="I41" s="50"/>
      <c r="J41" s="48">
        <f>ROUND(H41+H41*I41,2)</f>
        <v>0</v>
      </c>
      <c r="K41" s="5"/>
      <c r="L41" s="5"/>
      <c r="M41" s="5"/>
    </row>
    <row r="42" spans="1:13" s="26" customFormat="1" ht="12.75" customHeight="1" thickBot="1" x14ac:dyDescent="0.3">
      <c r="A42" s="44">
        <v>2</v>
      </c>
      <c r="B42" s="59" t="s">
        <v>92</v>
      </c>
      <c r="C42" s="60"/>
      <c r="D42" s="33"/>
      <c r="E42" s="33"/>
      <c r="F42" s="33"/>
      <c r="G42" s="33"/>
      <c r="H42" s="48"/>
      <c r="I42" s="50"/>
      <c r="J42" s="48">
        <f>ROUND(H42+H42*I42,2)</f>
        <v>0</v>
      </c>
      <c r="K42" s="5"/>
      <c r="L42" s="5"/>
      <c r="M42" s="5"/>
    </row>
    <row r="43" spans="1:13" s="26" customFormat="1" ht="12.75" customHeight="1" thickBot="1" x14ac:dyDescent="0.3">
      <c r="A43" s="45"/>
      <c r="B43" s="8"/>
      <c r="C43" s="8"/>
      <c r="D43" s="29"/>
      <c r="E43" s="29"/>
      <c r="F43" s="29"/>
      <c r="G43" s="28" t="s">
        <v>11</v>
      </c>
      <c r="H43" s="31">
        <f>H41+H42</f>
        <v>0</v>
      </c>
      <c r="I43" s="28"/>
      <c r="J43" s="31">
        <f>J41+J42</f>
        <v>0</v>
      </c>
      <c r="K43" s="5"/>
      <c r="L43" s="5"/>
      <c r="M43" s="5"/>
    </row>
    <row r="44" spans="1:13" x14ac:dyDescent="0.25">
      <c r="A44" s="45"/>
      <c r="B44" s="8"/>
      <c r="C44" s="8"/>
      <c r="D44" s="36"/>
      <c r="E44" s="9"/>
      <c r="F44" s="9"/>
      <c r="G44" s="9"/>
      <c r="H44" s="9"/>
      <c r="I44" s="9"/>
      <c r="J44" s="9"/>
      <c r="K44" s="5"/>
      <c r="L44" s="5"/>
      <c r="M44" s="5"/>
    </row>
    <row r="45" spans="1:13" s="25" customFormat="1" x14ac:dyDescent="0.25">
      <c r="A45" s="46" t="s">
        <v>102</v>
      </c>
      <c r="B45" s="8"/>
      <c r="C45" s="8"/>
      <c r="D45" s="36"/>
      <c r="E45" s="9"/>
      <c r="F45" s="9"/>
      <c r="G45" s="9"/>
      <c r="H45" s="9"/>
      <c r="I45" s="9"/>
      <c r="J45" s="9"/>
      <c r="K45" s="5"/>
      <c r="L45" s="5"/>
      <c r="M45" s="5"/>
    </row>
    <row r="46" spans="1:13" ht="24.95" customHeight="1" x14ac:dyDescent="0.25">
      <c r="A46" s="43">
        <v>1</v>
      </c>
      <c r="B46" s="59" t="s">
        <v>74</v>
      </c>
      <c r="C46" s="60"/>
      <c r="D46" s="35">
        <v>2</v>
      </c>
      <c r="E46" s="7"/>
      <c r="F46" s="48"/>
      <c r="G46" s="49">
        <f>ROUND(F46*I46+F46,2)</f>
        <v>0</v>
      </c>
      <c r="H46" s="48">
        <f>D46*F46</f>
        <v>0</v>
      </c>
      <c r="I46" s="50"/>
      <c r="J46" s="48">
        <f>ROUND(H46+H46*I46,2)</f>
        <v>0</v>
      </c>
      <c r="K46" s="5"/>
      <c r="L46" s="5"/>
      <c r="M46" s="5"/>
    </row>
    <row r="47" spans="1:13" s="26" customFormat="1" ht="12.75" customHeight="1" thickBot="1" x14ac:dyDescent="0.3">
      <c r="A47" s="44">
        <v>2</v>
      </c>
      <c r="B47" s="59" t="s">
        <v>92</v>
      </c>
      <c r="C47" s="60"/>
      <c r="D47" s="33"/>
      <c r="E47" s="33"/>
      <c r="F47" s="33"/>
      <c r="G47" s="33"/>
      <c r="H47" s="48"/>
      <c r="I47" s="50"/>
      <c r="J47" s="48">
        <f>ROUND(H47+H47*I47,2)</f>
        <v>0</v>
      </c>
      <c r="K47" s="5"/>
      <c r="L47" s="5"/>
      <c r="M47" s="5"/>
    </row>
    <row r="48" spans="1:13" s="26" customFormat="1" ht="12.75" customHeight="1" thickBot="1" x14ac:dyDescent="0.3">
      <c r="A48" s="45"/>
      <c r="B48" s="8"/>
      <c r="C48" s="8"/>
      <c r="D48" s="29"/>
      <c r="E48" s="29"/>
      <c r="F48" s="29"/>
      <c r="G48" s="28" t="s">
        <v>11</v>
      </c>
      <c r="H48" s="31">
        <f>H46+H47</f>
        <v>0</v>
      </c>
      <c r="I48" s="28"/>
      <c r="J48" s="31">
        <f>J46+J47</f>
        <v>0</v>
      </c>
      <c r="K48" s="5"/>
      <c r="L48" s="5"/>
      <c r="M48" s="5"/>
    </row>
    <row r="49" spans="1:13" x14ac:dyDescent="0.25">
      <c r="A49" s="45"/>
      <c r="B49" s="8"/>
      <c r="C49" s="8"/>
      <c r="D49" s="36"/>
      <c r="E49" s="9"/>
      <c r="F49" s="9"/>
      <c r="G49" s="9"/>
      <c r="H49" s="9"/>
      <c r="I49" s="9"/>
      <c r="J49" s="9"/>
      <c r="K49" s="5"/>
      <c r="L49" s="5"/>
      <c r="M49" s="5"/>
    </row>
    <row r="50" spans="1:13" s="25" customFormat="1" x14ac:dyDescent="0.25">
      <c r="A50" s="46" t="s">
        <v>55</v>
      </c>
      <c r="B50" s="8"/>
      <c r="C50" s="8"/>
      <c r="D50" s="36"/>
      <c r="E50" s="9"/>
      <c r="F50" s="9"/>
      <c r="G50" s="9"/>
      <c r="H50" s="9"/>
      <c r="I50" s="9"/>
      <c r="J50" s="9"/>
      <c r="K50" s="5"/>
      <c r="L50" s="5"/>
      <c r="M50" s="5"/>
    </row>
    <row r="51" spans="1:13" ht="24.95" customHeight="1" x14ac:dyDescent="0.25">
      <c r="A51" s="43">
        <v>1</v>
      </c>
      <c r="B51" s="59" t="s">
        <v>75</v>
      </c>
      <c r="C51" s="60"/>
      <c r="D51" s="35">
        <v>3</v>
      </c>
      <c r="E51" s="7"/>
      <c r="F51" s="48"/>
      <c r="G51" s="49">
        <f>ROUND(F51*I51+F51,2)</f>
        <v>0</v>
      </c>
      <c r="H51" s="48">
        <f>D51*F51</f>
        <v>0</v>
      </c>
      <c r="I51" s="50"/>
      <c r="J51" s="48">
        <f>ROUND(H51+H51*I51,2)</f>
        <v>0</v>
      </c>
      <c r="K51" s="5"/>
      <c r="L51" s="5"/>
      <c r="M51" s="5"/>
    </row>
    <row r="52" spans="1:13" s="26" customFormat="1" ht="12.75" customHeight="1" thickBot="1" x14ac:dyDescent="0.3">
      <c r="A52" s="44">
        <v>2</v>
      </c>
      <c r="B52" s="59" t="s">
        <v>92</v>
      </c>
      <c r="C52" s="60"/>
      <c r="D52" s="33"/>
      <c r="E52" s="33"/>
      <c r="F52" s="33"/>
      <c r="G52" s="33"/>
      <c r="H52" s="48"/>
      <c r="I52" s="50"/>
      <c r="J52" s="48">
        <f>ROUND(H52+H52*I52,2)</f>
        <v>0</v>
      </c>
      <c r="K52" s="5"/>
      <c r="L52" s="5"/>
      <c r="M52" s="5"/>
    </row>
    <row r="53" spans="1:13" s="26" customFormat="1" ht="12.75" customHeight="1" thickBot="1" x14ac:dyDescent="0.3">
      <c r="A53" s="45"/>
      <c r="B53" s="8"/>
      <c r="C53" s="8"/>
      <c r="D53" s="29"/>
      <c r="E53" s="29"/>
      <c r="F53" s="29"/>
      <c r="G53" s="28" t="s">
        <v>11</v>
      </c>
      <c r="H53" s="31">
        <f>H51+H52</f>
        <v>0</v>
      </c>
      <c r="I53" s="28"/>
      <c r="J53" s="31">
        <f>J51+J52</f>
        <v>0</v>
      </c>
      <c r="K53" s="5"/>
      <c r="L53" s="5"/>
      <c r="M53" s="5"/>
    </row>
    <row r="54" spans="1:13" x14ac:dyDescent="0.25">
      <c r="A54" s="45"/>
      <c r="B54" s="8"/>
      <c r="C54" s="8"/>
      <c r="D54" s="36"/>
      <c r="E54" s="9"/>
      <c r="F54" s="9"/>
      <c r="G54" s="9"/>
      <c r="H54" s="9"/>
      <c r="I54" s="9"/>
      <c r="J54" s="9"/>
      <c r="K54" s="5"/>
      <c r="L54" s="5"/>
      <c r="M54" s="5"/>
    </row>
    <row r="55" spans="1:13" s="25" customFormat="1" x14ac:dyDescent="0.25">
      <c r="A55" s="46" t="s">
        <v>103</v>
      </c>
      <c r="B55" s="8"/>
      <c r="C55" s="8"/>
      <c r="D55" s="36"/>
      <c r="E55" s="9"/>
      <c r="F55" s="9"/>
      <c r="G55" s="9"/>
      <c r="H55" s="9"/>
      <c r="I55" s="9"/>
      <c r="J55" s="9"/>
      <c r="K55" s="5"/>
      <c r="L55" s="5"/>
      <c r="M55" s="5"/>
    </row>
    <row r="56" spans="1:13" ht="24.95" customHeight="1" x14ac:dyDescent="0.25">
      <c r="A56" s="43">
        <v>1</v>
      </c>
      <c r="B56" s="59" t="s">
        <v>76</v>
      </c>
      <c r="C56" s="60"/>
      <c r="D56" s="35">
        <v>2</v>
      </c>
      <c r="E56" s="7"/>
      <c r="F56" s="48"/>
      <c r="G56" s="49">
        <f>ROUND(F56*I56+F56,2)</f>
        <v>0</v>
      </c>
      <c r="H56" s="48">
        <f>D56*F56</f>
        <v>0</v>
      </c>
      <c r="I56" s="50"/>
      <c r="J56" s="48">
        <f>ROUND(H56+H56*I56,2)</f>
        <v>0</v>
      </c>
      <c r="K56" s="5"/>
      <c r="L56" s="5"/>
      <c r="M56" s="5"/>
    </row>
    <row r="57" spans="1:13" s="26" customFormat="1" ht="12.75" customHeight="1" thickBot="1" x14ac:dyDescent="0.3">
      <c r="A57" s="44">
        <v>2</v>
      </c>
      <c r="B57" s="59" t="s">
        <v>92</v>
      </c>
      <c r="C57" s="60"/>
      <c r="D57" s="33"/>
      <c r="E57" s="33"/>
      <c r="F57" s="33"/>
      <c r="G57" s="33"/>
      <c r="H57" s="48"/>
      <c r="I57" s="50"/>
      <c r="J57" s="48">
        <f>ROUND(H57+H57*I57,2)</f>
        <v>0</v>
      </c>
      <c r="K57" s="5"/>
      <c r="L57" s="5"/>
      <c r="M57" s="5"/>
    </row>
    <row r="58" spans="1:13" s="26" customFormat="1" ht="12.75" customHeight="1" thickBot="1" x14ac:dyDescent="0.3">
      <c r="A58" s="45"/>
      <c r="B58" s="8"/>
      <c r="C58" s="8"/>
      <c r="D58" s="29"/>
      <c r="E58" s="29"/>
      <c r="F58" s="29"/>
      <c r="G58" s="28" t="s">
        <v>11</v>
      </c>
      <c r="H58" s="31">
        <f>H56+H57</f>
        <v>0</v>
      </c>
      <c r="I58" s="28"/>
      <c r="J58" s="31">
        <f>J56+J57</f>
        <v>0</v>
      </c>
      <c r="K58" s="5"/>
      <c r="L58" s="5"/>
      <c r="M58" s="5"/>
    </row>
    <row r="59" spans="1:13" x14ac:dyDescent="0.25">
      <c r="A59" s="45"/>
      <c r="B59" s="8"/>
      <c r="C59" s="8"/>
      <c r="D59" s="36"/>
      <c r="E59" s="9"/>
      <c r="F59" s="9"/>
      <c r="G59" s="9"/>
      <c r="H59" s="9"/>
      <c r="I59" s="9"/>
      <c r="J59" s="9"/>
      <c r="K59" s="5"/>
      <c r="L59" s="5"/>
      <c r="M59" s="5"/>
    </row>
    <row r="60" spans="1:13" s="25" customFormat="1" x14ac:dyDescent="0.25">
      <c r="A60" s="46" t="s">
        <v>56</v>
      </c>
      <c r="B60" s="8"/>
      <c r="C60" s="8"/>
      <c r="D60" s="36"/>
      <c r="E60" s="9"/>
      <c r="F60" s="9"/>
      <c r="G60" s="9"/>
      <c r="H60" s="9"/>
      <c r="I60" s="9"/>
      <c r="J60" s="9"/>
      <c r="K60" s="5"/>
      <c r="L60" s="5"/>
      <c r="M60" s="5"/>
    </row>
    <row r="61" spans="1:13" ht="24.95" customHeight="1" x14ac:dyDescent="0.25">
      <c r="A61" s="43">
        <v>1</v>
      </c>
      <c r="B61" s="59" t="s">
        <v>77</v>
      </c>
      <c r="C61" s="60"/>
      <c r="D61" s="35">
        <v>1</v>
      </c>
      <c r="E61" s="7"/>
      <c r="F61" s="48"/>
      <c r="G61" s="49">
        <f>ROUND(F61*I61+F61,2)</f>
        <v>0</v>
      </c>
      <c r="H61" s="48">
        <f>D61*F61</f>
        <v>0</v>
      </c>
      <c r="I61" s="50"/>
      <c r="J61" s="48">
        <f>ROUND(H61+H61*I61,2)</f>
        <v>0</v>
      </c>
      <c r="K61" s="5"/>
      <c r="L61" s="5"/>
      <c r="M61" s="5"/>
    </row>
    <row r="62" spans="1:13" s="26" customFormat="1" ht="12.75" customHeight="1" thickBot="1" x14ac:dyDescent="0.3">
      <c r="A62" s="44">
        <v>2</v>
      </c>
      <c r="B62" s="59" t="s">
        <v>92</v>
      </c>
      <c r="C62" s="60"/>
      <c r="D62" s="33"/>
      <c r="E62" s="33"/>
      <c r="F62" s="33"/>
      <c r="G62" s="33"/>
      <c r="H62" s="48"/>
      <c r="I62" s="50"/>
      <c r="J62" s="48">
        <f>ROUND(H62+H62*I62,2)</f>
        <v>0</v>
      </c>
      <c r="K62" s="5"/>
      <c r="L62" s="5"/>
      <c r="M62" s="5"/>
    </row>
    <row r="63" spans="1:13" s="26" customFormat="1" ht="12.75" customHeight="1" thickBot="1" x14ac:dyDescent="0.3">
      <c r="A63" s="45"/>
      <c r="B63" s="8"/>
      <c r="C63" s="8"/>
      <c r="D63" s="29"/>
      <c r="E63" s="29"/>
      <c r="F63" s="29"/>
      <c r="G63" s="28" t="s">
        <v>11</v>
      </c>
      <c r="H63" s="31">
        <f>H61+H62</f>
        <v>0</v>
      </c>
      <c r="I63" s="28"/>
      <c r="J63" s="31">
        <f>J61+J62</f>
        <v>0</v>
      </c>
      <c r="K63" s="5"/>
      <c r="L63" s="5"/>
      <c r="M63" s="5"/>
    </row>
    <row r="64" spans="1:13" x14ac:dyDescent="0.25">
      <c r="A64" s="45"/>
      <c r="B64" s="8"/>
      <c r="C64" s="8"/>
      <c r="D64" s="36"/>
      <c r="E64" s="9"/>
      <c r="F64" s="9"/>
      <c r="G64" s="9"/>
      <c r="H64" s="9"/>
      <c r="I64" s="9"/>
      <c r="J64" s="9"/>
      <c r="K64" s="5"/>
      <c r="L64" s="5"/>
      <c r="M64" s="5"/>
    </row>
    <row r="65" spans="1:13" s="25" customFormat="1" x14ac:dyDescent="0.25">
      <c r="A65" s="46" t="s">
        <v>57</v>
      </c>
      <c r="B65" s="8"/>
      <c r="C65" s="8"/>
      <c r="D65" s="36"/>
      <c r="E65" s="9"/>
      <c r="F65" s="9"/>
      <c r="G65" s="9"/>
      <c r="H65" s="9"/>
      <c r="I65" s="9"/>
      <c r="J65" s="9"/>
      <c r="K65" s="5"/>
      <c r="L65" s="5"/>
      <c r="M65" s="5"/>
    </row>
    <row r="66" spans="1:13" ht="24.95" customHeight="1" x14ac:dyDescent="0.25">
      <c r="A66" s="43">
        <v>1</v>
      </c>
      <c r="B66" s="59" t="s">
        <v>78</v>
      </c>
      <c r="C66" s="60"/>
      <c r="D66" s="35">
        <v>1</v>
      </c>
      <c r="E66" s="7"/>
      <c r="F66" s="48"/>
      <c r="G66" s="49">
        <f>ROUND(F66*I66+F66,2)</f>
        <v>0</v>
      </c>
      <c r="H66" s="48">
        <f>D66*F66</f>
        <v>0</v>
      </c>
      <c r="I66" s="50"/>
      <c r="J66" s="48">
        <f>ROUND(H66+H66*I66,2)</f>
        <v>0</v>
      </c>
      <c r="K66" s="5"/>
      <c r="L66" s="5"/>
      <c r="M66" s="5"/>
    </row>
    <row r="67" spans="1:13" s="26" customFormat="1" ht="12.75" customHeight="1" thickBot="1" x14ac:dyDescent="0.3">
      <c r="A67" s="44">
        <v>2</v>
      </c>
      <c r="B67" s="59" t="s">
        <v>92</v>
      </c>
      <c r="C67" s="60"/>
      <c r="D67" s="33"/>
      <c r="E67" s="33"/>
      <c r="F67" s="33"/>
      <c r="G67" s="33"/>
      <c r="H67" s="48"/>
      <c r="I67" s="50"/>
      <c r="J67" s="48">
        <f>ROUND(H67+H67*I67,2)</f>
        <v>0</v>
      </c>
      <c r="K67" s="5"/>
      <c r="L67" s="5"/>
      <c r="M67" s="5"/>
    </row>
    <row r="68" spans="1:13" s="26" customFormat="1" ht="12.75" customHeight="1" thickBot="1" x14ac:dyDescent="0.3">
      <c r="A68" s="45"/>
      <c r="B68" s="8"/>
      <c r="C68" s="8"/>
      <c r="D68" s="29"/>
      <c r="E68" s="29"/>
      <c r="F68" s="29"/>
      <c r="G68" s="28" t="s">
        <v>11</v>
      </c>
      <c r="H68" s="31">
        <f>H66+H67</f>
        <v>0</v>
      </c>
      <c r="I68" s="28"/>
      <c r="J68" s="31">
        <f>J66+J67</f>
        <v>0</v>
      </c>
      <c r="K68" s="5"/>
      <c r="L68" s="5"/>
      <c r="M68" s="5"/>
    </row>
    <row r="69" spans="1:13" x14ac:dyDescent="0.25">
      <c r="A69" s="45"/>
      <c r="B69" s="8"/>
      <c r="C69" s="8"/>
      <c r="D69" s="36"/>
      <c r="E69" s="9"/>
      <c r="F69" s="9"/>
      <c r="G69" s="9"/>
      <c r="H69" s="9"/>
      <c r="I69" s="9"/>
      <c r="J69" s="9"/>
      <c r="K69" s="5"/>
      <c r="L69" s="5"/>
      <c r="M69" s="5"/>
    </row>
    <row r="70" spans="1:13" s="25" customFormat="1" x14ac:dyDescent="0.25">
      <c r="A70" s="46" t="s">
        <v>58</v>
      </c>
      <c r="B70" s="8"/>
      <c r="C70" s="8"/>
      <c r="D70" s="36"/>
      <c r="E70" s="9"/>
      <c r="F70" s="9"/>
      <c r="G70" s="9"/>
      <c r="H70" s="9"/>
      <c r="I70" s="9"/>
      <c r="J70" s="9"/>
      <c r="K70" s="5"/>
      <c r="L70" s="5"/>
      <c r="M70" s="5"/>
    </row>
    <row r="71" spans="1:13" ht="24.95" customHeight="1" x14ac:dyDescent="0.25">
      <c r="A71" s="43">
        <v>1</v>
      </c>
      <c r="B71" s="59" t="s">
        <v>79</v>
      </c>
      <c r="C71" s="60"/>
      <c r="D71" s="35">
        <v>1</v>
      </c>
      <c r="E71" s="7"/>
      <c r="F71" s="48"/>
      <c r="G71" s="49">
        <f>ROUND(F71*I71+F71,2)</f>
        <v>0</v>
      </c>
      <c r="H71" s="48">
        <f>D71*F71</f>
        <v>0</v>
      </c>
      <c r="I71" s="50"/>
      <c r="J71" s="48">
        <f>ROUND(H71+H71*I71,2)</f>
        <v>0</v>
      </c>
      <c r="K71" s="5"/>
      <c r="L71" s="5"/>
      <c r="M71" s="5"/>
    </row>
    <row r="72" spans="1:13" s="26" customFormat="1" ht="12.75" customHeight="1" thickBot="1" x14ac:dyDescent="0.3">
      <c r="A72" s="44">
        <v>2</v>
      </c>
      <c r="B72" s="59" t="s">
        <v>92</v>
      </c>
      <c r="C72" s="60"/>
      <c r="D72" s="33"/>
      <c r="E72" s="33"/>
      <c r="F72" s="33"/>
      <c r="G72" s="33"/>
      <c r="H72" s="48"/>
      <c r="I72" s="50"/>
      <c r="J72" s="48">
        <f>ROUND(H72+H72*I72,2)</f>
        <v>0</v>
      </c>
      <c r="K72" s="5"/>
      <c r="L72" s="5"/>
      <c r="M72" s="5"/>
    </row>
    <row r="73" spans="1:13" s="26" customFormat="1" ht="12.75" customHeight="1" thickBot="1" x14ac:dyDescent="0.3">
      <c r="A73" s="45"/>
      <c r="B73" s="8"/>
      <c r="C73" s="8"/>
      <c r="D73" s="29"/>
      <c r="E73" s="29"/>
      <c r="F73" s="29"/>
      <c r="G73" s="28" t="s">
        <v>11</v>
      </c>
      <c r="H73" s="31">
        <f>H71+H72</f>
        <v>0</v>
      </c>
      <c r="I73" s="28"/>
      <c r="J73" s="31">
        <f>J71+J72</f>
        <v>0</v>
      </c>
      <c r="K73" s="5"/>
      <c r="L73" s="5"/>
      <c r="M73" s="5"/>
    </row>
    <row r="74" spans="1:13" x14ac:dyDescent="0.25">
      <c r="A74" s="45"/>
      <c r="B74" s="8"/>
      <c r="C74" s="8"/>
      <c r="D74" s="36"/>
      <c r="E74" s="9"/>
      <c r="F74" s="9"/>
      <c r="G74" s="9"/>
      <c r="H74" s="9"/>
      <c r="I74" s="9"/>
      <c r="J74" s="9"/>
      <c r="K74" s="5"/>
      <c r="L74" s="5"/>
      <c r="M74" s="5"/>
    </row>
    <row r="75" spans="1:13" s="25" customFormat="1" x14ac:dyDescent="0.25">
      <c r="A75" s="46" t="s">
        <v>59</v>
      </c>
      <c r="B75" s="8"/>
      <c r="C75" s="8"/>
      <c r="D75" s="36"/>
      <c r="E75" s="9"/>
      <c r="F75" s="9"/>
      <c r="G75" s="9"/>
      <c r="H75" s="9"/>
      <c r="I75" s="9"/>
      <c r="J75" s="9"/>
      <c r="K75" s="5"/>
      <c r="L75" s="5"/>
      <c r="M75" s="5"/>
    </row>
    <row r="76" spans="1:13" ht="24.95" customHeight="1" x14ac:dyDescent="0.25">
      <c r="A76" s="43">
        <v>1</v>
      </c>
      <c r="B76" s="59" t="s">
        <v>80</v>
      </c>
      <c r="C76" s="60"/>
      <c r="D76" s="35">
        <v>1</v>
      </c>
      <c r="E76" s="7"/>
      <c r="F76" s="48"/>
      <c r="G76" s="49">
        <f>ROUND(F76*I76+F76,2)</f>
        <v>0</v>
      </c>
      <c r="H76" s="48">
        <f>D76*F76</f>
        <v>0</v>
      </c>
      <c r="I76" s="50"/>
      <c r="J76" s="48">
        <f>ROUND(H76+H76*I76,2)</f>
        <v>0</v>
      </c>
      <c r="K76" s="5"/>
      <c r="L76" s="5"/>
      <c r="M76" s="5"/>
    </row>
    <row r="77" spans="1:13" s="26" customFormat="1" ht="12.75" customHeight="1" thickBot="1" x14ac:dyDescent="0.3">
      <c r="A77" s="44">
        <v>2</v>
      </c>
      <c r="B77" s="59" t="s">
        <v>92</v>
      </c>
      <c r="C77" s="60"/>
      <c r="D77" s="33"/>
      <c r="E77" s="33"/>
      <c r="F77" s="33"/>
      <c r="G77" s="33"/>
      <c r="H77" s="48"/>
      <c r="I77" s="50"/>
      <c r="J77" s="48">
        <f>ROUND(H77+H77*I77,2)</f>
        <v>0</v>
      </c>
      <c r="K77" s="5"/>
      <c r="L77" s="5"/>
      <c r="M77" s="5"/>
    </row>
    <row r="78" spans="1:13" s="26" customFormat="1" ht="12.75" customHeight="1" thickBot="1" x14ac:dyDescent="0.3">
      <c r="A78" s="45"/>
      <c r="B78" s="8"/>
      <c r="C78" s="8"/>
      <c r="D78" s="29"/>
      <c r="E78" s="29"/>
      <c r="F78" s="29"/>
      <c r="G78" s="28" t="s">
        <v>11</v>
      </c>
      <c r="H78" s="31">
        <f>H76+H77</f>
        <v>0</v>
      </c>
      <c r="I78" s="28"/>
      <c r="J78" s="31">
        <f>J76+J77</f>
        <v>0</v>
      </c>
      <c r="K78" s="5"/>
      <c r="L78" s="5"/>
      <c r="M78" s="5"/>
    </row>
    <row r="79" spans="1:13" x14ac:dyDescent="0.25">
      <c r="A79" s="45"/>
      <c r="B79" s="8"/>
      <c r="C79" s="8"/>
      <c r="D79" s="36"/>
      <c r="E79" s="9"/>
      <c r="F79" s="9"/>
      <c r="G79" s="9"/>
      <c r="H79" s="9"/>
      <c r="I79" s="9"/>
      <c r="J79" s="9"/>
      <c r="K79" s="5"/>
      <c r="L79" s="5"/>
      <c r="M79" s="5"/>
    </row>
    <row r="80" spans="1:13" s="25" customFormat="1" x14ac:dyDescent="0.25">
      <c r="A80" s="46" t="s">
        <v>60</v>
      </c>
      <c r="B80" s="8"/>
      <c r="C80" s="8"/>
      <c r="D80" s="36"/>
      <c r="E80" s="9"/>
      <c r="F80" s="9"/>
      <c r="G80" s="9"/>
      <c r="H80" s="9"/>
      <c r="I80" s="9"/>
      <c r="J80" s="9"/>
      <c r="K80" s="5"/>
      <c r="L80" s="5"/>
      <c r="M80" s="5"/>
    </row>
    <row r="81" spans="1:13" ht="24.95" customHeight="1" x14ac:dyDescent="0.25">
      <c r="A81" s="43">
        <v>1</v>
      </c>
      <c r="B81" s="59" t="s">
        <v>81</v>
      </c>
      <c r="C81" s="60"/>
      <c r="D81" s="35">
        <v>1</v>
      </c>
      <c r="E81" s="7"/>
      <c r="F81" s="48"/>
      <c r="G81" s="49">
        <f>ROUND(F81*I81+F81,2)</f>
        <v>0</v>
      </c>
      <c r="H81" s="48">
        <f>D81*F81</f>
        <v>0</v>
      </c>
      <c r="I81" s="50"/>
      <c r="J81" s="48">
        <f>ROUND(H81+H81*I81,2)</f>
        <v>0</v>
      </c>
      <c r="K81" s="5"/>
      <c r="L81" s="5"/>
      <c r="M81" s="5"/>
    </row>
    <row r="82" spans="1:13" s="26" customFormat="1" ht="12.75" customHeight="1" thickBot="1" x14ac:dyDescent="0.3">
      <c r="A82" s="44">
        <v>2</v>
      </c>
      <c r="B82" s="59" t="s">
        <v>92</v>
      </c>
      <c r="C82" s="60"/>
      <c r="D82" s="33"/>
      <c r="E82" s="33"/>
      <c r="F82" s="33"/>
      <c r="G82" s="33"/>
      <c r="H82" s="48"/>
      <c r="I82" s="50"/>
      <c r="J82" s="48">
        <f>ROUND(H82+H82*I82,2)</f>
        <v>0</v>
      </c>
      <c r="K82" s="5"/>
      <c r="L82" s="5"/>
      <c r="M82" s="5"/>
    </row>
    <row r="83" spans="1:13" s="26" customFormat="1" ht="12.75" customHeight="1" thickBot="1" x14ac:dyDescent="0.3">
      <c r="A83" s="45"/>
      <c r="B83" s="8"/>
      <c r="C83" s="8"/>
      <c r="D83" s="29"/>
      <c r="E83" s="29"/>
      <c r="F83" s="29"/>
      <c r="G83" s="28" t="s">
        <v>11</v>
      </c>
      <c r="H83" s="31">
        <f>H81+H82</f>
        <v>0</v>
      </c>
      <c r="I83" s="28"/>
      <c r="J83" s="31">
        <f>J81+J82</f>
        <v>0</v>
      </c>
      <c r="K83" s="5"/>
      <c r="L83" s="5"/>
      <c r="M83" s="5"/>
    </row>
    <row r="84" spans="1:13" x14ac:dyDescent="0.25">
      <c r="A84" s="45"/>
      <c r="B84" s="8"/>
      <c r="C84" s="8"/>
      <c r="D84" s="36"/>
      <c r="E84" s="9"/>
      <c r="F84" s="9"/>
      <c r="G84" s="9"/>
      <c r="H84" s="9"/>
      <c r="I84" s="9"/>
      <c r="J84" s="9"/>
      <c r="K84" s="5"/>
      <c r="L84" s="5"/>
      <c r="M84" s="5"/>
    </row>
    <row r="85" spans="1:13" s="25" customFormat="1" x14ac:dyDescent="0.25">
      <c r="A85" s="46" t="s">
        <v>61</v>
      </c>
      <c r="B85" s="8"/>
      <c r="C85" s="8"/>
      <c r="D85" s="36"/>
      <c r="E85" s="9"/>
      <c r="F85" s="9"/>
      <c r="G85" s="9"/>
      <c r="H85" s="9"/>
      <c r="I85" s="9"/>
      <c r="J85" s="9"/>
      <c r="K85" s="5"/>
      <c r="L85" s="5"/>
      <c r="M85" s="5"/>
    </row>
    <row r="86" spans="1:13" ht="24.95" customHeight="1" x14ac:dyDescent="0.25">
      <c r="A86" s="43">
        <v>1</v>
      </c>
      <c r="B86" s="59" t="s">
        <v>82</v>
      </c>
      <c r="C86" s="60"/>
      <c r="D86" s="35">
        <v>1</v>
      </c>
      <c r="E86" s="7"/>
      <c r="F86" s="48"/>
      <c r="G86" s="49">
        <f>ROUND(F86*I86+F86,2)</f>
        <v>0</v>
      </c>
      <c r="H86" s="48">
        <f>D86*F86</f>
        <v>0</v>
      </c>
      <c r="I86" s="50"/>
      <c r="J86" s="48">
        <f>ROUND(H86+H86*I86,2)</f>
        <v>0</v>
      </c>
      <c r="K86" s="5"/>
      <c r="L86" s="5"/>
      <c r="M86" s="5"/>
    </row>
    <row r="87" spans="1:13" s="26" customFormat="1" ht="12.75" customHeight="1" thickBot="1" x14ac:dyDescent="0.3">
      <c r="A87" s="44">
        <v>2</v>
      </c>
      <c r="B87" s="59" t="s">
        <v>92</v>
      </c>
      <c r="C87" s="60"/>
      <c r="D87" s="33"/>
      <c r="E87" s="33"/>
      <c r="F87" s="33"/>
      <c r="G87" s="33"/>
      <c r="H87" s="48"/>
      <c r="I87" s="50"/>
      <c r="J87" s="48">
        <f>ROUND(H87+H87*I87,2)</f>
        <v>0</v>
      </c>
      <c r="K87" s="5"/>
      <c r="L87" s="5"/>
      <c r="M87" s="5"/>
    </row>
    <row r="88" spans="1:13" s="26" customFormat="1" ht="12.75" customHeight="1" thickBot="1" x14ac:dyDescent="0.3">
      <c r="A88" s="45"/>
      <c r="B88" s="8"/>
      <c r="C88" s="8"/>
      <c r="D88" s="29"/>
      <c r="E88" s="29"/>
      <c r="F88" s="29"/>
      <c r="G88" s="28" t="s">
        <v>11</v>
      </c>
      <c r="H88" s="31">
        <f>H86+H87</f>
        <v>0</v>
      </c>
      <c r="I88" s="28"/>
      <c r="J88" s="31">
        <f>J86+J87</f>
        <v>0</v>
      </c>
      <c r="K88" s="5"/>
      <c r="L88" s="5"/>
      <c r="M88" s="5"/>
    </row>
    <row r="89" spans="1:13" x14ac:dyDescent="0.25">
      <c r="A89" s="45"/>
      <c r="B89" s="8"/>
      <c r="C89" s="8"/>
      <c r="D89" s="36"/>
      <c r="E89" s="9"/>
      <c r="F89" s="9"/>
      <c r="G89" s="9"/>
      <c r="H89" s="9"/>
      <c r="I89" s="9"/>
      <c r="J89" s="9"/>
      <c r="K89" s="5"/>
      <c r="L89" s="5"/>
      <c r="M89" s="5"/>
    </row>
    <row r="90" spans="1:13" s="25" customFormat="1" x14ac:dyDescent="0.25">
      <c r="A90" s="46" t="s">
        <v>62</v>
      </c>
      <c r="B90" s="8"/>
      <c r="C90" s="8"/>
      <c r="D90" s="36"/>
      <c r="E90" s="9"/>
      <c r="F90" s="9"/>
      <c r="G90" s="9"/>
      <c r="H90" s="9"/>
      <c r="I90" s="9"/>
      <c r="J90" s="9"/>
      <c r="K90" s="5"/>
      <c r="L90" s="5"/>
      <c r="M90" s="5"/>
    </row>
    <row r="91" spans="1:13" ht="52.5" customHeight="1" x14ac:dyDescent="0.25">
      <c r="A91" s="43">
        <v>1</v>
      </c>
      <c r="B91" s="59" t="s">
        <v>83</v>
      </c>
      <c r="C91" s="60"/>
      <c r="D91" s="35">
        <v>1</v>
      </c>
      <c r="E91" s="7"/>
      <c r="F91" s="48"/>
      <c r="G91" s="49">
        <f>ROUND(F91*I91+F91,2)</f>
        <v>0</v>
      </c>
      <c r="H91" s="48">
        <f>D91*F91</f>
        <v>0</v>
      </c>
      <c r="I91" s="50"/>
      <c r="J91" s="48">
        <f>ROUND(H91+H91*I91,2)</f>
        <v>0</v>
      </c>
      <c r="K91" s="5"/>
      <c r="L91" s="5"/>
      <c r="M91" s="5"/>
    </row>
    <row r="92" spans="1:13" s="26" customFormat="1" ht="12.75" customHeight="1" thickBot="1" x14ac:dyDescent="0.3">
      <c r="A92" s="44">
        <v>2</v>
      </c>
      <c r="B92" s="59" t="s">
        <v>92</v>
      </c>
      <c r="C92" s="60"/>
      <c r="D92" s="33"/>
      <c r="E92" s="33"/>
      <c r="F92" s="33"/>
      <c r="G92" s="33"/>
      <c r="H92" s="48"/>
      <c r="I92" s="50"/>
      <c r="J92" s="48">
        <f>ROUND(H92+H92*I92,2)</f>
        <v>0</v>
      </c>
      <c r="K92" s="5"/>
      <c r="L92" s="5"/>
      <c r="M92" s="5"/>
    </row>
    <row r="93" spans="1:13" s="26" customFormat="1" ht="12.75" customHeight="1" thickBot="1" x14ac:dyDescent="0.3">
      <c r="A93" s="45"/>
      <c r="B93" s="8"/>
      <c r="C93" s="8"/>
      <c r="D93" s="29"/>
      <c r="E93" s="29"/>
      <c r="F93" s="29"/>
      <c r="G93" s="28" t="s">
        <v>11</v>
      </c>
      <c r="H93" s="31">
        <f>H91+H92</f>
        <v>0</v>
      </c>
      <c r="I93" s="28"/>
      <c r="J93" s="31">
        <f>J91+J92</f>
        <v>0</v>
      </c>
      <c r="K93" s="5"/>
      <c r="L93" s="5"/>
      <c r="M93" s="5"/>
    </row>
    <row r="94" spans="1:13" x14ac:dyDescent="0.25">
      <c r="A94" s="45"/>
      <c r="B94" s="8"/>
      <c r="C94" s="8"/>
      <c r="D94" s="36"/>
      <c r="E94" s="9"/>
      <c r="F94" s="9"/>
      <c r="G94" s="9"/>
      <c r="H94" s="9"/>
      <c r="I94" s="9"/>
      <c r="J94" s="9"/>
      <c r="K94" s="5"/>
      <c r="L94" s="5"/>
      <c r="M94" s="5"/>
    </row>
    <row r="95" spans="1:13" s="25" customFormat="1" x14ac:dyDescent="0.25">
      <c r="A95" s="46" t="s">
        <v>63</v>
      </c>
      <c r="B95" s="8"/>
      <c r="C95" s="8"/>
      <c r="D95" s="36"/>
      <c r="E95" s="9"/>
      <c r="F95" s="9"/>
      <c r="G95" s="9"/>
      <c r="H95" s="9"/>
      <c r="I95" s="9"/>
      <c r="J95" s="9"/>
      <c r="K95" s="5"/>
      <c r="L95" s="5"/>
      <c r="M95" s="5"/>
    </row>
    <row r="96" spans="1:13" ht="24.95" customHeight="1" x14ac:dyDescent="0.25">
      <c r="A96" s="43">
        <v>1</v>
      </c>
      <c r="B96" s="59" t="s">
        <v>84</v>
      </c>
      <c r="C96" s="60"/>
      <c r="D96" s="35">
        <v>1</v>
      </c>
      <c r="E96" s="7"/>
      <c r="F96" s="48"/>
      <c r="G96" s="49">
        <f>ROUND(F96*I96+F96,2)</f>
        <v>0</v>
      </c>
      <c r="H96" s="48">
        <f>D96*F96</f>
        <v>0</v>
      </c>
      <c r="I96" s="50"/>
      <c r="J96" s="48">
        <f>ROUND(H96+H96*I96,2)</f>
        <v>0</v>
      </c>
      <c r="K96" s="5"/>
      <c r="L96" s="5"/>
      <c r="M96" s="5"/>
    </row>
    <row r="97" spans="1:13" s="26" customFormat="1" ht="12.75" customHeight="1" thickBot="1" x14ac:dyDescent="0.3">
      <c r="A97" s="44">
        <v>2</v>
      </c>
      <c r="B97" s="59" t="s">
        <v>92</v>
      </c>
      <c r="C97" s="60"/>
      <c r="D97" s="33"/>
      <c r="E97" s="33"/>
      <c r="F97" s="33"/>
      <c r="G97" s="33"/>
      <c r="H97" s="48"/>
      <c r="I97" s="50"/>
      <c r="J97" s="48">
        <f>ROUND(H97+H97*I97,2)</f>
        <v>0</v>
      </c>
      <c r="K97" s="5"/>
      <c r="L97" s="5"/>
      <c r="M97" s="5"/>
    </row>
    <row r="98" spans="1:13" s="26" customFormat="1" ht="12.75" customHeight="1" thickBot="1" x14ac:dyDescent="0.3">
      <c r="A98" s="45"/>
      <c r="B98" s="8"/>
      <c r="C98" s="8"/>
      <c r="D98" s="29"/>
      <c r="E98" s="29"/>
      <c r="F98" s="29"/>
      <c r="G98" s="28" t="s">
        <v>11</v>
      </c>
      <c r="H98" s="31">
        <f>H96+H97</f>
        <v>0</v>
      </c>
      <c r="I98" s="28"/>
      <c r="J98" s="31">
        <f>J96+J97</f>
        <v>0</v>
      </c>
      <c r="K98" s="5"/>
      <c r="L98" s="5"/>
      <c r="M98" s="5"/>
    </row>
    <row r="99" spans="1:13" x14ac:dyDescent="0.25">
      <c r="A99" s="45"/>
      <c r="B99" s="8"/>
      <c r="C99" s="8"/>
      <c r="D99" s="36"/>
      <c r="E99" s="9"/>
      <c r="F99" s="9"/>
      <c r="G99" s="9"/>
      <c r="H99" s="9"/>
      <c r="I99" s="9"/>
      <c r="J99" s="9"/>
      <c r="K99" s="5"/>
      <c r="L99" s="5"/>
      <c r="M99" s="5"/>
    </row>
    <row r="100" spans="1:13" s="25" customFormat="1" x14ac:dyDescent="0.25">
      <c r="A100" s="46" t="s">
        <v>64</v>
      </c>
      <c r="B100" s="8"/>
      <c r="C100" s="8"/>
      <c r="D100" s="36"/>
      <c r="E100" s="9"/>
      <c r="F100" s="9"/>
      <c r="G100" s="9"/>
      <c r="H100" s="9"/>
      <c r="I100" s="9"/>
      <c r="J100" s="9"/>
      <c r="K100" s="5"/>
      <c r="L100" s="5"/>
      <c r="M100" s="5"/>
    </row>
    <row r="101" spans="1:13" ht="24.95" customHeight="1" x14ac:dyDescent="0.25">
      <c r="A101" s="43">
        <v>1</v>
      </c>
      <c r="B101" s="59" t="s">
        <v>85</v>
      </c>
      <c r="C101" s="60"/>
      <c r="D101" s="37">
        <v>1</v>
      </c>
      <c r="E101" s="7"/>
      <c r="F101" s="48"/>
      <c r="G101" s="49">
        <f>ROUND(F101*I101+F101,2)</f>
        <v>0</v>
      </c>
      <c r="H101" s="48">
        <f>D101*F101</f>
        <v>0</v>
      </c>
      <c r="I101" s="50"/>
      <c r="J101" s="48">
        <f>ROUND(H101+H101*I101,2)</f>
        <v>0</v>
      </c>
      <c r="K101" s="5"/>
      <c r="L101" s="5"/>
      <c r="M101" s="5"/>
    </row>
    <row r="102" spans="1:13" ht="24.95" customHeight="1" x14ac:dyDescent="0.25">
      <c r="A102" s="43">
        <v>2</v>
      </c>
      <c r="B102" s="59" t="s">
        <v>93</v>
      </c>
      <c r="C102" s="60"/>
      <c r="D102" s="37">
        <v>1</v>
      </c>
      <c r="E102" s="7"/>
      <c r="F102" s="48"/>
      <c r="G102" s="49">
        <f>ROUND(F102*I102+F102,2)</f>
        <v>0</v>
      </c>
      <c r="H102" s="48">
        <f>D102*F102</f>
        <v>0</v>
      </c>
      <c r="I102" s="50"/>
      <c r="J102" s="48">
        <f>ROUND(H102+H102*I102,2)</f>
        <v>0</v>
      </c>
      <c r="K102" s="5"/>
      <c r="L102" s="5"/>
      <c r="M102" s="5"/>
    </row>
    <row r="103" spans="1:13" s="26" customFormat="1" ht="12.75" customHeight="1" x14ac:dyDescent="0.25">
      <c r="A103" s="51">
        <v>3</v>
      </c>
      <c r="B103" s="61" t="s">
        <v>94</v>
      </c>
      <c r="C103" s="62"/>
      <c r="D103" s="52"/>
      <c r="E103" s="52"/>
      <c r="F103" s="52"/>
      <c r="G103" s="52"/>
      <c r="H103" s="53"/>
      <c r="I103" s="54"/>
      <c r="J103" s="53">
        <f>ROUND(H103+H103*I103,2)</f>
        <v>0</v>
      </c>
      <c r="K103" s="5"/>
      <c r="L103" s="5"/>
      <c r="M103" s="5"/>
    </row>
    <row r="104" spans="1:13" s="26" customFormat="1" ht="12.75" customHeight="1" thickBot="1" x14ac:dyDescent="0.3">
      <c r="A104" s="51">
        <v>4</v>
      </c>
      <c r="B104" s="61" t="s">
        <v>95</v>
      </c>
      <c r="C104" s="62"/>
      <c r="D104" s="52"/>
      <c r="E104" s="52"/>
      <c r="F104" s="52"/>
      <c r="G104" s="52"/>
      <c r="H104" s="53"/>
      <c r="I104" s="54"/>
      <c r="J104" s="53">
        <f>ROUND(H104+H104*I104,2)</f>
        <v>0</v>
      </c>
      <c r="K104" s="5"/>
      <c r="L104" s="5"/>
      <c r="M104" s="5"/>
    </row>
    <row r="105" spans="1:13" s="26" customFormat="1" ht="12.75" customHeight="1" thickBot="1" x14ac:dyDescent="0.3">
      <c r="A105" s="45"/>
      <c r="B105" s="8"/>
      <c r="C105" s="8"/>
      <c r="D105" s="29"/>
      <c r="E105" s="29"/>
      <c r="F105" s="29"/>
      <c r="G105" s="28" t="s">
        <v>11</v>
      </c>
      <c r="H105" s="31">
        <f>H101+H102+H103+H104</f>
        <v>0</v>
      </c>
      <c r="I105" s="28"/>
      <c r="J105" s="31">
        <f>J101+J102+J103+J104</f>
        <v>0</v>
      </c>
      <c r="K105" s="5"/>
      <c r="L105" s="5"/>
      <c r="M105" s="5"/>
    </row>
    <row r="106" spans="1:13" s="25" customFormat="1" x14ac:dyDescent="0.25">
      <c r="A106" s="46" t="s">
        <v>65</v>
      </c>
      <c r="B106" s="10"/>
      <c r="C106" s="10"/>
      <c r="D106" s="38"/>
      <c r="E106" s="9"/>
      <c r="F106" s="9"/>
      <c r="G106" s="9"/>
      <c r="H106" s="9"/>
      <c r="I106" s="9"/>
      <c r="J106" s="9"/>
      <c r="K106" s="5"/>
      <c r="L106" s="5"/>
      <c r="M106" s="5"/>
    </row>
    <row r="107" spans="1:13" ht="24.95" customHeight="1" x14ac:dyDescent="0.25">
      <c r="A107" s="43">
        <v>1</v>
      </c>
      <c r="B107" s="59" t="s">
        <v>86</v>
      </c>
      <c r="C107" s="60"/>
      <c r="D107" s="35">
        <v>2</v>
      </c>
      <c r="E107" s="7"/>
      <c r="F107" s="48"/>
      <c r="G107" s="49">
        <f>ROUND(F107*I107+F107,2)</f>
        <v>0</v>
      </c>
      <c r="H107" s="48">
        <f>D107*F107</f>
        <v>0</v>
      </c>
      <c r="I107" s="50"/>
      <c r="J107" s="48">
        <f>ROUND(H107+H107*I107,2)</f>
        <v>0</v>
      </c>
      <c r="K107" s="5"/>
      <c r="L107" s="5"/>
      <c r="M107" s="5"/>
    </row>
    <row r="108" spans="1:13" s="26" customFormat="1" ht="12.75" customHeight="1" thickBot="1" x14ac:dyDescent="0.3">
      <c r="A108" s="44">
        <v>2</v>
      </c>
      <c r="B108" s="59" t="s">
        <v>92</v>
      </c>
      <c r="C108" s="60"/>
      <c r="D108" s="33"/>
      <c r="E108" s="33"/>
      <c r="F108" s="33"/>
      <c r="G108" s="33"/>
      <c r="H108" s="48"/>
      <c r="I108" s="50"/>
      <c r="J108" s="48">
        <f>ROUND(H108+H108*I108,2)</f>
        <v>0</v>
      </c>
      <c r="K108" s="5"/>
      <c r="L108" s="5"/>
      <c r="M108" s="5"/>
    </row>
    <row r="109" spans="1:13" s="26" customFormat="1" ht="12.75" customHeight="1" thickBot="1" x14ac:dyDescent="0.3">
      <c r="A109" s="45"/>
      <c r="B109" s="8"/>
      <c r="C109" s="8"/>
      <c r="D109" s="29"/>
      <c r="E109" s="29"/>
      <c r="F109" s="29"/>
      <c r="G109" s="28" t="s">
        <v>11</v>
      </c>
      <c r="H109" s="31">
        <f>H107+H108</f>
        <v>0</v>
      </c>
      <c r="I109" s="28"/>
      <c r="J109" s="31">
        <f>J107+J108</f>
        <v>0</v>
      </c>
      <c r="K109" s="5"/>
      <c r="L109" s="5"/>
      <c r="M109" s="5"/>
    </row>
    <row r="110" spans="1:13" x14ac:dyDescent="0.25">
      <c r="A110" s="45"/>
      <c r="B110" s="8"/>
      <c r="C110" s="8"/>
      <c r="D110" s="36"/>
      <c r="E110" s="9"/>
      <c r="F110" s="9"/>
      <c r="G110" s="9"/>
      <c r="H110" s="9"/>
      <c r="I110" s="9"/>
      <c r="J110" s="9"/>
      <c r="K110" s="5"/>
      <c r="L110" s="5"/>
      <c r="M110" s="5"/>
    </row>
    <row r="111" spans="1:13" s="25" customFormat="1" x14ac:dyDescent="0.25">
      <c r="A111" s="46" t="s">
        <v>66</v>
      </c>
      <c r="B111" s="8"/>
      <c r="C111" s="8"/>
      <c r="D111" s="36"/>
      <c r="E111" s="9"/>
      <c r="F111" s="9"/>
      <c r="G111" s="9"/>
      <c r="H111" s="9"/>
      <c r="I111" s="9"/>
      <c r="J111" s="9"/>
      <c r="K111" s="5"/>
      <c r="L111" s="5"/>
      <c r="M111" s="5"/>
    </row>
    <row r="112" spans="1:13" ht="24.95" customHeight="1" x14ac:dyDescent="0.25">
      <c r="A112" s="43">
        <v>1</v>
      </c>
      <c r="B112" s="59" t="s">
        <v>87</v>
      </c>
      <c r="C112" s="60"/>
      <c r="D112" s="35">
        <v>4</v>
      </c>
      <c r="E112" s="7"/>
      <c r="F112" s="48"/>
      <c r="G112" s="49">
        <f>ROUND(F112*I112+F112,2)</f>
        <v>0</v>
      </c>
      <c r="H112" s="48">
        <f>D112*F112</f>
        <v>0</v>
      </c>
      <c r="I112" s="50"/>
      <c r="J112" s="48">
        <f>ROUND(H112+H112*I112,2)</f>
        <v>0</v>
      </c>
      <c r="K112" s="5"/>
      <c r="L112" s="5"/>
      <c r="M112" s="5"/>
    </row>
    <row r="113" spans="1:13" s="26" customFormat="1" ht="12.75" customHeight="1" thickBot="1" x14ac:dyDescent="0.3">
      <c r="A113" s="44">
        <v>2</v>
      </c>
      <c r="B113" s="59" t="s">
        <v>92</v>
      </c>
      <c r="C113" s="60"/>
      <c r="D113" s="33"/>
      <c r="E113" s="33"/>
      <c r="F113" s="33"/>
      <c r="G113" s="33"/>
      <c r="H113" s="48"/>
      <c r="I113" s="50"/>
      <c r="J113" s="48">
        <f>ROUND(H113+H113*I113,2)</f>
        <v>0</v>
      </c>
      <c r="K113" s="5"/>
      <c r="L113" s="5"/>
      <c r="M113" s="5"/>
    </row>
    <row r="114" spans="1:13" s="26" customFormat="1" ht="12.75" customHeight="1" thickBot="1" x14ac:dyDescent="0.3">
      <c r="A114" s="45"/>
      <c r="B114" s="8"/>
      <c r="C114" s="8"/>
      <c r="D114" s="29"/>
      <c r="E114" s="29"/>
      <c r="F114" s="29"/>
      <c r="G114" s="28" t="s">
        <v>11</v>
      </c>
      <c r="H114" s="31">
        <f>H112+H113</f>
        <v>0</v>
      </c>
      <c r="I114" s="28"/>
      <c r="J114" s="31">
        <f>J112+J113</f>
        <v>0</v>
      </c>
      <c r="K114" s="5"/>
      <c r="L114" s="5"/>
      <c r="M114" s="5"/>
    </row>
    <row r="115" spans="1:13" x14ac:dyDescent="0.25">
      <c r="A115" s="45"/>
      <c r="B115" s="8"/>
      <c r="C115" s="8"/>
      <c r="D115" s="36"/>
      <c r="E115" s="9"/>
      <c r="F115" s="9"/>
      <c r="G115" s="9"/>
      <c r="H115" s="9"/>
      <c r="I115" s="9"/>
      <c r="J115" s="9"/>
      <c r="K115" s="5"/>
      <c r="L115" s="5"/>
      <c r="M115" s="5"/>
    </row>
    <row r="116" spans="1:13" s="25" customFormat="1" x14ac:dyDescent="0.25">
      <c r="A116" s="46" t="s">
        <v>67</v>
      </c>
      <c r="B116" s="8"/>
      <c r="C116" s="8"/>
      <c r="D116" s="36"/>
      <c r="E116" s="9"/>
      <c r="F116" s="9"/>
      <c r="G116" s="9"/>
      <c r="H116" s="9"/>
      <c r="I116" s="9"/>
      <c r="J116" s="9"/>
      <c r="K116" s="5"/>
      <c r="L116" s="5"/>
      <c r="M116" s="5"/>
    </row>
    <row r="117" spans="1:13" ht="24.95" customHeight="1" x14ac:dyDescent="0.25">
      <c r="A117" s="43">
        <v>1</v>
      </c>
      <c r="B117" s="59" t="s">
        <v>88</v>
      </c>
      <c r="C117" s="60"/>
      <c r="D117" s="35">
        <v>4</v>
      </c>
      <c r="E117" s="7"/>
      <c r="F117" s="48"/>
      <c r="G117" s="49">
        <f>ROUND(F117*I117+F117,2)</f>
        <v>0</v>
      </c>
      <c r="H117" s="48">
        <f>D117*F117</f>
        <v>0</v>
      </c>
      <c r="I117" s="50"/>
      <c r="J117" s="48">
        <f>ROUND(H117+H117*I117,2)</f>
        <v>0</v>
      </c>
      <c r="K117" s="5"/>
      <c r="L117" s="5"/>
      <c r="M117" s="5"/>
    </row>
    <row r="118" spans="1:13" s="26" customFormat="1" ht="12.75" customHeight="1" thickBot="1" x14ac:dyDescent="0.3">
      <c r="A118" s="44">
        <v>2</v>
      </c>
      <c r="B118" s="59" t="s">
        <v>92</v>
      </c>
      <c r="C118" s="60"/>
      <c r="D118" s="33"/>
      <c r="E118" s="33"/>
      <c r="F118" s="33"/>
      <c r="G118" s="33"/>
      <c r="H118" s="48"/>
      <c r="I118" s="50"/>
      <c r="J118" s="48">
        <f>ROUND(H118+H118*I118,2)</f>
        <v>0</v>
      </c>
      <c r="K118" s="5"/>
      <c r="L118" s="5"/>
      <c r="M118" s="5"/>
    </row>
    <row r="119" spans="1:13" s="26" customFormat="1" ht="12.75" customHeight="1" thickBot="1" x14ac:dyDescent="0.3">
      <c r="A119" s="45"/>
      <c r="B119" s="8"/>
      <c r="C119" s="8"/>
      <c r="D119" s="29"/>
      <c r="E119" s="29"/>
      <c r="F119" s="29"/>
      <c r="G119" s="28" t="s">
        <v>11</v>
      </c>
      <c r="H119" s="31">
        <f>H117+H118</f>
        <v>0</v>
      </c>
      <c r="I119" s="28"/>
      <c r="J119" s="31">
        <f>J117+J118</f>
        <v>0</v>
      </c>
      <c r="K119" s="5"/>
      <c r="L119" s="5"/>
      <c r="M119" s="5"/>
    </row>
    <row r="120" spans="1:13" x14ac:dyDescent="0.25">
      <c r="A120" s="45"/>
      <c r="B120" s="8"/>
      <c r="C120" s="8"/>
      <c r="D120" s="36"/>
      <c r="E120" s="9"/>
      <c r="F120" s="9"/>
      <c r="G120" s="9"/>
      <c r="H120" s="9"/>
      <c r="I120" s="9"/>
      <c r="J120" s="9"/>
      <c r="K120" s="5"/>
      <c r="L120" s="5"/>
      <c r="M120" s="5"/>
    </row>
    <row r="121" spans="1:13" s="25" customFormat="1" x14ac:dyDescent="0.25">
      <c r="A121" s="46" t="s">
        <v>104</v>
      </c>
      <c r="B121" s="8"/>
      <c r="C121" s="8"/>
      <c r="D121" s="36"/>
      <c r="E121" s="9"/>
      <c r="F121" s="9"/>
      <c r="G121" s="9"/>
      <c r="H121" s="9"/>
      <c r="I121" s="9"/>
      <c r="J121" s="9"/>
      <c r="K121" s="5"/>
      <c r="L121" s="5"/>
      <c r="M121" s="5"/>
    </row>
    <row r="122" spans="1:13" ht="24.95" customHeight="1" x14ac:dyDescent="0.25">
      <c r="A122" s="43">
        <v>1</v>
      </c>
      <c r="B122" s="59" t="s">
        <v>89</v>
      </c>
      <c r="C122" s="60"/>
      <c r="D122" s="37">
        <v>4</v>
      </c>
      <c r="E122" s="7"/>
      <c r="F122" s="48"/>
      <c r="G122" s="49">
        <f>ROUND(F122*I122+F122,2)</f>
        <v>0</v>
      </c>
      <c r="H122" s="48">
        <f>D122*F122</f>
        <v>0</v>
      </c>
      <c r="I122" s="50"/>
      <c r="J122" s="48">
        <f>ROUND(H122+H122*I122,2)</f>
        <v>0</v>
      </c>
      <c r="K122" s="5"/>
      <c r="L122" s="5"/>
      <c r="M122" s="5"/>
    </row>
    <row r="123" spans="1:13" s="26" customFormat="1" ht="12.75" customHeight="1" thickBot="1" x14ac:dyDescent="0.3">
      <c r="A123" s="44">
        <v>2</v>
      </c>
      <c r="B123" s="59" t="s">
        <v>92</v>
      </c>
      <c r="C123" s="60"/>
      <c r="D123" s="33"/>
      <c r="E123" s="33"/>
      <c r="F123" s="33"/>
      <c r="G123" s="33"/>
      <c r="H123" s="48"/>
      <c r="I123" s="50"/>
      <c r="J123" s="48">
        <f>ROUND(H123+H123*I123,2)</f>
        <v>0</v>
      </c>
      <c r="K123" s="5"/>
      <c r="L123" s="5"/>
      <c r="M123" s="5"/>
    </row>
    <row r="124" spans="1:13" s="26" customFormat="1" ht="12.75" customHeight="1" thickBot="1" x14ac:dyDescent="0.3">
      <c r="A124" s="45"/>
      <c r="B124" s="8"/>
      <c r="C124" s="8"/>
      <c r="D124" s="29"/>
      <c r="E124" s="29"/>
      <c r="F124" s="29"/>
      <c r="G124" s="28" t="s">
        <v>11</v>
      </c>
      <c r="H124" s="31">
        <f>H122+H123</f>
        <v>0</v>
      </c>
      <c r="I124" s="28"/>
      <c r="J124" s="31">
        <f>J122+J123</f>
        <v>0</v>
      </c>
      <c r="K124" s="5"/>
      <c r="L124" s="5"/>
      <c r="M124" s="5"/>
    </row>
    <row r="125" spans="1:13" s="5" customFormat="1" x14ac:dyDescent="0.25">
      <c r="A125" s="45"/>
      <c r="B125" s="8"/>
      <c r="C125" s="8"/>
      <c r="D125" s="39"/>
      <c r="E125" s="9"/>
      <c r="F125" s="9"/>
      <c r="G125" s="9"/>
      <c r="H125" s="9"/>
      <c r="I125" s="9"/>
      <c r="J125" s="9"/>
    </row>
    <row r="126" spans="1:13" s="25" customFormat="1" x14ac:dyDescent="0.25">
      <c r="A126" s="46" t="s">
        <v>105</v>
      </c>
      <c r="B126" s="8"/>
      <c r="C126" s="8"/>
      <c r="D126" s="36"/>
      <c r="E126" s="9"/>
      <c r="F126" s="9"/>
      <c r="G126" s="9"/>
      <c r="H126" s="9"/>
      <c r="I126" s="9"/>
      <c r="J126" s="9"/>
      <c r="K126" s="5"/>
      <c r="L126" s="5"/>
      <c r="M126" s="5"/>
    </row>
    <row r="127" spans="1:13" ht="24.95" customHeight="1" x14ac:dyDescent="0.25">
      <c r="A127" s="44">
        <v>1</v>
      </c>
      <c r="B127" s="65" t="s">
        <v>90</v>
      </c>
      <c r="C127" s="65"/>
      <c r="D127" s="40">
        <v>5</v>
      </c>
      <c r="E127" s="30"/>
      <c r="F127" s="48"/>
      <c r="G127" s="49">
        <f>ROUND(F127*I127+F127,2)</f>
        <v>0</v>
      </c>
      <c r="H127" s="48">
        <f>D127*F127</f>
        <v>0</v>
      </c>
      <c r="I127" s="50"/>
      <c r="J127" s="48">
        <f>ROUND(H127+H127*I127,2)</f>
        <v>0</v>
      </c>
      <c r="K127" s="5"/>
      <c r="L127" s="5"/>
      <c r="M127" s="5"/>
    </row>
    <row r="128" spans="1:13" s="26" customFormat="1" ht="12.75" customHeight="1" thickBot="1" x14ac:dyDescent="0.3">
      <c r="A128" s="44">
        <v>2</v>
      </c>
      <c r="B128" s="59" t="s">
        <v>92</v>
      </c>
      <c r="C128" s="60"/>
      <c r="D128" s="33"/>
      <c r="E128" s="33"/>
      <c r="F128" s="33"/>
      <c r="G128" s="33"/>
      <c r="H128" s="48"/>
      <c r="I128" s="50"/>
      <c r="J128" s="48">
        <f>ROUND(H128+H128*I128,2)</f>
        <v>0</v>
      </c>
      <c r="K128" s="5"/>
      <c r="L128" s="5"/>
      <c r="M128" s="5"/>
    </row>
    <row r="129" spans="1:13" s="26" customFormat="1" ht="12.75" customHeight="1" thickBot="1" x14ac:dyDescent="0.3">
      <c r="A129" s="45"/>
      <c r="B129" s="8"/>
      <c r="C129" s="8"/>
      <c r="D129" s="29"/>
      <c r="E129" s="29"/>
      <c r="F129" s="29"/>
      <c r="G129" s="28" t="s">
        <v>11</v>
      </c>
      <c r="H129" s="31">
        <f>H127+H128</f>
        <v>0</v>
      </c>
      <c r="I129" s="28"/>
      <c r="J129" s="31">
        <f>J127+J128</f>
        <v>0</v>
      </c>
      <c r="K129" s="5"/>
      <c r="L129" s="5"/>
      <c r="M129" s="5"/>
    </row>
    <row r="130" spans="1:13" s="25" customFormat="1" x14ac:dyDescent="0.25">
      <c r="A130" s="45"/>
      <c r="B130" s="8"/>
      <c r="C130" s="8"/>
      <c r="D130" s="39"/>
      <c r="E130" s="9"/>
      <c r="F130" s="9"/>
      <c r="G130" s="9"/>
      <c r="H130" s="32"/>
      <c r="I130" s="9"/>
      <c r="J130" s="32"/>
      <c r="K130" s="5"/>
      <c r="L130" s="5"/>
      <c r="M130" s="5"/>
    </row>
    <row r="131" spans="1:13" s="25" customFormat="1" x14ac:dyDescent="0.25">
      <c r="A131" s="46" t="s">
        <v>106</v>
      </c>
      <c r="B131" s="8"/>
      <c r="C131" s="8"/>
      <c r="D131" s="36"/>
      <c r="E131" s="9"/>
      <c r="F131" s="9"/>
      <c r="G131" s="9"/>
      <c r="H131" s="9"/>
      <c r="I131" s="9"/>
      <c r="J131" s="9"/>
      <c r="K131" s="5"/>
      <c r="L131" s="5"/>
      <c r="M131" s="5"/>
    </row>
    <row r="132" spans="1:13" ht="46.5" customHeight="1" x14ac:dyDescent="0.25">
      <c r="A132" s="43">
        <v>1</v>
      </c>
      <c r="B132" s="6" t="s">
        <v>91</v>
      </c>
      <c r="C132" s="6" t="s">
        <v>30</v>
      </c>
      <c r="D132" s="37">
        <v>1</v>
      </c>
      <c r="E132" s="7"/>
      <c r="F132" s="7" t="s">
        <v>29</v>
      </c>
      <c r="G132" s="7" t="s">
        <v>29</v>
      </c>
      <c r="H132" s="7" t="s">
        <v>29</v>
      </c>
      <c r="I132" s="7" t="s">
        <v>29</v>
      </c>
      <c r="J132" s="7" t="s">
        <v>29</v>
      </c>
      <c r="K132" s="5"/>
      <c r="L132" s="5"/>
      <c r="M132" s="5"/>
    </row>
    <row r="133" spans="1:13" s="11" customFormat="1" ht="145.5" customHeight="1" x14ac:dyDescent="0.2">
      <c r="A133" s="20" t="s">
        <v>31</v>
      </c>
      <c r="B133" s="12" t="s">
        <v>20</v>
      </c>
      <c r="C133" s="13" t="s">
        <v>12</v>
      </c>
      <c r="D133" s="14">
        <v>1</v>
      </c>
      <c r="E133" s="7"/>
      <c r="F133" s="48"/>
      <c r="G133" s="49">
        <f t="shared" ref="G133:G144" si="0">ROUND(F133*I133+F133,2)</f>
        <v>0</v>
      </c>
      <c r="H133" s="48">
        <f t="shared" ref="H133:H144" si="1">D133*F133</f>
        <v>0</v>
      </c>
      <c r="I133" s="50"/>
      <c r="J133" s="48">
        <f t="shared" ref="J133:J144" si="2">ROUND(H133+H133*I133,2)</f>
        <v>0</v>
      </c>
    </row>
    <row r="134" spans="1:13" s="11" customFormat="1" ht="67.5" x14ac:dyDescent="0.2">
      <c r="A134" s="20" t="s">
        <v>32</v>
      </c>
      <c r="B134" s="12" t="s">
        <v>21</v>
      </c>
      <c r="C134" s="13" t="s">
        <v>13</v>
      </c>
      <c r="D134" s="14">
        <v>2</v>
      </c>
      <c r="E134" s="7"/>
      <c r="F134" s="48"/>
      <c r="G134" s="49">
        <f t="shared" si="0"/>
        <v>0</v>
      </c>
      <c r="H134" s="48">
        <f t="shared" si="1"/>
        <v>0</v>
      </c>
      <c r="I134" s="50"/>
      <c r="J134" s="48">
        <f t="shared" si="2"/>
        <v>0</v>
      </c>
    </row>
    <row r="135" spans="1:13" s="11" customFormat="1" ht="56.25" x14ac:dyDescent="0.2">
      <c r="A135" s="20" t="s">
        <v>33</v>
      </c>
      <c r="B135" s="12" t="s">
        <v>22</v>
      </c>
      <c r="C135" s="13" t="s">
        <v>14</v>
      </c>
      <c r="D135" s="14">
        <v>1</v>
      </c>
      <c r="E135" s="7"/>
      <c r="F135" s="48"/>
      <c r="G135" s="49">
        <f t="shared" si="0"/>
        <v>0</v>
      </c>
      <c r="H135" s="48">
        <f t="shared" si="1"/>
        <v>0</v>
      </c>
      <c r="I135" s="50"/>
      <c r="J135" s="48">
        <f t="shared" si="2"/>
        <v>0</v>
      </c>
    </row>
    <row r="136" spans="1:13" ht="247.5" x14ac:dyDescent="0.25">
      <c r="A136" s="75" t="s">
        <v>34</v>
      </c>
      <c r="B136" s="21" t="s">
        <v>98</v>
      </c>
      <c r="C136" s="63" t="s">
        <v>15</v>
      </c>
      <c r="D136" s="77">
        <v>5</v>
      </c>
      <c r="E136" s="23"/>
      <c r="F136" s="48"/>
      <c r="G136" s="49">
        <f t="shared" si="0"/>
        <v>0</v>
      </c>
      <c r="H136" s="48">
        <f t="shared" si="1"/>
        <v>0</v>
      </c>
      <c r="I136" s="50"/>
      <c r="J136" s="48">
        <f t="shared" si="2"/>
        <v>0</v>
      </c>
    </row>
    <row r="137" spans="1:13" ht="88.5" customHeight="1" x14ac:dyDescent="0.25">
      <c r="A137" s="76"/>
      <c r="B137" s="15" t="s">
        <v>45</v>
      </c>
      <c r="C137" s="64"/>
      <c r="D137" s="78"/>
      <c r="E137" s="23"/>
      <c r="F137" s="48"/>
      <c r="G137" s="49">
        <f t="shared" si="0"/>
        <v>0</v>
      </c>
      <c r="H137" s="48">
        <f>D136*F137</f>
        <v>0</v>
      </c>
      <c r="I137" s="50"/>
      <c r="J137" s="48">
        <f t="shared" si="2"/>
        <v>0</v>
      </c>
    </row>
    <row r="138" spans="1:13" ht="67.5" x14ac:dyDescent="0.25">
      <c r="A138" s="20" t="s">
        <v>35</v>
      </c>
      <c r="B138" s="16" t="s">
        <v>46</v>
      </c>
      <c r="C138" s="17" t="s">
        <v>44</v>
      </c>
      <c r="D138" s="14">
        <v>14</v>
      </c>
      <c r="E138" s="23"/>
      <c r="F138" s="48"/>
      <c r="G138" s="49">
        <f t="shared" si="0"/>
        <v>0</v>
      </c>
      <c r="H138" s="48">
        <f t="shared" si="1"/>
        <v>0</v>
      </c>
      <c r="I138" s="50"/>
      <c r="J138" s="48">
        <f t="shared" si="2"/>
        <v>0</v>
      </c>
    </row>
    <row r="139" spans="1:13" ht="84.75" customHeight="1" x14ac:dyDescent="0.25">
      <c r="A139" s="20" t="s">
        <v>36</v>
      </c>
      <c r="B139" s="12" t="s">
        <v>47</v>
      </c>
      <c r="C139" s="13" t="s">
        <v>16</v>
      </c>
      <c r="D139" s="14">
        <v>3</v>
      </c>
      <c r="E139" s="23"/>
      <c r="F139" s="48"/>
      <c r="G139" s="49">
        <f t="shared" si="0"/>
        <v>0</v>
      </c>
      <c r="H139" s="48">
        <f t="shared" si="1"/>
        <v>0</v>
      </c>
      <c r="I139" s="50"/>
      <c r="J139" s="48">
        <f t="shared" si="2"/>
        <v>0</v>
      </c>
    </row>
    <row r="140" spans="1:13" ht="67.5" x14ac:dyDescent="0.25">
      <c r="A140" s="20" t="s">
        <v>37</v>
      </c>
      <c r="B140" s="12" t="s">
        <v>23</v>
      </c>
      <c r="C140" s="13" t="s">
        <v>13</v>
      </c>
      <c r="D140" s="14">
        <v>16</v>
      </c>
      <c r="E140" s="23"/>
      <c r="F140" s="48"/>
      <c r="G140" s="49">
        <f t="shared" si="0"/>
        <v>0</v>
      </c>
      <c r="H140" s="48">
        <f t="shared" si="1"/>
        <v>0</v>
      </c>
      <c r="I140" s="50"/>
      <c r="J140" s="48">
        <f t="shared" si="2"/>
        <v>0</v>
      </c>
    </row>
    <row r="141" spans="1:13" ht="56.25" x14ac:dyDescent="0.25">
      <c r="A141" s="20" t="s">
        <v>38</v>
      </c>
      <c r="B141" s="12" t="s">
        <v>24</v>
      </c>
      <c r="C141" s="13" t="s">
        <v>13</v>
      </c>
      <c r="D141" s="14">
        <v>6</v>
      </c>
      <c r="E141" s="23"/>
      <c r="F141" s="48"/>
      <c r="G141" s="49">
        <f t="shared" si="0"/>
        <v>0</v>
      </c>
      <c r="H141" s="48">
        <f t="shared" si="1"/>
        <v>0</v>
      </c>
      <c r="I141" s="50"/>
      <c r="J141" s="48">
        <f t="shared" si="2"/>
        <v>0</v>
      </c>
    </row>
    <row r="142" spans="1:13" ht="67.5" x14ac:dyDescent="0.25">
      <c r="A142" s="20" t="s">
        <v>39</v>
      </c>
      <c r="B142" s="12" t="s">
        <v>25</v>
      </c>
      <c r="C142" s="13" t="s">
        <v>17</v>
      </c>
      <c r="D142" s="14">
        <v>16</v>
      </c>
      <c r="E142" s="23"/>
      <c r="F142" s="48"/>
      <c r="G142" s="49">
        <f t="shared" si="0"/>
        <v>0</v>
      </c>
      <c r="H142" s="48">
        <f t="shared" si="1"/>
        <v>0</v>
      </c>
      <c r="I142" s="50"/>
      <c r="J142" s="48">
        <f t="shared" si="2"/>
        <v>0</v>
      </c>
    </row>
    <row r="143" spans="1:13" x14ac:dyDescent="0.25">
      <c r="A143" s="20" t="s">
        <v>40</v>
      </c>
      <c r="B143" s="12" t="s">
        <v>18</v>
      </c>
      <c r="C143" s="13"/>
      <c r="D143" s="14">
        <v>7</v>
      </c>
      <c r="E143" s="23"/>
      <c r="F143" s="48"/>
      <c r="G143" s="49">
        <f t="shared" si="0"/>
        <v>0</v>
      </c>
      <c r="H143" s="48">
        <f t="shared" si="1"/>
        <v>0</v>
      </c>
      <c r="I143" s="50"/>
      <c r="J143" s="48">
        <f t="shared" si="2"/>
        <v>0</v>
      </c>
    </row>
    <row r="144" spans="1:13" ht="56.25" x14ac:dyDescent="0.25">
      <c r="A144" s="20" t="s">
        <v>41</v>
      </c>
      <c r="B144" s="12" t="s">
        <v>26</v>
      </c>
      <c r="C144" s="18" t="s">
        <v>19</v>
      </c>
      <c r="D144" s="14">
        <v>1</v>
      </c>
      <c r="E144" s="23"/>
      <c r="F144" s="48"/>
      <c r="G144" s="49">
        <f t="shared" si="0"/>
        <v>0</v>
      </c>
      <c r="H144" s="48">
        <f t="shared" si="1"/>
        <v>0</v>
      </c>
      <c r="I144" s="50"/>
      <c r="J144" s="48">
        <f t="shared" si="2"/>
        <v>0</v>
      </c>
    </row>
    <row r="145" spans="1:13" ht="258.75" x14ac:dyDescent="0.25">
      <c r="A145" s="75" t="s">
        <v>42</v>
      </c>
      <c r="B145" s="22" t="s">
        <v>48</v>
      </c>
      <c r="C145" s="68"/>
      <c r="D145" s="77">
        <v>1</v>
      </c>
      <c r="E145" s="68"/>
      <c r="F145" s="66"/>
      <c r="G145" s="70">
        <f t="shared" ref="G145" si="3">ROUND(F145*I145+F145,2)</f>
        <v>0</v>
      </c>
      <c r="H145" s="66">
        <f t="shared" ref="H145" si="4">D145*F145</f>
        <v>0</v>
      </c>
      <c r="I145" s="73"/>
      <c r="J145" s="66">
        <f t="shared" ref="J145" si="5">ROUND(H145+H145*I145,2)</f>
        <v>0</v>
      </c>
    </row>
    <row r="146" spans="1:13" ht="157.5" customHeight="1" x14ac:dyDescent="0.25">
      <c r="A146" s="76"/>
      <c r="B146" s="19" t="s">
        <v>27</v>
      </c>
      <c r="C146" s="69"/>
      <c r="D146" s="78"/>
      <c r="E146" s="69"/>
      <c r="F146" s="67"/>
      <c r="G146" s="70"/>
      <c r="H146" s="67"/>
      <c r="I146" s="74"/>
      <c r="J146" s="67"/>
    </row>
    <row r="147" spans="1:13" ht="247.5" customHeight="1" x14ac:dyDescent="0.25">
      <c r="A147" s="75" t="s">
        <v>43</v>
      </c>
      <c r="B147" s="22" t="s">
        <v>49</v>
      </c>
      <c r="C147" s="68"/>
      <c r="D147" s="77">
        <v>1</v>
      </c>
      <c r="E147" s="68"/>
      <c r="F147" s="66"/>
      <c r="G147" s="71">
        <f t="shared" ref="G147" si="6">ROUND(F147*I147+F147,2)</f>
        <v>0</v>
      </c>
      <c r="H147" s="66">
        <f t="shared" ref="H147" si="7">D147*F147</f>
        <v>0</v>
      </c>
      <c r="I147" s="73"/>
      <c r="J147" s="66">
        <f t="shared" ref="J147" si="8">ROUND(H147+H147*I147,2)</f>
        <v>0</v>
      </c>
    </row>
    <row r="148" spans="1:13" ht="169.5" customHeight="1" x14ac:dyDescent="0.25">
      <c r="A148" s="76"/>
      <c r="B148" s="19" t="s">
        <v>28</v>
      </c>
      <c r="C148" s="69"/>
      <c r="D148" s="78"/>
      <c r="E148" s="69"/>
      <c r="F148" s="67"/>
      <c r="G148" s="72"/>
      <c r="H148" s="67"/>
      <c r="I148" s="74"/>
      <c r="J148" s="67"/>
    </row>
    <row r="149" spans="1:13" s="26" customFormat="1" ht="12.75" customHeight="1" thickBot="1" x14ac:dyDescent="0.3">
      <c r="A149" s="44">
        <v>2</v>
      </c>
      <c r="B149" s="59" t="s">
        <v>92</v>
      </c>
      <c r="C149" s="60"/>
      <c r="D149" s="33"/>
      <c r="E149" s="33"/>
      <c r="F149" s="33"/>
      <c r="G149" s="33"/>
      <c r="H149" s="48"/>
      <c r="I149" s="50"/>
      <c r="J149" s="48">
        <f>ROUND(H149+H149*I149,2)</f>
        <v>0</v>
      </c>
      <c r="K149" s="5"/>
      <c r="L149" s="5"/>
      <c r="M149" s="5"/>
    </row>
    <row r="150" spans="1:13" s="26" customFormat="1" ht="12.75" customHeight="1" thickBot="1" x14ac:dyDescent="0.3">
      <c r="A150" s="45"/>
      <c r="B150" s="8"/>
      <c r="C150" s="8"/>
      <c r="D150" s="29"/>
      <c r="E150" s="29"/>
      <c r="F150" s="29"/>
      <c r="G150" s="28" t="s">
        <v>11</v>
      </c>
      <c r="H150" s="31">
        <f>SUM(H133:H148)</f>
        <v>0</v>
      </c>
      <c r="I150" s="28"/>
      <c r="J150" s="31">
        <f>SUM(J133:J148)</f>
        <v>0</v>
      </c>
      <c r="K150" s="5"/>
      <c r="L150" s="5"/>
      <c r="M150" s="5"/>
    </row>
  </sheetData>
  <mergeCells count="78">
    <mergeCell ref="B46:C46"/>
    <mergeCell ref="B1:C1"/>
    <mergeCell ref="B2:C2"/>
    <mergeCell ref="B15:C15"/>
    <mergeCell ref="B20:C20"/>
    <mergeCell ref="B21:C21"/>
    <mergeCell ref="A3:J3"/>
    <mergeCell ref="B5:C5"/>
    <mergeCell ref="B10:C10"/>
    <mergeCell ref="B6:C6"/>
    <mergeCell ref="B11:C11"/>
    <mergeCell ref="B16:C16"/>
    <mergeCell ref="B22:C22"/>
    <mergeCell ref="B27:C27"/>
    <mergeCell ref="B32:C32"/>
    <mergeCell ref="B37:C37"/>
    <mergeCell ref="B91:C91"/>
    <mergeCell ref="A147:A148"/>
    <mergeCell ref="C147:C148"/>
    <mergeCell ref="D147:D148"/>
    <mergeCell ref="B128:C128"/>
    <mergeCell ref="A145:A146"/>
    <mergeCell ref="D136:D137"/>
    <mergeCell ref="C145:C146"/>
    <mergeCell ref="D145:D146"/>
    <mergeCell ref="B123:C123"/>
    <mergeCell ref="A136:A137"/>
    <mergeCell ref="B117:C117"/>
    <mergeCell ref="B82:C82"/>
    <mergeCell ref="B87:C87"/>
    <mergeCell ref="B66:C66"/>
    <mergeCell ref="B71:C71"/>
    <mergeCell ref="B76:C76"/>
    <mergeCell ref="B81:C81"/>
    <mergeCell ref="B86:C86"/>
    <mergeCell ref="B67:C67"/>
    <mergeCell ref="B72:C72"/>
    <mergeCell ref="B77:C77"/>
    <mergeCell ref="B47:C47"/>
    <mergeCell ref="B52:C52"/>
    <mergeCell ref="B57:C57"/>
    <mergeCell ref="B62:C62"/>
    <mergeCell ref="B51:C51"/>
    <mergeCell ref="B56:C56"/>
    <mergeCell ref="B61:C61"/>
    <mergeCell ref="J147:J148"/>
    <mergeCell ref="E145:E146"/>
    <mergeCell ref="F145:F146"/>
    <mergeCell ref="G145:G146"/>
    <mergeCell ref="H145:H146"/>
    <mergeCell ref="E147:E148"/>
    <mergeCell ref="F147:F148"/>
    <mergeCell ref="G147:G148"/>
    <mergeCell ref="H147:H148"/>
    <mergeCell ref="J145:J146"/>
    <mergeCell ref="I145:I146"/>
    <mergeCell ref="I147:I148"/>
    <mergeCell ref="B42:C42"/>
    <mergeCell ref="B26:C26"/>
    <mergeCell ref="B31:C31"/>
    <mergeCell ref="B36:C36"/>
    <mergeCell ref="B41:C41"/>
    <mergeCell ref="B149:C149"/>
    <mergeCell ref="B92:C92"/>
    <mergeCell ref="B97:C97"/>
    <mergeCell ref="B104:C104"/>
    <mergeCell ref="B108:C108"/>
    <mergeCell ref="B113:C113"/>
    <mergeCell ref="C136:C137"/>
    <mergeCell ref="B122:C122"/>
    <mergeCell ref="B127:C127"/>
    <mergeCell ref="B96:C96"/>
    <mergeCell ref="B101:C101"/>
    <mergeCell ref="B102:C102"/>
    <mergeCell ref="B107:C107"/>
    <mergeCell ref="B112:C112"/>
    <mergeCell ref="B118:C118"/>
    <mergeCell ref="B103:C103"/>
  </mergeCells>
  <pageMargins left="0.19685039370078741" right="0.19685039370078741" top="0.39370078740157483" bottom="0.78740157480314965" header="0.19685039370078741" footer="0.19685039370078741"/>
  <pageSetup paperSize="9" orientation="landscape" horizontalDpi="4294967294" verticalDpi="4294967294" r:id="rId1"/>
  <headerFooter>
    <oddHeader>&amp;L&amp;9 29/PN/ZP/D/2020&amp;C&amp;9FORMULARZ ASORTYMENTOWO-CENOWY&amp;R&amp;9Załącznik nr 2 do SIWZ</oddHeader>
    <oddFooter>&amp;L&amp;9strona &amp;P z &amp;N</oddFooter>
  </headerFooter>
  <rowBreaks count="3" manualBreakCount="3">
    <brk id="84" max="16383" man="1"/>
    <brk id="110" max="16383" man="1"/>
    <brk id="1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FAC</vt:lpstr>
      <vt:lpstr>FAC!Tytuły_wydruku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Kuśmierczyk-Trzcinka</dc:creator>
  <cp:lastModifiedBy>Wiola</cp:lastModifiedBy>
  <cp:lastPrinted>2020-03-10T09:23:29Z</cp:lastPrinted>
  <dcterms:created xsi:type="dcterms:W3CDTF">2015-07-24T06:56:29Z</dcterms:created>
  <dcterms:modified xsi:type="dcterms:W3CDTF">2020-03-11T11:55:25Z</dcterms:modified>
</cp:coreProperties>
</file>