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REK LEGENC\ZP.271.17.2024 - KREDYT\"/>
    </mc:Choice>
  </mc:AlternateContent>
  <xr:revisionPtr revIDLastSave="0" documentId="13_ncr:1_{C35F21A2-58D1-4F4B-BC82-D3F87E8EBF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ymulacja bez marży - formularz" sheetId="4" r:id="rId1"/>
    <sheet name="Arkusz2" sheetId="2" state="hidden" r:id="rId2"/>
    <sheet name="Arkusz3" sheetId="3" state="hidden" r:id="rId3"/>
  </sheets>
  <calcPr calcId="191029"/>
</workbook>
</file>

<file path=xl/calcChain.xml><?xml version="1.0" encoding="utf-8"?>
<calcChain xmlns="http://schemas.openxmlformats.org/spreadsheetml/2006/main">
  <c r="G29" i="4" l="1"/>
  <c r="G30" i="4" s="1"/>
  <c r="G31" i="4" s="1"/>
  <c r="E18" i="4"/>
  <c r="E29" i="4" s="1"/>
  <c r="F29" i="4" s="1"/>
  <c r="F30" i="4" s="1"/>
  <c r="E32" i="4" l="1"/>
  <c r="F32" i="4" s="1"/>
  <c r="G32" i="4"/>
  <c r="E30" i="4"/>
  <c r="E31" i="4"/>
  <c r="G33" i="4" l="1"/>
  <c r="E33" i="4"/>
  <c r="F33" i="4" s="1"/>
  <c r="F31" i="4"/>
  <c r="G34" i="4" l="1"/>
  <c r="E34" i="4"/>
  <c r="E35" i="4" l="1"/>
  <c r="F35" i="4" s="1"/>
  <c r="G35" i="4"/>
  <c r="F34" i="4"/>
  <c r="E36" i="4" l="1"/>
  <c r="F36" i="4" s="1"/>
  <c r="G36" i="4"/>
  <c r="G37" i="4" l="1"/>
  <c r="E37" i="4"/>
  <c r="F37" i="4" s="1"/>
  <c r="G38" i="4" l="1"/>
  <c r="E38" i="4"/>
  <c r="F38" i="4" s="1"/>
  <c r="G39" i="4" l="1"/>
  <c r="E39" i="4"/>
  <c r="F39" i="4" s="1"/>
  <c r="E40" i="4" l="1"/>
  <c r="F40" i="4" s="1"/>
  <c r="G40" i="4"/>
  <c r="G41" i="4" l="1"/>
  <c r="E41" i="4"/>
  <c r="F41" i="4" s="1"/>
  <c r="G42" i="4" l="1"/>
  <c r="G43" i="4" s="1"/>
  <c r="E42" i="4"/>
  <c r="F42" i="4" l="1"/>
  <c r="F43" i="4" s="1"/>
  <c r="E43" i="4"/>
  <c r="G44" i="4"/>
  <c r="E44" i="4"/>
  <c r="G45" i="4" l="1"/>
  <c r="E45" i="4"/>
  <c r="F45" i="4" s="1"/>
  <c r="F44" i="4"/>
  <c r="G46" i="4" l="1"/>
  <c r="E46" i="4"/>
  <c r="G47" i="4" l="1"/>
  <c r="E47" i="4"/>
  <c r="F47" i="4" s="1"/>
  <c r="F46" i="4"/>
  <c r="E48" i="4" l="1"/>
  <c r="G48" i="4"/>
  <c r="G49" i="4" l="1"/>
  <c r="E49" i="4"/>
  <c r="F49" i="4" s="1"/>
  <c r="F48" i="4"/>
  <c r="G50" i="4" l="1"/>
  <c r="E50" i="4"/>
  <c r="F50" i="4" l="1"/>
  <c r="E51" i="4"/>
  <c r="F51" i="4" s="1"/>
  <c r="G51" i="4"/>
  <c r="E52" i="4" l="1"/>
  <c r="F52" i="4" s="1"/>
  <c r="G52" i="4"/>
  <c r="G53" i="4" l="1"/>
  <c r="E53" i="4"/>
  <c r="F53" i="4" s="1"/>
  <c r="G54" i="4" l="1"/>
  <c r="E54" i="4"/>
  <c r="F54" i="4" s="1"/>
  <c r="G55" i="4" l="1"/>
  <c r="G56" i="4" s="1"/>
  <c r="E55" i="4"/>
  <c r="F55" i="4" l="1"/>
  <c r="F56" i="4" s="1"/>
  <c r="E56" i="4"/>
  <c r="G57" i="4"/>
  <c r="E57" i="4"/>
  <c r="F57" i="4" l="1"/>
  <c r="G58" i="4"/>
  <c r="E58" i="4"/>
  <c r="F58" i="4" s="1"/>
  <c r="E59" i="4" l="1"/>
  <c r="F59" i="4" s="1"/>
  <c r="G59" i="4"/>
  <c r="E60" i="4" l="1"/>
  <c r="G60" i="4"/>
  <c r="F60" i="4" l="1"/>
  <c r="G61" i="4"/>
  <c r="E61" i="4"/>
  <c r="F61" i="4" s="1"/>
  <c r="G62" i="4" l="1"/>
  <c r="E62" i="4"/>
  <c r="F62" i="4" s="1"/>
  <c r="G63" i="4" l="1"/>
  <c r="E63" i="4"/>
  <c r="F63" i="4" l="1"/>
  <c r="E64" i="4"/>
  <c r="F64" i="4" s="1"/>
  <c r="G64" i="4"/>
  <c r="G65" i="4" l="1"/>
  <c r="E65" i="4"/>
  <c r="F65" i="4" s="1"/>
  <c r="G66" i="4" l="1"/>
  <c r="E66" i="4"/>
  <c r="F66" i="4" s="1"/>
  <c r="E67" i="4" l="1"/>
  <c r="F67" i="4" s="1"/>
  <c r="G67" i="4"/>
  <c r="E68" i="4" l="1"/>
  <c r="G68" i="4"/>
  <c r="G69" i="4" s="1"/>
  <c r="G70" i="4" l="1"/>
  <c r="E70" i="4"/>
  <c r="F68" i="4"/>
  <c r="F69" i="4" s="1"/>
  <c r="E69" i="4"/>
  <c r="F70" i="4" l="1"/>
  <c r="G71" i="4"/>
  <c r="E71" i="4"/>
  <c r="F71" i="4" s="1"/>
  <c r="E72" i="4" l="1"/>
  <c r="F72" i="4" s="1"/>
  <c r="G72" i="4"/>
  <c r="G73" i="4" l="1"/>
  <c r="E73" i="4"/>
  <c r="F73" i="4" l="1"/>
  <c r="G74" i="4"/>
  <c r="E74" i="4"/>
  <c r="F74" i="4" s="1"/>
  <c r="E75" i="4" l="1"/>
  <c r="F75" i="4" s="1"/>
  <c r="G75" i="4"/>
  <c r="E76" i="4" l="1"/>
  <c r="F76" i="4" s="1"/>
  <c r="G76" i="4"/>
  <c r="G77" i="4" l="1"/>
  <c r="E77" i="4"/>
  <c r="F77" i="4" s="1"/>
  <c r="G78" i="4" l="1"/>
  <c r="E78" i="4"/>
  <c r="F78" i="4" s="1"/>
  <c r="G79" i="4" l="1"/>
  <c r="E79" i="4"/>
  <c r="F79" i="4" s="1"/>
  <c r="E80" i="4" l="1"/>
  <c r="F80" i="4" s="1"/>
  <c r="G80" i="4"/>
  <c r="G81" i="4" l="1"/>
  <c r="G82" i="4" s="1"/>
  <c r="E81" i="4"/>
  <c r="F81" i="4" l="1"/>
  <c r="F82" i="4" s="1"/>
  <c r="E82" i="4"/>
  <c r="E83" i="4"/>
  <c r="G83" i="4"/>
  <c r="E84" i="4" l="1"/>
  <c r="F84" i="4" s="1"/>
  <c r="G84" i="4"/>
  <c r="F83" i="4"/>
  <c r="G85" i="4" l="1"/>
  <c r="E85" i="4"/>
  <c r="F85" i="4" l="1"/>
  <c r="G86" i="4"/>
  <c r="E86" i="4"/>
  <c r="F86" i="4" s="1"/>
  <c r="G87" i="4" l="1"/>
  <c r="E87" i="4"/>
  <c r="F87" i="4" s="1"/>
  <c r="E88" i="4" l="1"/>
  <c r="F88" i="4" s="1"/>
  <c r="G88" i="4"/>
  <c r="G89" i="4" l="1"/>
  <c r="E89" i="4"/>
  <c r="F89" i="4" l="1"/>
  <c r="G90" i="4"/>
  <c r="E90" i="4"/>
  <c r="F90" i="4" s="1"/>
  <c r="E91" i="4" l="1"/>
  <c r="F91" i="4" s="1"/>
  <c r="G91" i="4"/>
  <c r="E92" i="4" l="1"/>
  <c r="F92" i="4" s="1"/>
  <c r="G92" i="4"/>
  <c r="G93" i="4" l="1"/>
  <c r="E93" i="4"/>
  <c r="F93" i="4" s="1"/>
  <c r="G94" i="4" l="1"/>
  <c r="G95" i="4" s="1"/>
  <c r="E94" i="4"/>
  <c r="F94" i="4" l="1"/>
  <c r="F95" i="4" s="1"/>
  <c r="E95" i="4"/>
  <c r="E96" i="4"/>
  <c r="G96" i="4"/>
  <c r="F96" i="4" l="1"/>
  <c r="G97" i="4"/>
  <c r="E97" i="4"/>
  <c r="F97" i="4" s="1"/>
  <c r="G98" i="4" l="1"/>
  <c r="E98" i="4"/>
  <c r="F98" i="4" s="1"/>
  <c r="E99" i="4" l="1"/>
  <c r="G99" i="4"/>
  <c r="E100" i="4" l="1"/>
  <c r="F100" i="4" s="1"/>
  <c r="G100" i="4"/>
  <c r="F99" i="4"/>
  <c r="G101" i="4" l="1"/>
  <c r="E101" i="4"/>
  <c r="F101" i="4" l="1"/>
  <c r="G102" i="4"/>
  <c r="E102" i="4"/>
  <c r="F102" i="4" s="1"/>
  <c r="G103" i="4" l="1"/>
  <c r="E103" i="4"/>
  <c r="F103" i="4" s="1"/>
  <c r="E104" i="4" l="1"/>
  <c r="F104" i="4" s="1"/>
  <c r="G104" i="4"/>
  <c r="G105" i="4" l="1"/>
  <c r="E105" i="4"/>
  <c r="F105" i="4" s="1"/>
  <c r="G106" i="4" l="1"/>
  <c r="E106" i="4"/>
  <c r="F106" i="4" s="1"/>
  <c r="E107" i="4" l="1"/>
  <c r="G107" i="4"/>
  <c r="G108" i="4" s="1"/>
  <c r="G109" i="4" l="1"/>
  <c r="E109" i="4"/>
  <c r="F107" i="4"/>
  <c r="F108" i="4" s="1"/>
  <c r="E108" i="4"/>
  <c r="F109" i="4" l="1"/>
  <c r="G110" i="4"/>
  <c r="E110" i="4"/>
  <c r="F110" i="4" s="1"/>
  <c r="G111" i="4" l="1"/>
  <c r="E111" i="4"/>
  <c r="F111" i="4" s="1"/>
  <c r="E112" i="4" l="1"/>
  <c r="F112" i="4" s="1"/>
  <c r="G112" i="4"/>
  <c r="G113" i="4" l="1"/>
  <c r="E113" i="4"/>
  <c r="F113" i="4" s="1"/>
  <c r="G114" i="4" l="1"/>
  <c r="E114" i="4"/>
  <c r="E115" i="4" l="1"/>
  <c r="F115" i="4" s="1"/>
  <c r="G115" i="4"/>
  <c r="F114" i="4"/>
  <c r="G116" i="4" l="1"/>
  <c r="E116" i="4"/>
  <c r="F116" i="4" s="1"/>
  <c r="G117" i="4" l="1"/>
  <c r="E117" i="4"/>
  <c r="F117" i="4" s="1"/>
  <c r="G118" i="4" l="1"/>
  <c r="E118" i="4"/>
  <c r="F118" i="4" s="1"/>
  <c r="G119" i="4" l="1"/>
  <c r="E119" i="4"/>
  <c r="F119" i="4" s="1"/>
  <c r="E120" i="4" l="1"/>
  <c r="G120" i="4"/>
  <c r="G121" i="4" s="1"/>
  <c r="G122" i="4" l="1"/>
  <c r="E122" i="4"/>
  <c r="F120" i="4"/>
  <c r="F121" i="4" s="1"/>
  <c r="E121" i="4"/>
  <c r="F122" i="4" l="1"/>
  <c r="E123" i="4"/>
  <c r="F123" i="4" s="1"/>
  <c r="G123" i="4"/>
  <c r="E124" i="4" l="1"/>
  <c r="F124" i="4" s="1"/>
  <c r="G124" i="4"/>
  <c r="G125" i="4" l="1"/>
  <c r="E125" i="4"/>
  <c r="F125" i="4" l="1"/>
  <c r="G126" i="4"/>
  <c r="E126" i="4"/>
  <c r="F126" i="4" s="1"/>
  <c r="G127" i="4" l="1"/>
  <c r="E127" i="4"/>
  <c r="F127" i="4" s="1"/>
  <c r="E128" i="4" l="1"/>
  <c r="G128" i="4"/>
  <c r="G129" i="4" l="1"/>
  <c r="E129" i="4"/>
  <c r="F129" i="4" s="1"/>
  <c r="F128" i="4"/>
  <c r="G130" i="4" l="1"/>
  <c r="E130" i="4"/>
  <c r="F130" i="4" s="1"/>
  <c r="E131" i="4" l="1"/>
  <c r="F131" i="4" s="1"/>
  <c r="G131" i="4"/>
  <c r="E132" i="4" l="1"/>
  <c r="F132" i="4" s="1"/>
  <c r="G132" i="4"/>
  <c r="G133" i="4" l="1"/>
  <c r="G134" i="4" s="1"/>
  <c r="E133" i="4"/>
  <c r="F133" i="4" l="1"/>
  <c r="F134" i="4" s="1"/>
  <c r="E134" i="4"/>
  <c r="G135" i="4"/>
  <c r="E135" i="4"/>
  <c r="E136" i="4" l="1"/>
  <c r="F136" i="4" s="1"/>
  <c r="G136" i="4"/>
  <c r="F135" i="4"/>
  <c r="G137" i="4" l="1"/>
  <c r="E137" i="4"/>
  <c r="F137" i="4" l="1"/>
  <c r="G138" i="4"/>
  <c r="E138" i="4"/>
  <c r="F138" i="4" s="1"/>
  <c r="E139" i="4" l="1"/>
  <c r="F139" i="4" s="1"/>
  <c r="G139" i="4"/>
  <c r="G140" i="4" l="1"/>
  <c r="E140" i="4"/>
  <c r="F140" i="4" s="1"/>
  <c r="G141" i="4" l="1"/>
  <c r="E141" i="4"/>
  <c r="F141" i="4" l="1"/>
  <c r="G142" i="4"/>
  <c r="E142" i="4"/>
  <c r="F142" i="4" s="1"/>
  <c r="G143" i="4" l="1"/>
  <c r="E143" i="4"/>
  <c r="F143" i="4" s="1"/>
  <c r="E144" i="4" l="1"/>
  <c r="F144" i="4" s="1"/>
  <c r="G144" i="4"/>
  <c r="G145" i="4" l="1"/>
  <c r="E145" i="4"/>
  <c r="F145" i="4" s="1"/>
  <c r="G146" i="4" l="1"/>
  <c r="G147" i="4" s="1"/>
  <c r="E146" i="4"/>
  <c r="F146" i="4" l="1"/>
  <c r="F147" i="4" s="1"/>
  <c r="E147" i="4"/>
  <c r="G148" i="4"/>
  <c r="E148" i="4"/>
  <c r="G149" i="4" l="1"/>
  <c r="E149" i="4"/>
  <c r="F149" i="4" s="1"/>
  <c r="F148" i="4"/>
  <c r="G150" i="4" l="1"/>
  <c r="E150" i="4"/>
  <c r="F150" i="4" s="1"/>
  <c r="G151" i="4" l="1"/>
  <c r="E151" i="4"/>
  <c r="F151" i="4" s="1"/>
  <c r="E152" i="4" l="1"/>
  <c r="G152" i="4"/>
  <c r="F152" i="4" l="1"/>
  <c r="G153" i="4"/>
  <c r="E153" i="4"/>
  <c r="F153" i="4" s="1"/>
  <c r="G154" i="4" l="1"/>
  <c r="E154" i="4"/>
  <c r="F154" i="4" s="1"/>
  <c r="E155" i="4" l="1"/>
  <c r="F155" i="4" s="1"/>
  <c r="G155" i="4"/>
  <c r="G156" i="4" l="1"/>
  <c r="E156" i="4"/>
  <c r="F156" i="4" s="1"/>
  <c r="G157" i="4" l="1"/>
  <c r="E157" i="4"/>
  <c r="F157" i="4" s="1"/>
  <c r="G158" i="4" l="1"/>
  <c r="E158" i="4"/>
  <c r="F158" i="4" s="1"/>
  <c r="G159" i="4" l="1"/>
  <c r="G160" i="4" s="1"/>
  <c r="E159" i="4"/>
  <c r="F159" i="4" l="1"/>
  <c r="F160" i="4" s="1"/>
  <c r="E160" i="4"/>
  <c r="G161" i="4"/>
  <c r="E161" i="4"/>
  <c r="F161" i="4" l="1"/>
  <c r="G162" i="4"/>
  <c r="E162" i="4"/>
  <c r="F162" i="4" s="1"/>
  <c r="E163" i="4" l="1"/>
  <c r="F163" i="4" s="1"/>
  <c r="G163" i="4"/>
  <c r="G164" i="4" l="1"/>
  <c r="E164" i="4"/>
  <c r="F164" i="4" l="1"/>
  <c r="G165" i="4"/>
  <c r="E165" i="4"/>
  <c r="F165" i="4" s="1"/>
  <c r="G166" i="4" l="1"/>
  <c r="E166" i="4"/>
  <c r="F166" i="4" s="1"/>
  <c r="G167" i="4" l="1"/>
  <c r="E167" i="4"/>
  <c r="F167" i="4" l="1"/>
  <c r="E168" i="4"/>
  <c r="F168" i="4" s="1"/>
  <c r="G168" i="4"/>
  <c r="G169" i="4" l="1"/>
  <c r="E169" i="4"/>
  <c r="F169" i="4" s="1"/>
  <c r="G170" i="4" l="1"/>
  <c r="E170" i="4"/>
  <c r="F170" i="4" s="1"/>
  <c r="E171" i="4" l="1"/>
  <c r="F171" i="4" s="1"/>
  <c r="G171" i="4"/>
  <c r="G172" i="4" l="1"/>
  <c r="G173" i="4" s="1"/>
  <c r="E172" i="4"/>
  <c r="F172" i="4" l="1"/>
  <c r="F173" i="4" s="1"/>
  <c r="E173" i="4"/>
  <c r="G174" i="4"/>
  <c r="E174" i="4"/>
  <c r="G175" i="4" l="1"/>
  <c r="E175" i="4"/>
  <c r="F175" i="4" s="1"/>
  <c r="F174" i="4"/>
  <c r="E176" i="4" l="1"/>
  <c r="G176" i="4"/>
  <c r="F176" i="4" l="1"/>
  <c r="G177" i="4"/>
  <c r="E177" i="4"/>
  <c r="F177" i="4" s="1"/>
  <c r="G178" i="4" l="1"/>
  <c r="E178" i="4"/>
  <c r="F178" i="4" s="1"/>
  <c r="E179" i="4" l="1"/>
  <c r="F179" i="4" s="1"/>
  <c r="G179" i="4"/>
  <c r="G180" i="4" l="1"/>
  <c r="E180" i="4"/>
  <c r="F180" i="4" l="1"/>
  <c r="G181" i="4"/>
  <c r="E181" i="4"/>
  <c r="F181" i="4" s="1"/>
  <c r="G182" i="4" l="1"/>
  <c r="E182" i="4"/>
  <c r="F182" i="4" s="1"/>
  <c r="G183" i="4" l="1"/>
  <c r="E183" i="4"/>
  <c r="F183" i="4" s="1"/>
  <c r="E184" i="4" l="1"/>
  <c r="F184" i="4" s="1"/>
  <c r="G184" i="4"/>
  <c r="G185" i="4" l="1"/>
  <c r="G186" i="4" s="1"/>
  <c r="E185" i="4"/>
  <c r="F185" i="4" l="1"/>
  <c r="F186" i="4" s="1"/>
  <c r="E186" i="4"/>
  <c r="E187" i="4"/>
  <c r="G187" i="4"/>
  <c r="G188" i="4" l="1"/>
  <c r="E188" i="4"/>
  <c r="F188" i="4" s="1"/>
  <c r="F187" i="4"/>
  <c r="G189" i="4" l="1"/>
  <c r="E189" i="4"/>
  <c r="F189" i="4" l="1"/>
  <c r="F190" i="4" l="1"/>
  <c r="F193" i="4" s="1"/>
  <c r="E190" i="4"/>
  <c r="E193" i="4" s="1"/>
  <c r="B23" i="4" s="1"/>
</calcChain>
</file>

<file path=xl/sharedStrings.xml><?xml version="1.0" encoding="utf-8"?>
<sst xmlns="http://schemas.openxmlformats.org/spreadsheetml/2006/main" count="48" uniqueCount="43">
  <si>
    <t>Data</t>
  </si>
  <si>
    <t>Rata kapitałowa</t>
  </si>
  <si>
    <t>Rata odsetek</t>
  </si>
  <si>
    <t>Rata kapitałowo - odsetkowa</t>
  </si>
  <si>
    <t>Saldo kredytu</t>
  </si>
  <si>
    <t>-</t>
  </si>
  <si>
    <t>Stopa oprocentowania kredytu w skali rocznej</t>
  </si>
  <si>
    <t>Cena oferty (koszt obsługi kredytu)</t>
  </si>
  <si>
    <t>Odsetki od kredytu (suma)</t>
  </si>
  <si>
    <t>Plan spłaty kredytu</t>
  </si>
  <si>
    <t>liczba dni do odsetek</t>
  </si>
  <si>
    <t>Stała marża banku          (w %)</t>
  </si>
  <si>
    <t>Razem rok 2025</t>
  </si>
  <si>
    <t>Razem WIBOR 1M i marża banku (w %)</t>
  </si>
  <si>
    <t>Razem rok 2026</t>
  </si>
  <si>
    <t>Razem rok 2027</t>
  </si>
  <si>
    <t>Razem rok 2028</t>
  </si>
  <si>
    <t>Razem rok 2029</t>
  </si>
  <si>
    <t>Razem rok 2031</t>
  </si>
  <si>
    <t>Razem rok 2032</t>
  </si>
  <si>
    <t>Razem rok 2033</t>
  </si>
  <si>
    <t>Razem rok 2034</t>
  </si>
  <si>
    <t>RAZEM</t>
  </si>
  <si>
    <t>Razem rok 2035</t>
  </si>
  <si>
    <t>Razem rok 2036</t>
  </si>
  <si>
    <t>Razem rok 2037</t>
  </si>
  <si>
    <t>Razem rok 2030</t>
  </si>
  <si>
    <t>Miesiąc</t>
  </si>
  <si>
    <t>Razem rok 2023</t>
  </si>
  <si>
    <t>Rok: 365 lub 366 dni</t>
  </si>
  <si>
    <t>Kwota kredytu - do wysokości 49.084.258,00 PLN</t>
  </si>
  <si>
    <t>Okres obsługi kredytu (spłat rat kapitałowych) - do 31 marca 2037 r.</t>
  </si>
  <si>
    <t>Załacznik nr 1a do SIWZ</t>
  </si>
  <si>
    <t>.........................................................................</t>
  </si>
  <si>
    <t>(Nazwa wykonawcy)*</t>
  </si>
  <si>
    <t>Formularz cenowy - kalkulacja kosztu obsługi kredytu  (dla porównania ofert)</t>
  </si>
  <si>
    <t>WIBOR 1M wg notowań na dzień 09.08.2024 (w %) - dla porównania ofert</t>
  </si>
  <si>
    <t>Cena oferty netto/brutto (koszt obsługi kredytu)</t>
  </si>
  <si>
    <t>Oprocentowanie kredytu*</t>
  </si>
  <si>
    <t>PLN</t>
  </si>
  <si>
    <t>….....................................................</t>
  </si>
  <si>
    <t>* - proszę o wypełnienie wyłącznie zielonych komórek arkusza (A5, D18, D206)</t>
  </si>
  <si>
    <t>(kwalifikowany podpis elektroniczny)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</si>
</sst>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sz val="11"/>
      <color theme="1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0"/>
      <name val="Cambria"/>
      <family val="1"/>
      <charset val="238"/>
      <scheme val="major"/>
    </font>
    <font>
      <b/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0" xfId="0" applyFont="1"/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B3A56-9755-4485-A85D-2A8F263D69A9}">
  <dimension ref="A1:J201"/>
  <sheetViews>
    <sheetView tabSelected="1" zoomScaleNormal="100" zoomScaleSheetLayoutView="130" workbookViewId="0">
      <selection activeCell="M9" sqref="M9"/>
    </sheetView>
  </sheetViews>
  <sheetFormatPr defaultRowHeight="13.8"/>
  <cols>
    <col min="2" max="3" width="11.5" customWidth="1"/>
    <col min="4" max="4" width="13.8984375" customWidth="1"/>
    <col min="5" max="5" width="16" customWidth="1"/>
    <col min="6" max="6" width="14.8984375" customWidth="1"/>
    <col min="7" max="7" width="15.59765625" customWidth="1"/>
    <col min="8" max="8" width="9.8984375" bestFit="1" customWidth="1"/>
  </cols>
  <sheetData>
    <row r="1" spans="1:7">
      <c r="F1" t="s">
        <v>32</v>
      </c>
    </row>
    <row r="3" spans="1:7">
      <c r="A3" t="s">
        <v>41</v>
      </c>
    </row>
    <row r="5" spans="1:7">
      <c r="A5" s="39"/>
      <c r="B5" s="39"/>
      <c r="C5" s="39"/>
      <c r="D5" s="39"/>
    </row>
    <row r="6" spans="1:7">
      <c r="A6" s="39"/>
      <c r="B6" s="39"/>
      <c r="C6" s="39"/>
      <c r="D6" s="39"/>
    </row>
    <row r="7" spans="1:7">
      <c r="A7" t="s">
        <v>33</v>
      </c>
    </row>
    <row r="8" spans="1:7">
      <c r="A8" t="s">
        <v>34</v>
      </c>
    </row>
    <row r="10" spans="1:7" s="18" customFormat="1">
      <c r="A10" s="22" t="s">
        <v>35</v>
      </c>
      <c r="B10" s="22"/>
      <c r="C10" s="22"/>
      <c r="D10" s="22"/>
      <c r="E10" s="22"/>
      <c r="F10" s="22"/>
      <c r="G10" s="22"/>
    </row>
    <row r="11" spans="1:7" ht="6" customHeight="1">
      <c r="A11" s="2"/>
      <c r="B11" s="2"/>
      <c r="C11" s="2"/>
      <c r="D11" s="2"/>
      <c r="E11" s="2"/>
      <c r="F11" s="2"/>
      <c r="G11" s="2"/>
    </row>
    <row r="12" spans="1:7">
      <c r="A12" s="23" t="s">
        <v>30</v>
      </c>
      <c r="B12" s="23"/>
      <c r="C12" s="23"/>
      <c r="D12" s="23"/>
      <c r="E12" s="23"/>
      <c r="F12" s="23"/>
      <c r="G12" s="23"/>
    </row>
    <row r="13" spans="1:7">
      <c r="A13" s="23" t="s">
        <v>31</v>
      </c>
      <c r="B13" s="23"/>
      <c r="C13" s="23"/>
      <c r="D13" s="23"/>
      <c r="E13" s="23"/>
      <c r="F13" s="23"/>
      <c r="G13" s="23"/>
    </row>
    <row r="14" spans="1:7">
      <c r="A14" s="23" t="s">
        <v>29</v>
      </c>
      <c r="B14" s="23"/>
      <c r="C14" s="23"/>
      <c r="D14" s="23"/>
      <c r="E14" s="23"/>
      <c r="F14" s="23"/>
      <c r="G14" s="23"/>
    </row>
    <row r="15" spans="1:7">
      <c r="A15" s="24"/>
      <c r="B15" s="24"/>
      <c r="C15" s="24"/>
      <c r="D15" s="24"/>
      <c r="E15" s="24"/>
      <c r="F15" s="24"/>
      <c r="G15" s="24"/>
    </row>
    <row r="16" spans="1:7" ht="21" customHeight="1">
      <c r="A16" s="21" t="s">
        <v>38</v>
      </c>
      <c r="B16" s="21"/>
      <c r="C16" s="21"/>
      <c r="D16" s="21"/>
      <c r="E16" s="21"/>
      <c r="F16" s="21"/>
      <c r="G16" s="3"/>
    </row>
    <row r="17" spans="1:7" ht="35.25" customHeight="1">
      <c r="A17" s="28" t="s">
        <v>6</v>
      </c>
      <c r="B17" s="29" t="s">
        <v>36</v>
      </c>
      <c r="C17" s="30"/>
      <c r="D17" s="4" t="s">
        <v>11</v>
      </c>
      <c r="E17" s="4" t="s">
        <v>13</v>
      </c>
      <c r="F17" s="2"/>
      <c r="G17" s="2"/>
    </row>
    <row r="18" spans="1:7" ht="33" customHeight="1">
      <c r="A18" s="28"/>
      <c r="B18" s="31">
        <v>5.87</v>
      </c>
      <c r="C18" s="32"/>
      <c r="D18" s="5"/>
      <c r="E18" s="6">
        <f>B18+D18</f>
        <v>5.87</v>
      </c>
      <c r="F18" s="2"/>
      <c r="G18" s="2"/>
    </row>
    <row r="19" spans="1:7" ht="19.8" customHeight="1">
      <c r="A19" s="2"/>
      <c r="B19" s="2"/>
      <c r="C19" s="2"/>
      <c r="D19" s="2"/>
      <c r="E19" s="2"/>
      <c r="F19" s="2"/>
      <c r="G19" s="2"/>
    </row>
    <row r="20" spans="1:7" ht="18.75" customHeight="1">
      <c r="A20" s="21" t="s">
        <v>37</v>
      </c>
      <c r="B20" s="21"/>
      <c r="C20" s="21"/>
      <c r="D20" s="21"/>
      <c r="E20" s="21"/>
      <c r="F20" s="21"/>
      <c r="G20" s="21"/>
    </row>
    <row r="21" spans="1:7" ht="33.75" customHeight="1">
      <c r="A21" s="28" t="s">
        <v>7</v>
      </c>
      <c r="B21" s="33" t="s">
        <v>8</v>
      </c>
      <c r="C21" s="33"/>
      <c r="D21" s="15"/>
    </row>
    <row r="22" spans="1:7" ht="21" customHeight="1">
      <c r="A22" s="28"/>
      <c r="B22" s="34" t="s">
        <v>39</v>
      </c>
      <c r="C22" s="35"/>
      <c r="D22" s="16"/>
    </row>
    <row r="23" spans="1:7" ht="21" customHeight="1">
      <c r="A23" s="28"/>
      <c r="B23" s="36">
        <f>E193</f>
        <v>25414406.929644257</v>
      </c>
      <c r="C23" s="37"/>
      <c r="D23" s="17"/>
    </row>
    <row r="24" spans="1:7" ht="11.25" customHeight="1">
      <c r="A24" s="9"/>
      <c r="B24" s="2"/>
      <c r="C24" s="2"/>
      <c r="D24" s="2"/>
      <c r="E24" s="2"/>
      <c r="F24" s="2"/>
      <c r="G24" s="2"/>
    </row>
    <row r="25" spans="1:7" ht="13.5" customHeight="1">
      <c r="A25" s="40" t="s">
        <v>9</v>
      </c>
      <c r="B25" s="40"/>
      <c r="C25" s="40"/>
      <c r="D25" s="40"/>
      <c r="E25" s="40"/>
      <c r="F25" s="40"/>
      <c r="G25" s="40"/>
    </row>
    <row r="26" spans="1:7" ht="7.5" customHeight="1">
      <c r="A26" s="2"/>
      <c r="B26" s="2"/>
      <c r="C26" s="2"/>
      <c r="D26" s="2"/>
      <c r="E26" s="2"/>
      <c r="F26" s="2"/>
      <c r="G26" s="2"/>
    </row>
    <row r="27" spans="1:7" ht="27.6">
      <c r="A27" s="7" t="s">
        <v>27</v>
      </c>
      <c r="B27" s="7" t="s">
        <v>0</v>
      </c>
      <c r="C27" s="10" t="s">
        <v>10</v>
      </c>
      <c r="D27" s="7" t="s">
        <v>1</v>
      </c>
      <c r="E27" s="7" t="s">
        <v>2</v>
      </c>
      <c r="F27" s="10" t="s">
        <v>3</v>
      </c>
      <c r="G27" s="7" t="s">
        <v>4</v>
      </c>
    </row>
    <row r="28" spans="1:7" ht="18" customHeight="1">
      <c r="A28" s="7" t="s">
        <v>5</v>
      </c>
      <c r="B28" s="7" t="s">
        <v>5</v>
      </c>
      <c r="C28" s="13" t="s">
        <v>5</v>
      </c>
      <c r="D28" s="7" t="s">
        <v>5</v>
      </c>
      <c r="E28" s="7" t="s">
        <v>5</v>
      </c>
      <c r="F28" s="10" t="s">
        <v>5</v>
      </c>
      <c r="G28" s="8">
        <v>49084258</v>
      </c>
    </row>
    <row r="29" spans="1:7" ht="18" customHeight="1">
      <c r="A29" s="7">
        <v>12</v>
      </c>
      <c r="B29" s="12">
        <v>45657</v>
      </c>
      <c r="C29" s="7">
        <v>15</v>
      </c>
      <c r="D29" s="8">
        <v>0</v>
      </c>
      <c r="E29" s="8">
        <f>(G28*C29*$E$18%)/366</f>
        <v>118083.85018852459</v>
      </c>
      <c r="F29" s="8">
        <f t="shared" ref="F29" si="0">D29+E29</f>
        <v>118083.85018852459</v>
      </c>
      <c r="G29" s="8">
        <f>G28-D29</f>
        <v>49084258</v>
      </c>
    </row>
    <row r="30" spans="1:7" ht="28.5" customHeight="1">
      <c r="A30" s="25" t="s">
        <v>28</v>
      </c>
      <c r="B30" s="26"/>
      <c r="C30" s="26"/>
      <c r="D30" s="27"/>
      <c r="E30" s="11">
        <f>E29</f>
        <v>118083.85018852459</v>
      </c>
      <c r="F30" s="11">
        <f>F29</f>
        <v>118083.85018852459</v>
      </c>
      <c r="G30" s="14">
        <f>G29</f>
        <v>49084258</v>
      </c>
    </row>
    <row r="31" spans="1:7" ht="27.75" customHeight="1">
      <c r="A31" s="7">
        <v>1</v>
      </c>
      <c r="B31" s="12">
        <v>45688</v>
      </c>
      <c r="C31" s="7">
        <v>31</v>
      </c>
      <c r="D31" s="8"/>
      <c r="E31" s="8">
        <f>(G30*C31*$E$18%)/365</f>
        <v>244708.55967835616</v>
      </c>
      <c r="F31" s="8">
        <f>D31+E31</f>
        <v>244708.55967835616</v>
      </c>
      <c r="G31" s="8">
        <f>G30-D31</f>
        <v>49084258</v>
      </c>
    </row>
    <row r="32" spans="1:7" ht="27.75" customHeight="1">
      <c r="A32" s="7">
        <v>2</v>
      </c>
      <c r="B32" s="12">
        <v>45716</v>
      </c>
      <c r="C32" s="7">
        <v>28</v>
      </c>
      <c r="D32" s="8"/>
      <c r="E32" s="8">
        <f t="shared" ref="E32:E42" si="1">(G31*C32*$E$18%)/365</f>
        <v>221027.08616109588</v>
      </c>
      <c r="F32" s="8">
        <f t="shared" ref="F32:F42" si="2">D32+E32</f>
        <v>221027.08616109588</v>
      </c>
      <c r="G32" s="8">
        <f t="shared" ref="G32:G35" si="3">G31-D32</f>
        <v>49084258</v>
      </c>
    </row>
    <row r="33" spans="1:7" ht="27.75" customHeight="1">
      <c r="A33" s="7">
        <v>3</v>
      </c>
      <c r="B33" s="12">
        <v>45747</v>
      </c>
      <c r="C33" s="7">
        <v>31</v>
      </c>
      <c r="D33" s="8"/>
      <c r="E33" s="8">
        <f t="shared" si="1"/>
        <v>244708.55967835616</v>
      </c>
      <c r="F33" s="8">
        <f t="shared" si="2"/>
        <v>244708.55967835616</v>
      </c>
      <c r="G33" s="8">
        <f t="shared" si="3"/>
        <v>49084258</v>
      </c>
    </row>
    <row r="34" spans="1:7" ht="27.75" customHeight="1">
      <c r="A34" s="7">
        <v>4</v>
      </c>
      <c r="B34" s="12">
        <v>45777</v>
      </c>
      <c r="C34" s="7">
        <v>30</v>
      </c>
      <c r="D34" s="8"/>
      <c r="E34" s="8">
        <f t="shared" si="1"/>
        <v>236814.73517260273</v>
      </c>
      <c r="F34" s="8">
        <f t="shared" si="2"/>
        <v>236814.73517260273</v>
      </c>
      <c r="G34" s="8">
        <f t="shared" si="3"/>
        <v>49084258</v>
      </c>
    </row>
    <row r="35" spans="1:7" ht="27.75" customHeight="1">
      <c r="A35" s="7">
        <v>5</v>
      </c>
      <c r="B35" s="12">
        <v>45808</v>
      </c>
      <c r="C35" s="7">
        <v>31</v>
      </c>
      <c r="D35" s="8"/>
      <c r="E35" s="8">
        <f t="shared" si="1"/>
        <v>244708.55967835616</v>
      </c>
      <c r="F35" s="8">
        <f t="shared" si="2"/>
        <v>244708.55967835616</v>
      </c>
      <c r="G35" s="8">
        <f t="shared" si="3"/>
        <v>49084258</v>
      </c>
    </row>
    <row r="36" spans="1:7" ht="27.75" customHeight="1">
      <c r="A36" s="7">
        <v>6</v>
      </c>
      <c r="B36" s="12">
        <v>45838</v>
      </c>
      <c r="C36" s="7">
        <v>30</v>
      </c>
      <c r="D36" s="8"/>
      <c r="E36" s="8">
        <f t="shared" si="1"/>
        <v>236814.73517260273</v>
      </c>
      <c r="F36" s="8">
        <f t="shared" si="2"/>
        <v>236814.73517260273</v>
      </c>
      <c r="G36" s="8">
        <f>G35-D36</f>
        <v>49084258</v>
      </c>
    </row>
    <row r="37" spans="1:7" ht="27.75" customHeight="1">
      <c r="A37" s="7">
        <v>7</v>
      </c>
      <c r="B37" s="12">
        <v>45869</v>
      </c>
      <c r="C37" s="7">
        <v>31</v>
      </c>
      <c r="D37" s="8"/>
      <c r="E37" s="8">
        <f t="shared" si="1"/>
        <v>244708.55967835616</v>
      </c>
      <c r="F37" s="8">
        <f t="shared" si="2"/>
        <v>244708.55967835616</v>
      </c>
      <c r="G37" s="8">
        <f>G36-D37</f>
        <v>49084258</v>
      </c>
    </row>
    <row r="38" spans="1:7" ht="27.75" customHeight="1">
      <c r="A38" s="7">
        <v>8</v>
      </c>
      <c r="B38" s="12">
        <v>45900</v>
      </c>
      <c r="C38" s="7">
        <v>31</v>
      </c>
      <c r="D38" s="8"/>
      <c r="E38" s="8">
        <f t="shared" si="1"/>
        <v>244708.55967835616</v>
      </c>
      <c r="F38" s="8">
        <f t="shared" si="2"/>
        <v>244708.55967835616</v>
      </c>
      <c r="G38" s="8">
        <f t="shared" ref="G38:G42" si="4">G37-D38</f>
        <v>49084258</v>
      </c>
    </row>
    <row r="39" spans="1:7" ht="27.75" customHeight="1">
      <c r="A39" s="7">
        <v>9</v>
      </c>
      <c r="B39" s="12">
        <v>45930</v>
      </c>
      <c r="C39" s="7">
        <v>30</v>
      </c>
      <c r="D39" s="8"/>
      <c r="E39" s="8">
        <f t="shared" si="1"/>
        <v>236814.73517260273</v>
      </c>
      <c r="F39" s="8">
        <f t="shared" si="2"/>
        <v>236814.73517260273</v>
      </c>
      <c r="G39" s="8">
        <f t="shared" si="4"/>
        <v>49084258</v>
      </c>
    </row>
    <row r="40" spans="1:7" ht="27.75" customHeight="1">
      <c r="A40" s="7">
        <v>10</v>
      </c>
      <c r="B40" s="12">
        <v>45961</v>
      </c>
      <c r="C40" s="7">
        <v>31</v>
      </c>
      <c r="D40" s="8"/>
      <c r="E40" s="8">
        <f t="shared" si="1"/>
        <v>244708.55967835616</v>
      </c>
      <c r="F40" s="8">
        <f t="shared" si="2"/>
        <v>244708.55967835616</v>
      </c>
      <c r="G40" s="8">
        <f t="shared" si="4"/>
        <v>49084258</v>
      </c>
    </row>
    <row r="41" spans="1:7" ht="27.75" customHeight="1">
      <c r="A41" s="7">
        <v>11</v>
      </c>
      <c r="B41" s="12">
        <v>45991</v>
      </c>
      <c r="C41" s="7">
        <v>30</v>
      </c>
      <c r="D41" s="8"/>
      <c r="E41" s="8">
        <f t="shared" si="1"/>
        <v>236814.73517260273</v>
      </c>
      <c r="F41" s="8">
        <f t="shared" si="2"/>
        <v>236814.73517260273</v>
      </c>
      <c r="G41" s="8">
        <f t="shared" si="4"/>
        <v>49084258</v>
      </c>
    </row>
    <row r="42" spans="1:7" ht="27.75" customHeight="1">
      <c r="A42" s="7">
        <v>12</v>
      </c>
      <c r="B42" s="12">
        <v>46022</v>
      </c>
      <c r="C42" s="7">
        <v>31</v>
      </c>
      <c r="D42" s="8"/>
      <c r="E42" s="8">
        <f t="shared" si="1"/>
        <v>244708.55967835616</v>
      </c>
      <c r="F42" s="8">
        <f t="shared" si="2"/>
        <v>244708.55967835616</v>
      </c>
      <c r="G42" s="8">
        <f t="shared" si="4"/>
        <v>49084258</v>
      </c>
    </row>
    <row r="43" spans="1:7" ht="27.75" customHeight="1">
      <c r="A43" s="25" t="s">
        <v>12</v>
      </c>
      <c r="B43" s="26"/>
      <c r="C43" s="26"/>
      <c r="D43" s="27"/>
      <c r="E43" s="11">
        <f>SUM(E31:E42)</f>
        <v>2881245.9446</v>
      </c>
      <c r="F43" s="11">
        <f>SUM(F31:F42)</f>
        <v>2881245.9446</v>
      </c>
      <c r="G43" s="14">
        <f>G42</f>
        <v>49084258</v>
      </c>
    </row>
    <row r="44" spans="1:7" ht="27.75" customHeight="1">
      <c r="A44" s="7">
        <v>1</v>
      </c>
      <c r="B44" s="12">
        <v>46053</v>
      </c>
      <c r="C44" s="7">
        <v>31</v>
      </c>
      <c r="D44" s="8"/>
      <c r="E44" s="8">
        <f t="shared" ref="E44:E55" si="5">(G43*C44*$E$18%)/365</f>
        <v>244708.55967835616</v>
      </c>
      <c r="F44" s="8">
        <f>D44+E44</f>
        <v>244708.55967835616</v>
      </c>
      <c r="G44" s="8">
        <f>G43-D44</f>
        <v>49084258</v>
      </c>
    </row>
    <row r="45" spans="1:7" ht="27.75" customHeight="1">
      <c r="A45" s="7">
        <v>2</v>
      </c>
      <c r="B45" s="12">
        <v>46081</v>
      </c>
      <c r="C45" s="7">
        <v>28</v>
      </c>
      <c r="D45" s="8"/>
      <c r="E45" s="8">
        <f t="shared" si="5"/>
        <v>221027.08616109588</v>
      </c>
      <c r="F45" s="8">
        <f t="shared" ref="F45:F55" si="6">D45+E45</f>
        <v>221027.08616109588</v>
      </c>
      <c r="G45" s="8">
        <f t="shared" ref="G45:G48" si="7">G44-D45</f>
        <v>49084258</v>
      </c>
    </row>
    <row r="46" spans="1:7" ht="27.75" customHeight="1">
      <c r="A46" s="7">
        <v>3</v>
      </c>
      <c r="B46" s="12">
        <v>46112</v>
      </c>
      <c r="C46" s="7">
        <v>31</v>
      </c>
      <c r="D46" s="8"/>
      <c r="E46" s="8">
        <f t="shared" si="5"/>
        <v>244708.55967835616</v>
      </c>
      <c r="F46" s="8">
        <f t="shared" si="6"/>
        <v>244708.55967835616</v>
      </c>
      <c r="G46" s="8">
        <f t="shared" si="7"/>
        <v>49084258</v>
      </c>
    </row>
    <row r="47" spans="1:7" ht="27.75" customHeight="1">
      <c r="A47" s="7">
        <v>4</v>
      </c>
      <c r="B47" s="12">
        <v>46142</v>
      </c>
      <c r="C47" s="7">
        <v>30</v>
      </c>
      <c r="D47" s="8"/>
      <c r="E47" s="8">
        <f t="shared" si="5"/>
        <v>236814.73517260273</v>
      </c>
      <c r="F47" s="8">
        <f t="shared" si="6"/>
        <v>236814.73517260273</v>
      </c>
      <c r="G47" s="8">
        <f t="shared" si="7"/>
        <v>49084258</v>
      </c>
    </row>
    <row r="48" spans="1:7" ht="27.75" customHeight="1">
      <c r="A48" s="7">
        <v>5</v>
      </c>
      <c r="B48" s="12">
        <v>46173</v>
      </c>
      <c r="C48" s="7">
        <v>31</v>
      </c>
      <c r="D48" s="8"/>
      <c r="E48" s="8">
        <f t="shared" si="5"/>
        <v>244708.55967835616</v>
      </c>
      <c r="F48" s="8">
        <f t="shared" si="6"/>
        <v>244708.55967835616</v>
      </c>
      <c r="G48" s="8">
        <f t="shared" si="7"/>
        <v>49084258</v>
      </c>
    </row>
    <row r="49" spans="1:7" ht="27.75" customHeight="1">
      <c r="A49" s="7">
        <v>6</v>
      </c>
      <c r="B49" s="12">
        <v>46203</v>
      </c>
      <c r="C49" s="7">
        <v>30</v>
      </c>
      <c r="D49" s="8"/>
      <c r="E49" s="8">
        <f t="shared" si="5"/>
        <v>236814.73517260273</v>
      </c>
      <c r="F49" s="8">
        <f t="shared" si="6"/>
        <v>236814.73517260273</v>
      </c>
      <c r="G49" s="8">
        <f>G48-D49</f>
        <v>49084258</v>
      </c>
    </row>
    <row r="50" spans="1:7" ht="27.75" customHeight="1">
      <c r="A50" s="7">
        <v>7</v>
      </c>
      <c r="B50" s="12">
        <v>46234</v>
      </c>
      <c r="C50" s="7">
        <v>31</v>
      </c>
      <c r="D50" s="8"/>
      <c r="E50" s="8">
        <f t="shared" si="5"/>
        <v>244708.55967835616</v>
      </c>
      <c r="F50" s="8">
        <f t="shared" si="6"/>
        <v>244708.55967835616</v>
      </c>
      <c r="G50" s="8">
        <f>G49-D50</f>
        <v>49084258</v>
      </c>
    </row>
    <row r="51" spans="1:7" ht="27.75" customHeight="1">
      <c r="A51" s="7">
        <v>8</v>
      </c>
      <c r="B51" s="12">
        <v>46265</v>
      </c>
      <c r="C51" s="7">
        <v>31</v>
      </c>
      <c r="D51" s="8"/>
      <c r="E51" s="8">
        <f t="shared" si="5"/>
        <v>244708.55967835616</v>
      </c>
      <c r="F51" s="8">
        <f t="shared" si="6"/>
        <v>244708.55967835616</v>
      </c>
      <c r="G51" s="8">
        <f t="shared" ref="G51:G55" si="8">G50-D51</f>
        <v>49084258</v>
      </c>
    </row>
    <row r="52" spans="1:7" ht="27.75" customHeight="1">
      <c r="A52" s="7">
        <v>9</v>
      </c>
      <c r="B52" s="12">
        <v>46295</v>
      </c>
      <c r="C52" s="7">
        <v>30</v>
      </c>
      <c r="D52" s="8"/>
      <c r="E52" s="8">
        <f t="shared" si="5"/>
        <v>236814.73517260273</v>
      </c>
      <c r="F52" s="8">
        <f t="shared" si="6"/>
        <v>236814.73517260273</v>
      </c>
      <c r="G52" s="8">
        <f t="shared" si="8"/>
        <v>49084258</v>
      </c>
    </row>
    <row r="53" spans="1:7" ht="27.75" customHeight="1">
      <c r="A53" s="7">
        <v>10</v>
      </c>
      <c r="B53" s="12">
        <v>46326</v>
      </c>
      <c r="C53" s="7">
        <v>31</v>
      </c>
      <c r="D53" s="8"/>
      <c r="E53" s="8">
        <f t="shared" si="5"/>
        <v>244708.55967835616</v>
      </c>
      <c r="F53" s="8">
        <f t="shared" si="6"/>
        <v>244708.55967835616</v>
      </c>
      <c r="G53" s="8">
        <f t="shared" si="8"/>
        <v>49084258</v>
      </c>
    </row>
    <row r="54" spans="1:7" ht="27.75" customHeight="1">
      <c r="A54" s="7">
        <v>11</v>
      </c>
      <c r="B54" s="12">
        <v>46356</v>
      </c>
      <c r="C54" s="7">
        <v>30</v>
      </c>
      <c r="D54" s="8"/>
      <c r="E54" s="8">
        <f t="shared" si="5"/>
        <v>236814.73517260273</v>
      </c>
      <c r="F54" s="8">
        <f t="shared" si="6"/>
        <v>236814.73517260273</v>
      </c>
      <c r="G54" s="8">
        <f t="shared" si="8"/>
        <v>49084258</v>
      </c>
    </row>
    <row r="55" spans="1:7" ht="27.75" customHeight="1">
      <c r="A55" s="7">
        <v>12</v>
      </c>
      <c r="B55" s="12">
        <v>46387</v>
      </c>
      <c r="C55" s="7">
        <v>31</v>
      </c>
      <c r="D55" s="8"/>
      <c r="E55" s="8">
        <f t="shared" si="5"/>
        <v>244708.55967835616</v>
      </c>
      <c r="F55" s="8">
        <f t="shared" si="6"/>
        <v>244708.55967835616</v>
      </c>
      <c r="G55" s="8">
        <f t="shared" si="8"/>
        <v>49084258</v>
      </c>
    </row>
    <row r="56" spans="1:7" ht="27.75" customHeight="1">
      <c r="A56" s="25" t="s">
        <v>14</v>
      </c>
      <c r="B56" s="26"/>
      <c r="C56" s="26"/>
      <c r="D56" s="27"/>
      <c r="E56" s="11">
        <f>SUM(E44:E55)</f>
        <v>2881245.9446</v>
      </c>
      <c r="F56" s="11">
        <f>SUM(F44:F55)</f>
        <v>2881245.9446</v>
      </c>
      <c r="G56" s="14">
        <f>G55</f>
        <v>49084258</v>
      </c>
    </row>
    <row r="57" spans="1:7" ht="27.75" customHeight="1">
      <c r="A57" s="7">
        <v>1</v>
      </c>
      <c r="B57" s="12">
        <v>46418</v>
      </c>
      <c r="C57" s="7">
        <v>31</v>
      </c>
      <c r="D57" s="8"/>
      <c r="E57" s="8">
        <f t="shared" ref="E57:E68" si="9">(G56*C57*$E$18%)/365</f>
        <v>244708.55967835616</v>
      </c>
      <c r="F57" s="8">
        <f>D57+E57</f>
        <v>244708.55967835616</v>
      </c>
      <c r="G57" s="8">
        <f>G56-D57</f>
        <v>49084258</v>
      </c>
    </row>
    <row r="58" spans="1:7" ht="27.75" customHeight="1">
      <c r="A58" s="7">
        <v>2</v>
      </c>
      <c r="B58" s="12">
        <v>46446</v>
      </c>
      <c r="C58" s="7">
        <v>28</v>
      </c>
      <c r="D58" s="8"/>
      <c r="E58" s="8">
        <f t="shared" si="9"/>
        <v>221027.08616109588</v>
      </c>
      <c r="F58" s="8">
        <f t="shared" ref="F58:F68" si="10">D58+E58</f>
        <v>221027.08616109588</v>
      </c>
      <c r="G58" s="8">
        <f t="shared" ref="G58:G61" si="11">G57-D58</f>
        <v>49084258</v>
      </c>
    </row>
    <row r="59" spans="1:7" ht="27.75" customHeight="1">
      <c r="A59" s="7">
        <v>3</v>
      </c>
      <c r="B59" s="12">
        <v>46477</v>
      </c>
      <c r="C59" s="7">
        <v>31</v>
      </c>
      <c r="D59" s="8"/>
      <c r="E59" s="8">
        <f t="shared" si="9"/>
        <v>244708.55967835616</v>
      </c>
      <c r="F59" s="8">
        <f t="shared" si="10"/>
        <v>244708.55967835616</v>
      </c>
      <c r="G59" s="8">
        <f t="shared" si="11"/>
        <v>49084258</v>
      </c>
    </row>
    <row r="60" spans="1:7" ht="27.75" customHeight="1">
      <c r="A60" s="7">
        <v>4</v>
      </c>
      <c r="B60" s="12">
        <v>46507</v>
      </c>
      <c r="C60" s="7">
        <v>30</v>
      </c>
      <c r="D60" s="8"/>
      <c r="E60" s="8">
        <f t="shared" si="9"/>
        <v>236814.73517260273</v>
      </c>
      <c r="F60" s="8">
        <f t="shared" si="10"/>
        <v>236814.73517260273</v>
      </c>
      <c r="G60" s="8">
        <f t="shared" si="11"/>
        <v>49084258</v>
      </c>
    </row>
    <row r="61" spans="1:7" ht="27.75" customHeight="1">
      <c r="A61" s="7">
        <v>5</v>
      </c>
      <c r="B61" s="12">
        <v>46538</v>
      </c>
      <c r="C61" s="7">
        <v>31</v>
      </c>
      <c r="D61" s="8"/>
      <c r="E61" s="8">
        <f t="shared" si="9"/>
        <v>244708.55967835616</v>
      </c>
      <c r="F61" s="8">
        <f t="shared" si="10"/>
        <v>244708.55967835616</v>
      </c>
      <c r="G61" s="8">
        <f t="shared" si="11"/>
        <v>49084258</v>
      </c>
    </row>
    <row r="62" spans="1:7" ht="27.75" customHeight="1">
      <c r="A62" s="7">
        <v>6</v>
      </c>
      <c r="B62" s="12">
        <v>46568</v>
      </c>
      <c r="C62" s="7">
        <v>30</v>
      </c>
      <c r="D62" s="8"/>
      <c r="E62" s="8">
        <f t="shared" si="9"/>
        <v>236814.73517260273</v>
      </c>
      <c r="F62" s="8">
        <f t="shared" si="10"/>
        <v>236814.73517260273</v>
      </c>
      <c r="G62" s="8">
        <f>G61-D62</f>
        <v>49084258</v>
      </c>
    </row>
    <row r="63" spans="1:7" ht="27.75" customHeight="1">
      <c r="A63" s="7">
        <v>7</v>
      </c>
      <c r="B63" s="12">
        <v>46599</v>
      </c>
      <c r="C63" s="7">
        <v>31</v>
      </c>
      <c r="D63" s="8"/>
      <c r="E63" s="8">
        <f t="shared" si="9"/>
        <v>244708.55967835616</v>
      </c>
      <c r="F63" s="8">
        <f t="shared" si="10"/>
        <v>244708.55967835616</v>
      </c>
      <c r="G63" s="8">
        <f>G62-D63</f>
        <v>49084258</v>
      </c>
    </row>
    <row r="64" spans="1:7" ht="27.75" customHeight="1">
      <c r="A64" s="7">
        <v>8</v>
      </c>
      <c r="B64" s="12">
        <v>46630</v>
      </c>
      <c r="C64" s="7">
        <v>31</v>
      </c>
      <c r="D64" s="8"/>
      <c r="E64" s="8">
        <f t="shared" si="9"/>
        <v>244708.55967835616</v>
      </c>
      <c r="F64" s="8">
        <f t="shared" si="10"/>
        <v>244708.55967835616</v>
      </c>
      <c r="G64" s="8">
        <f t="shared" ref="G64:G68" si="12">G63-D64</f>
        <v>49084258</v>
      </c>
    </row>
    <row r="65" spans="1:10" ht="27.75" customHeight="1">
      <c r="A65" s="7">
        <v>9</v>
      </c>
      <c r="B65" s="12">
        <v>46660</v>
      </c>
      <c r="C65" s="7">
        <v>30</v>
      </c>
      <c r="D65" s="8"/>
      <c r="E65" s="8">
        <f t="shared" si="9"/>
        <v>236814.73517260273</v>
      </c>
      <c r="F65" s="8">
        <f t="shared" si="10"/>
        <v>236814.73517260273</v>
      </c>
      <c r="G65" s="8">
        <f t="shared" si="12"/>
        <v>49084258</v>
      </c>
    </row>
    <row r="66" spans="1:10" ht="27.75" customHeight="1">
      <c r="A66" s="7">
        <v>10</v>
      </c>
      <c r="B66" s="12">
        <v>46691</v>
      </c>
      <c r="C66" s="7">
        <v>31</v>
      </c>
      <c r="D66" s="8"/>
      <c r="E66" s="8">
        <f t="shared" si="9"/>
        <v>244708.55967835616</v>
      </c>
      <c r="F66" s="8">
        <f t="shared" si="10"/>
        <v>244708.55967835616</v>
      </c>
      <c r="G66" s="8">
        <f t="shared" si="12"/>
        <v>49084258</v>
      </c>
    </row>
    <row r="67" spans="1:10" ht="27.75" customHeight="1">
      <c r="A67" s="7">
        <v>11</v>
      </c>
      <c r="B67" s="12">
        <v>46721</v>
      </c>
      <c r="C67" s="7">
        <v>30</v>
      </c>
      <c r="D67" s="8"/>
      <c r="E67" s="8">
        <f t="shared" si="9"/>
        <v>236814.73517260273</v>
      </c>
      <c r="F67" s="8">
        <f t="shared" si="10"/>
        <v>236814.73517260273</v>
      </c>
      <c r="G67" s="8">
        <f t="shared" si="12"/>
        <v>49084258</v>
      </c>
    </row>
    <row r="68" spans="1:10" ht="27.75" customHeight="1">
      <c r="A68" s="7">
        <v>12</v>
      </c>
      <c r="B68" s="12">
        <v>46752</v>
      </c>
      <c r="C68" s="7">
        <v>31</v>
      </c>
      <c r="D68" s="8"/>
      <c r="E68" s="8">
        <f t="shared" si="9"/>
        <v>244708.55967835616</v>
      </c>
      <c r="F68" s="8">
        <f t="shared" si="10"/>
        <v>244708.55967835616</v>
      </c>
      <c r="G68" s="8">
        <f t="shared" si="12"/>
        <v>49084258</v>
      </c>
    </row>
    <row r="69" spans="1:10" ht="27.75" customHeight="1">
      <c r="A69" s="25" t="s">
        <v>15</v>
      </c>
      <c r="B69" s="26"/>
      <c r="C69" s="26"/>
      <c r="D69" s="27"/>
      <c r="E69" s="11">
        <f>SUM(E57:E68)</f>
        <v>2881245.9446</v>
      </c>
      <c r="F69" s="11">
        <f>SUM(F57:F68)</f>
        <v>2881245.9446</v>
      </c>
      <c r="G69" s="14">
        <f>G68</f>
        <v>49084258</v>
      </c>
    </row>
    <row r="70" spans="1:10" ht="27.75" customHeight="1">
      <c r="A70" s="7">
        <v>1</v>
      </c>
      <c r="B70" s="12">
        <v>46783</v>
      </c>
      <c r="C70" s="7">
        <v>31</v>
      </c>
      <c r="D70" s="8"/>
      <c r="E70" s="8">
        <f t="shared" ref="E70:E81" si="13">(G69*C70*$E$18%)/366</f>
        <v>244039.95705628415</v>
      </c>
      <c r="F70" s="8">
        <f t="shared" ref="F70:F81" si="14">D70+E70</f>
        <v>244039.95705628415</v>
      </c>
      <c r="G70" s="8">
        <f>G69-D70</f>
        <v>49084258</v>
      </c>
    </row>
    <row r="71" spans="1:10" ht="27.75" customHeight="1">
      <c r="A71" s="7">
        <v>2</v>
      </c>
      <c r="B71" s="12">
        <v>46812</v>
      </c>
      <c r="C71" s="7">
        <v>29</v>
      </c>
      <c r="D71" s="8"/>
      <c r="E71" s="8">
        <f t="shared" si="13"/>
        <v>228295.44369781419</v>
      </c>
      <c r="F71" s="8">
        <f t="shared" si="14"/>
        <v>228295.44369781419</v>
      </c>
      <c r="G71" s="8">
        <f t="shared" ref="G71:G74" si="15">G70-D71</f>
        <v>49084258</v>
      </c>
    </row>
    <row r="72" spans="1:10" ht="27.75" customHeight="1">
      <c r="A72" s="7">
        <v>3</v>
      </c>
      <c r="B72" s="12">
        <v>46843</v>
      </c>
      <c r="C72" s="7">
        <v>31</v>
      </c>
      <c r="D72" s="8"/>
      <c r="E72" s="8">
        <f t="shared" si="13"/>
        <v>244039.95705628415</v>
      </c>
      <c r="F72" s="8">
        <f t="shared" si="14"/>
        <v>244039.95705628415</v>
      </c>
      <c r="G72" s="8">
        <f t="shared" si="15"/>
        <v>49084258</v>
      </c>
    </row>
    <row r="73" spans="1:10" ht="27.75" customHeight="1">
      <c r="A73" s="7">
        <v>4</v>
      </c>
      <c r="B73" s="12">
        <v>46873</v>
      </c>
      <c r="C73" s="7">
        <v>30</v>
      </c>
      <c r="D73" s="8"/>
      <c r="E73" s="8">
        <f t="shared" si="13"/>
        <v>236167.70037704919</v>
      </c>
      <c r="F73" s="8">
        <f t="shared" si="14"/>
        <v>236167.70037704919</v>
      </c>
      <c r="G73" s="8">
        <f t="shared" si="15"/>
        <v>49084258</v>
      </c>
    </row>
    <row r="74" spans="1:10" ht="27.75" customHeight="1">
      <c r="A74" s="7">
        <v>5</v>
      </c>
      <c r="B74" s="12">
        <v>46904</v>
      </c>
      <c r="C74" s="7">
        <v>31</v>
      </c>
      <c r="D74" s="8"/>
      <c r="E74" s="8">
        <f t="shared" si="13"/>
        <v>244039.95705628415</v>
      </c>
      <c r="F74" s="8">
        <f t="shared" si="14"/>
        <v>244039.95705628415</v>
      </c>
      <c r="G74" s="8">
        <f t="shared" si="15"/>
        <v>49084258</v>
      </c>
    </row>
    <row r="75" spans="1:10" ht="27.75" customHeight="1">
      <c r="A75" s="7">
        <v>6</v>
      </c>
      <c r="B75" s="12">
        <v>46934</v>
      </c>
      <c r="C75" s="7">
        <v>30</v>
      </c>
      <c r="D75" s="8"/>
      <c r="E75" s="8">
        <f t="shared" si="13"/>
        <v>236167.70037704919</v>
      </c>
      <c r="F75" s="8">
        <f t="shared" si="14"/>
        <v>236167.70037704919</v>
      </c>
      <c r="G75" s="8">
        <f>G74-D75</f>
        <v>49084258</v>
      </c>
    </row>
    <row r="76" spans="1:10" ht="27.75" customHeight="1">
      <c r="A76" s="7">
        <v>7</v>
      </c>
      <c r="B76" s="12">
        <v>46965</v>
      </c>
      <c r="C76" s="7">
        <v>31</v>
      </c>
      <c r="D76" s="8"/>
      <c r="E76" s="8">
        <f t="shared" si="13"/>
        <v>244039.95705628415</v>
      </c>
      <c r="F76" s="8">
        <f t="shared" si="14"/>
        <v>244039.95705628415</v>
      </c>
      <c r="G76" s="8">
        <f>G75-D76</f>
        <v>49084258</v>
      </c>
    </row>
    <row r="77" spans="1:10" ht="27.75" customHeight="1">
      <c r="A77" s="7">
        <v>8</v>
      </c>
      <c r="B77" s="12">
        <v>46996</v>
      </c>
      <c r="C77" s="7">
        <v>31</v>
      </c>
      <c r="D77" s="8"/>
      <c r="E77" s="8">
        <f t="shared" si="13"/>
        <v>244039.95705628415</v>
      </c>
      <c r="F77" s="8">
        <f t="shared" si="14"/>
        <v>244039.95705628415</v>
      </c>
      <c r="G77" s="8">
        <f t="shared" ref="G77:G81" si="16">G76-D77</f>
        <v>49084258</v>
      </c>
    </row>
    <row r="78" spans="1:10" ht="27.75" customHeight="1">
      <c r="A78" s="7">
        <v>9</v>
      </c>
      <c r="B78" s="12">
        <v>47026</v>
      </c>
      <c r="C78" s="7">
        <v>30</v>
      </c>
      <c r="D78" s="8"/>
      <c r="E78" s="8">
        <f t="shared" si="13"/>
        <v>236167.70037704919</v>
      </c>
      <c r="F78" s="8">
        <f t="shared" si="14"/>
        <v>236167.70037704919</v>
      </c>
      <c r="G78" s="8">
        <f t="shared" si="16"/>
        <v>49084258</v>
      </c>
    </row>
    <row r="79" spans="1:10" ht="27.75" customHeight="1">
      <c r="A79" s="7">
        <v>10</v>
      </c>
      <c r="B79" s="12">
        <v>47057</v>
      </c>
      <c r="C79" s="7">
        <v>31</v>
      </c>
      <c r="D79" s="8"/>
      <c r="E79" s="8">
        <f t="shared" si="13"/>
        <v>244039.95705628415</v>
      </c>
      <c r="F79" s="8">
        <f t="shared" si="14"/>
        <v>244039.95705628415</v>
      </c>
      <c r="G79" s="8">
        <f t="shared" si="16"/>
        <v>49084258</v>
      </c>
    </row>
    <row r="80" spans="1:10" ht="27.75" customHeight="1">
      <c r="A80" s="7">
        <v>11</v>
      </c>
      <c r="B80" s="12">
        <v>47087</v>
      </c>
      <c r="C80" s="7">
        <v>30</v>
      </c>
      <c r="D80" s="8"/>
      <c r="E80" s="8">
        <f t="shared" si="13"/>
        <v>236167.70037704919</v>
      </c>
      <c r="F80" s="8">
        <f t="shared" si="14"/>
        <v>236167.70037704919</v>
      </c>
      <c r="G80" s="8">
        <f t="shared" si="16"/>
        <v>49084258</v>
      </c>
      <c r="J80" s="1"/>
    </row>
    <row r="81" spans="1:10" ht="27.75" customHeight="1">
      <c r="A81" s="7">
        <v>12</v>
      </c>
      <c r="B81" s="12">
        <v>47118</v>
      </c>
      <c r="C81" s="7">
        <v>31</v>
      </c>
      <c r="D81" s="8"/>
      <c r="E81" s="8">
        <f t="shared" si="13"/>
        <v>244039.95705628415</v>
      </c>
      <c r="F81" s="8">
        <f t="shared" si="14"/>
        <v>244039.95705628415</v>
      </c>
      <c r="G81" s="8">
        <f t="shared" si="16"/>
        <v>49084258</v>
      </c>
    </row>
    <row r="82" spans="1:10" ht="27.75" customHeight="1">
      <c r="A82" s="25" t="s">
        <v>16</v>
      </c>
      <c r="B82" s="26"/>
      <c r="C82" s="26"/>
      <c r="D82" s="27"/>
      <c r="E82" s="11">
        <f>SUM(E70:E81)</f>
        <v>2881245.9446</v>
      </c>
      <c r="F82" s="11">
        <f>SUM(F70:F81)</f>
        <v>2881245.9446</v>
      </c>
      <c r="G82" s="14">
        <f>G81</f>
        <v>49084258</v>
      </c>
    </row>
    <row r="83" spans="1:10" ht="27.75" customHeight="1">
      <c r="A83" s="7">
        <v>1</v>
      </c>
      <c r="B83" s="12">
        <v>47149</v>
      </c>
      <c r="C83" s="7">
        <v>31</v>
      </c>
      <c r="D83" s="8"/>
      <c r="E83" s="8">
        <f t="shared" ref="E83:E94" si="17">(G82*C83*$E$18%)/365</f>
        <v>244708.55967835616</v>
      </c>
      <c r="F83" s="8">
        <f>D83+E83</f>
        <v>244708.55967835616</v>
      </c>
      <c r="G83" s="8">
        <f>G82-D83</f>
        <v>49084258</v>
      </c>
    </row>
    <row r="84" spans="1:10" ht="27.75" customHeight="1">
      <c r="A84" s="7">
        <v>2</v>
      </c>
      <c r="B84" s="12">
        <v>47177</v>
      </c>
      <c r="C84" s="7">
        <v>28</v>
      </c>
      <c r="D84" s="8"/>
      <c r="E84" s="8">
        <f t="shared" si="17"/>
        <v>221027.08616109588</v>
      </c>
      <c r="F84" s="8">
        <f t="shared" ref="F84:F94" si="18">D84+E84</f>
        <v>221027.08616109588</v>
      </c>
      <c r="G84" s="8">
        <f t="shared" ref="G84:G87" si="19">G83-D84</f>
        <v>49084258</v>
      </c>
    </row>
    <row r="85" spans="1:10" ht="27.75" customHeight="1">
      <c r="A85" s="7">
        <v>3</v>
      </c>
      <c r="B85" s="12">
        <v>47208</v>
      </c>
      <c r="C85" s="7">
        <v>31</v>
      </c>
      <c r="D85" s="8">
        <v>4600000</v>
      </c>
      <c r="E85" s="8">
        <f t="shared" si="17"/>
        <v>244708.55967835616</v>
      </c>
      <c r="F85" s="8">
        <f t="shared" si="18"/>
        <v>4844708.5596783562</v>
      </c>
      <c r="G85" s="8">
        <f t="shared" si="19"/>
        <v>44484258</v>
      </c>
    </row>
    <row r="86" spans="1:10" ht="27.75" customHeight="1">
      <c r="A86" s="7">
        <v>4</v>
      </c>
      <c r="B86" s="12">
        <v>47238</v>
      </c>
      <c r="C86" s="7">
        <v>30</v>
      </c>
      <c r="D86" s="8"/>
      <c r="E86" s="8">
        <f t="shared" si="17"/>
        <v>214621.3105150685</v>
      </c>
      <c r="F86" s="8">
        <f t="shared" si="18"/>
        <v>214621.3105150685</v>
      </c>
      <c r="G86" s="8">
        <f t="shared" si="19"/>
        <v>44484258</v>
      </c>
    </row>
    <row r="87" spans="1:10" ht="27.75" customHeight="1">
      <c r="A87" s="7">
        <v>5</v>
      </c>
      <c r="B87" s="12">
        <v>47269</v>
      </c>
      <c r="C87" s="7">
        <v>31</v>
      </c>
      <c r="D87" s="8"/>
      <c r="E87" s="8">
        <f t="shared" si="17"/>
        <v>221775.3541989041</v>
      </c>
      <c r="F87" s="8">
        <f t="shared" si="18"/>
        <v>221775.3541989041</v>
      </c>
      <c r="G87" s="8">
        <f t="shared" si="19"/>
        <v>44484258</v>
      </c>
    </row>
    <row r="88" spans="1:10" ht="27.75" customHeight="1">
      <c r="A88" s="7">
        <v>6</v>
      </c>
      <c r="B88" s="12">
        <v>47299</v>
      </c>
      <c r="C88" s="7">
        <v>30</v>
      </c>
      <c r="D88" s="8"/>
      <c r="E88" s="8">
        <f t="shared" si="17"/>
        <v>214621.3105150685</v>
      </c>
      <c r="F88" s="8">
        <f t="shared" si="18"/>
        <v>214621.3105150685</v>
      </c>
      <c r="G88" s="8">
        <f>G87-D88</f>
        <v>44484258</v>
      </c>
    </row>
    <row r="89" spans="1:10" ht="27.75" customHeight="1">
      <c r="A89" s="7">
        <v>7</v>
      </c>
      <c r="B89" s="12">
        <v>47330</v>
      </c>
      <c r="C89" s="7">
        <v>31</v>
      </c>
      <c r="D89" s="8"/>
      <c r="E89" s="8">
        <f t="shared" si="17"/>
        <v>221775.3541989041</v>
      </c>
      <c r="F89" s="8">
        <f t="shared" si="18"/>
        <v>221775.3541989041</v>
      </c>
      <c r="G89" s="8">
        <f>G88-D89</f>
        <v>44484258</v>
      </c>
    </row>
    <row r="90" spans="1:10" ht="27.75" customHeight="1">
      <c r="A90" s="7">
        <v>8</v>
      </c>
      <c r="B90" s="12">
        <v>47361</v>
      </c>
      <c r="C90" s="7">
        <v>31</v>
      </c>
      <c r="D90" s="8"/>
      <c r="E90" s="8">
        <f t="shared" si="17"/>
        <v>221775.3541989041</v>
      </c>
      <c r="F90" s="8">
        <f t="shared" si="18"/>
        <v>221775.3541989041</v>
      </c>
      <c r="G90" s="8">
        <f t="shared" ref="G90:G94" si="20">G89-D90</f>
        <v>44484258</v>
      </c>
    </row>
    <row r="91" spans="1:10" ht="27.75" customHeight="1">
      <c r="A91" s="7">
        <v>9</v>
      </c>
      <c r="B91" s="12">
        <v>47391</v>
      </c>
      <c r="C91" s="7">
        <v>30</v>
      </c>
      <c r="D91" s="8"/>
      <c r="E91" s="8">
        <f t="shared" si="17"/>
        <v>214621.3105150685</v>
      </c>
      <c r="F91" s="8">
        <f t="shared" si="18"/>
        <v>214621.3105150685</v>
      </c>
      <c r="G91" s="8">
        <f t="shared" si="20"/>
        <v>44484258</v>
      </c>
    </row>
    <row r="92" spans="1:10" ht="27.75" customHeight="1">
      <c r="A92" s="7">
        <v>10</v>
      </c>
      <c r="B92" s="12">
        <v>47422</v>
      </c>
      <c r="C92" s="7">
        <v>31</v>
      </c>
      <c r="D92" s="8"/>
      <c r="E92" s="8">
        <f t="shared" si="17"/>
        <v>221775.3541989041</v>
      </c>
      <c r="F92" s="8">
        <f t="shared" si="18"/>
        <v>221775.3541989041</v>
      </c>
      <c r="G92" s="8">
        <f t="shared" si="20"/>
        <v>44484258</v>
      </c>
    </row>
    <row r="93" spans="1:10" ht="27.75" customHeight="1">
      <c r="A93" s="7">
        <v>11</v>
      </c>
      <c r="B93" s="12">
        <v>47452</v>
      </c>
      <c r="C93" s="7">
        <v>30</v>
      </c>
      <c r="D93" s="8"/>
      <c r="E93" s="8">
        <f t="shared" si="17"/>
        <v>214621.3105150685</v>
      </c>
      <c r="F93" s="8">
        <f t="shared" si="18"/>
        <v>214621.3105150685</v>
      </c>
      <c r="G93" s="8">
        <f t="shared" si="20"/>
        <v>44484258</v>
      </c>
      <c r="J93" s="1"/>
    </row>
    <row r="94" spans="1:10" ht="27.75" customHeight="1">
      <c r="A94" s="7">
        <v>12</v>
      </c>
      <c r="B94" s="12">
        <v>47483</v>
      </c>
      <c r="C94" s="7">
        <v>31</v>
      </c>
      <c r="D94" s="8"/>
      <c r="E94" s="8">
        <f t="shared" si="17"/>
        <v>221775.3541989041</v>
      </c>
      <c r="F94" s="8">
        <f t="shared" si="18"/>
        <v>221775.3541989041</v>
      </c>
      <c r="G94" s="8">
        <f t="shared" si="20"/>
        <v>44484258</v>
      </c>
    </row>
    <row r="95" spans="1:10" ht="27.75" customHeight="1">
      <c r="A95" s="25" t="s">
        <v>17</v>
      </c>
      <c r="B95" s="26"/>
      <c r="C95" s="26"/>
      <c r="D95" s="27"/>
      <c r="E95" s="11">
        <f>SUM(E83:E94)</f>
        <v>2677806.2185726026</v>
      </c>
      <c r="F95" s="11">
        <f>SUM(F83:F94)</f>
        <v>7277806.2185726007</v>
      </c>
      <c r="G95" s="14">
        <f>G94</f>
        <v>44484258</v>
      </c>
    </row>
    <row r="96" spans="1:10" ht="27.75" customHeight="1">
      <c r="A96" s="7">
        <v>1</v>
      </c>
      <c r="B96" s="12">
        <v>47514</v>
      </c>
      <c r="C96" s="7">
        <v>31</v>
      </c>
      <c r="D96" s="8"/>
      <c r="E96" s="8">
        <f t="shared" ref="E96:E107" si="21">(G95*C96*$E$18%)/365</f>
        <v>221775.3541989041</v>
      </c>
      <c r="F96" s="8">
        <f>D96+E96</f>
        <v>221775.3541989041</v>
      </c>
      <c r="G96" s="8">
        <f>G95-D96</f>
        <v>44484258</v>
      </c>
    </row>
    <row r="97" spans="1:10" ht="27.75" customHeight="1">
      <c r="A97" s="7">
        <v>2</v>
      </c>
      <c r="B97" s="12">
        <v>47542</v>
      </c>
      <c r="C97" s="7">
        <v>28</v>
      </c>
      <c r="D97" s="8"/>
      <c r="E97" s="8">
        <f t="shared" si="21"/>
        <v>200313.22314739725</v>
      </c>
      <c r="F97" s="8">
        <f t="shared" ref="F97:F107" si="22">D97+E97</f>
        <v>200313.22314739725</v>
      </c>
      <c r="G97" s="8">
        <f t="shared" ref="G97:G100" si="23">G96-D97</f>
        <v>44484258</v>
      </c>
    </row>
    <row r="98" spans="1:10" ht="27.75" customHeight="1">
      <c r="A98" s="7">
        <v>3</v>
      </c>
      <c r="B98" s="12">
        <v>47573</v>
      </c>
      <c r="C98" s="7">
        <v>31</v>
      </c>
      <c r="D98" s="8">
        <v>4600000</v>
      </c>
      <c r="E98" s="8">
        <f t="shared" si="21"/>
        <v>221775.3541989041</v>
      </c>
      <c r="F98" s="8">
        <f t="shared" si="22"/>
        <v>4821775.3541989038</v>
      </c>
      <c r="G98" s="8">
        <f t="shared" si="23"/>
        <v>39884258</v>
      </c>
    </row>
    <row r="99" spans="1:10" ht="27.75" customHeight="1">
      <c r="A99" s="7">
        <v>4</v>
      </c>
      <c r="B99" s="12">
        <v>47603</v>
      </c>
      <c r="C99" s="7">
        <v>30</v>
      </c>
      <c r="D99" s="8"/>
      <c r="E99" s="8">
        <f t="shared" si="21"/>
        <v>192427.88585753425</v>
      </c>
      <c r="F99" s="8">
        <f t="shared" si="22"/>
        <v>192427.88585753425</v>
      </c>
      <c r="G99" s="8">
        <f t="shared" si="23"/>
        <v>39884258</v>
      </c>
    </row>
    <row r="100" spans="1:10" ht="27.75" customHeight="1">
      <c r="A100" s="7">
        <v>5</v>
      </c>
      <c r="B100" s="12">
        <v>47634</v>
      </c>
      <c r="C100" s="7">
        <v>31</v>
      </c>
      <c r="D100" s="8"/>
      <c r="E100" s="8">
        <f t="shared" si="21"/>
        <v>198842.14871945206</v>
      </c>
      <c r="F100" s="8">
        <f t="shared" si="22"/>
        <v>198842.14871945206</v>
      </c>
      <c r="G100" s="8">
        <f t="shared" si="23"/>
        <v>39884258</v>
      </c>
    </row>
    <row r="101" spans="1:10" ht="27.75" customHeight="1">
      <c r="A101" s="7">
        <v>6</v>
      </c>
      <c r="B101" s="12">
        <v>47664</v>
      </c>
      <c r="C101" s="7">
        <v>30</v>
      </c>
      <c r="D101" s="8"/>
      <c r="E101" s="8">
        <f t="shared" si="21"/>
        <v>192427.88585753425</v>
      </c>
      <c r="F101" s="8">
        <f t="shared" si="22"/>
        <v>192427.88585753425</v>
      </c>
      <c r="G101" s="8">
        <f>G100-D101</f>
        <v>39884258</v>
      </c>
    </row>
    <row r="102" spans="1:10" ht="27.75" customHeight="1">
      <c r="A102" s="7">
        <v>7</v>
      </c>
      <c r="B102" s="12">
        <v>47695</v>
      </c>
      <c r="C102" s="7">
        <v>31</v>
      </c>
      <c r="D102" s="8"/>
      <c r="E102" s="8">
        <f t="shared" si="21"/>
        <v>198842.14871945206</v>
      </c>
      <c r="F102" s="8">
        <f t="shared" si="22"/>
        <v>198842.14871945206</v>
      </c>
      <c r="G102" s="8">
        <f>G101-D102</f>
        <v>39884258</v>
      </c>
    </row>
    <row r="103" spans="1:10" ht="27.75" customHeight="1">
      <c r="A103" s="7">
        <v>8</v>
      </c>
      <c r="B103" s="12">
        <v>47726</v>
      </c>
      <c r="C103" s="7">
        <v>31</v>
      </c>
      <c r="D103" s="8"/>
      <c r="E103" s="8">
        <f t="shared" si="21"/>
        <v>198842.14871945206</v>
      </c>
      <c r="F103" s="8">
        <f t="shared" si="22"/>
        <v>198842.14871945206</v>
      </c>
      <c r="G103" s="8">
        <f t="shared" ref="G103:G107" si="24">G102-D103</f>
        <v>39884258</v>
      </c>
    </row>
    <row r="104" spans="1:10" ht="27.75" customHeight="1">
      <c r="A104" s="7">
        <v>9</v>
      </c>
      <c r="B104" s="12">
        <v>47756</v>
      </c>
      <c r="C104" s="7">
        <v>30</v>
      </c>
      <c r="D104" s="8"/>
      <c r="E104" s="8">
        <f t="shared" si="21"/>
        <v>192427.88585753425</v>
      </c>
      <c r="F104" s="8">
        <f t="shared" si="22"/>
        <v>192427.88585753425</v>
      </c>
      <c r="G104" s="8">
        <f t="shared" si="24"/>
        <v>39884258</v>
      </c>
    </row>
    <row r="105" spans="1:10" ht="27.75" customHeight="1">
      <c r="A105" s="7">
        <v>10</v>
      </c>
      <c r="B105" s="12">
        <v>47787</v>
      </c>
      <c r="C105" s="7">
        <v>31</v>
      </c>
      <c r="D105" s="8"/>
      <c r="E105" s="8">
        <f t="shared" si="21"/>
        <v>198842.14871945206</v>
      </c>
      <c r="F105" s="8">
        <f t="shared" si="22"/>
        <v>198842.14871945206</v>
      </c>
      <c r="G105" s="8">
        <f t="shared" si="24"/>
        <v>39884258</v>
      </c>
    </row>
    <row r="106" spans="1:10" ht="27.75" customHeight="1">
      <c r="A106" s="7">
        <v>11</v>
      </c>
      <c r="B106" s="12">
        <v>47817</v>
      </c>
      <c r="C106" s="7">
        <v>30</v>
      </c>
      <c r="D106" s="8"/>
      <c r="E106" s="8">
        <f t="shared" si="21"/>
        <v>192427.88585753425</v>
      </c>
      <c r="F106" s="8">
        <f t="shared" si="22"/>
        <v>192427.88585753425</v>
      </c>
      <c r="G106" s="8">
        <f t="shared" si="24"/>
        <v>39884258</v>
      </c>
      <c r="J106" s="1"/>
    </row>
    <row r="107" spans="1:10" ht="27.75" customHeight="1">
      <c r="A107" s="7">
        <v>12</v>
      </c>
      <c r="B107" s="12">
        <v>47848</v>
      </c>
      <c r="C107" s="7">
        <v>31</v>
      </c>
      <c r="D107" s="8"/>
      <c r="E107" s="8">
        <f t="shared" si="21"/>
        <v>198842.14871945206</v>
      </c>
      <c r="F107" s="8">
        <f t="shared" si="22"/>
        <v>198842.14871945206</v>
      </c>
      <c r="G107" s="8">
        <f t="shared" si="24"/>
        <v>39884258</v>
      </c>
    </row>
    <row r="108" spans="1:10" ht="27.75" customHeight="1">
      <c r="A108" s="25" t="s">
        <v>26</v>
      </c>
      <c r="B108" s="26"/>
      <c r="C108" s="26"/>
      <c r="D108" s="27"/>
      <c r="E108" s="11">
        <f>SUM(E96:E107)</f>
        <v>2407786.2185726026</v>
      </c>
      <c r="F108" s="11">
        <f>SUM(F96:F107)</f>
        <v>7007786.2185726054</v>
      </c>
      <c r="G108" s="14">
        <f>G107</f>
        <v>39884258</v>
      </c>
    </row>
    <row r="109" spans="1:10" ht="27.75" customHeight="1">
      <c r="A109" s="7">
        <v>1</v>
      </c>
      <c r="B109" s="12">
        <v>47879</v>
      </c>
      <c r="C109" s="7">
        <v>31</v>
      </c>
      <c r="D109" s="8"/>
      <c r="E109" s="8">
        <f t="shared" ref="E109:E120" si="25">(G108*C109*$E$18%)/365</f>
        <v>198842.14871945206</v>
      </c>
      <c r="F109" s="8">
        <f>D109+E109</f>
        <v>198842.14871945206</v>
      </c>
      <c r="G109" s="8">
        <f>G108-D109</f>
        <v>39884258</v>
      </c>
    </row>
    <row r="110" spans="1:10" ht="27.75" customHeight="1">
      <c r="A110" s="7">
        <v>2</v>
      </c>
      <c r="B110" s="12">
        <v>47907</v>
      </c>
      <c r="C110" s="7">
        <v>28</v>
      </c>
      <c r="D110" s="8"/>
      <c r="E110" s="8">
        <f t="shared" si="25"/>
        <v>179599.36013369865</v>
      </c>
      <c r="F110" s="8">
        <f t="shared" ref="F110:F120" si="26">D110+E110</f>
        <v>179599.36013369865</v>
      </c>
      <c r="G110" s="8">
        <f t="shared" ref="G110:G113" si="27">G109-D110</f>
        <v>39884258</v>
      </c>
    </row>
    <row r="111" spans="1:10" ht="27.75" customHeight="1">
      <c r="A111" s="7">
        <v>3</v>
      </c>
      <c r="B111" s="12">
        <v>47938</v>
      </c>
      <c r="C111" s="7">
        <v>31</v>
      </c>
      <c r="D111" s="8">
        <v>4600000</v>
      </c>
      <c r="E111" s="8">
        <f t="shared" si="25"/>
        <v>198842.14871945206</v>
      </c>
      <c r="F111" s="8">
        <f t="shared" si="26"/>
        <v>4798842.1487194523</v>
      </c>
      <c r="G111" s="8">
        <f t="shared" si="27"/>
        <v>35284258</v>
      </c>
    </row>
    <row r="112" spans="1:10" ht="27.75" customHeight="1">
      <c r="A112" s="7">
        <v>4</v>
      </c>
      <c r="B112" s="12">
        <v>47968</v>
      </c>
      <c r="C112" s="7">
        <v>30</v>
      </c>
      <c r="D112" s="8"/>
      <c r="E112" s="8">
        <f t="shared" si="25"/>
        <v>170234.46119999999</v>
      </c>
      <c r="F112" s="8">
        <f t="shared" si="26"/>
        <v>170234.46119999999</v>
      </c>
      <c r="G112" s="8">
        <f t="shared" si="27"/>
        <v>35284258</v>
      </c>
    </row>
    <row r="113" spans="1:10" ht="27.75" customHeight="1">
      <c r="A113" s="7">
        <v>5</v>
      </c>
      <c r="B113" s="12">
        <v>47999</v>
      </c>
      <c r="C113" s="7">
        <v>31</v>
      </c>
      <c r="D113" s="8"/>
      <c r="E113" s="8">
        <f t="shared" si="25"/>
        <v>175908.94323999999</v>
      </c>
      <c r="F113" s="8">
        <f t="shared" si="26"/>
        <v>175908.94323999999</v>
      </c>
      <c r="G113" s="8">
        <f t="shared" si="27"/>
        <v>35284258</v>
      </c>
    </row>
    <row r="114" spans="1:10" ht="27.75" customHeight="1">
      <c r="A114" s="7">
        <v>6</v>
      </c>
      <c r="B114" s="12">
        <v>48029</v>
      </c>
      <c r="C114" s="7">
        <v>30</v>
      </c>
      <c r="D114" s="8"/>
      <c r="E114" s="8">
        <f t="shared" si="25"/>
        <v>170234.46119999999</v>
      </c>
      <c r="F114" s="8">
        <f t="shared" si="26"/>
        <v>170234.46119999999</v>
      </c>
      <c r="G114" s="8">
        <f>G113-D114</f>
        <v>35284258</v>
      </c>
    </row>
    <row r="115" spans="1:10" ht="27.75" customHeight="1">
      <c r="A115" s="7">
        <v>7</v>
      </c>
      <c r="B115" s="12">
        <v>48060</v>
      </c>
      <c r="C115" s="7">
        <v>31</v>
      </c>
      <c r="D115" s="8"/>
      <c r="E115" s="8">
        <f t="shared" si="25"/>
        <v>175908.94323999999</v>
      </c>
      <c r="F115" s="8">
        <f t="shared" si="26"/>
        <v>175908.94323999999</v>
      </c>
      <c r="G115" s="8">
        <f>G114-D115</f>
        <v>35284258</v>
      </c>
    </row>
    <row r="116" spans="1:10" ht="27.75" customHeight="1">
      <c r="A116" s="7">
        <v>8</v>
      </c>
      <c r="B116" s="12">
        <v>48091</v>
      </c>
      <c r="C116" s="7">
        <v>31</v>
      </c>
      <c r="D116" s="8"/>
      <c r="E116" s="8">
        <f t="shared" si="25"/>
        <v>175908.94323999999</v>
      </c>
      <c r="F116" s="8">
        <f t="shared" si="26"/>
        <v>175908.94323999999</v>
      </c>
      <c r="G116" s="8">
        <f t="shared" ref="G116:G120" si="28">G115-D116</f>
        <v>35284258</v>
      </c>
    </row>
    <row r="117" spans="1:10" ht="27.75" customHeight="1">
      <c r="A117" s="7">
        <v>9</v>
      </c>
      <c r="B117" s="12">
        <v>48121</v>
      </c>
      <c r="C117" s="7">
        <v>30</v>
      </c>
      <c r="D117" s="8"/>
      <c r="E117" s="8">
        <f t="shared" si="25"/>
        <v>170234.46119999999</v>
      </c>
      <c r="F117" s="8">
        <f t="shared" si="26"/>
        <v>170234.46119999999</v>
      </c>
      <c r="G117" s="8">
        <f t="shared" si="28"/>
        <v>35284258</v>
      </c>
    </row>
    <row r="118" spans="1:10" ht="27.75" customHeight="1">
      <c r="A118" s="7">
        <v>10</v>
      </c>
      <c r="B118" s="12">
        <v>48152</v>
      </c>
      <c r="C118" s="7">
        <v>31</v>
      </c>
      <c r="D118" s="8"/>
      <c r="E118" s="8">
        <f t="shared" si="25"/>
        <v>175908.94323999999</v>
      </c>
      <c r="F118" s="8">
        <f t="shared" si="26"/>
        <v>175908.94323999999</v>
      </c>
      <c r="G118" s="8">
        <f t="shared" si="28"/>
        <v>35284258</v>
      </c>
    </row>
    <row r="119" spans="1:10" ht="27.75" customHeight="1">
      <c r="A119" s="7">
        <v>11</v>
      </c>
      <c r="B119" s="12">
        <v>48182</v>
      </c>
      <c r="C119" s="7">
        <v>30</v>
      </c>
      <c r="D119" s="8"/>
      <c r="E119" s="8">
        <f t="shared" si="25"/>
        <v>170234.46119999999</v>
      </c>
      <c r="F119" s="8">
        <f t="shared" si="26"/>
        <v>170234.46119999999</v>
      </c>
      <c r="G119" s="8">
        <f t="shared" si="28"/>
        <v>35284258</v>
      </c>
      <c r="J119" s="1"/>
    </row>
    <row r="120" spans="1:10" ht="27.75" customHeight="1">
      <c r="A120" s="7">
        <v>12</v>
      </c>
      <c r="B120" s="12">
        <v>48213</v>
      </c>
      <c r="C120" s="7">
        <v>31</v>
      </c>
      <c r="D120" s="8"/>
      <c r="E120" s="8">
        <f t="shared" si="25"/>
        <v>175908.94323999999</v>
      </c>
      <c r="F120" s="8">
        <f t="shared" si="26"/>
        <v>175908.94323999999</v>
      </c>
      <c r="G120" s="8">
        <f t="shared" si="28"/>
        <v>35284258</v>
      </c>
    </row>
    <row r="121" spans="1:10" ht="27.75" customHeight="1">
      <c r="A121" s="25" t="s">
        <v>18</v>
      </c>
      <c r="B121" s="26"/>
      <c r="C121" s="26"/>
      <c r="D121" s="27"/>
      <c r="E121" s="11">
        <f>SUM(E109:E120)</f>
        <v>2137766.2185726026</v>
      </c>
      <c r="F121" s="11">
        <f>SUM(F109:F120)</f>
        <v>6737766.2185726017</v>
      </c>
      <c r="G121" s="14">
        <f>G120</f>
        <v>35284258</v>
      </c>
    </row>
    <row r="122" spans="1:10" ht="27.75" customHeight="1">
      <c r="A122" s="7">
        <v>1</v>
      </c>
      <c r="B122" s="12">
        <v>48244</v>
      </c>
      <c r="C122" s="7">
        <v>31</v>
      </c>
      <c r="D122" s="8"/>
      <c r="E122" s="8">
        <f t="shared" ref="E122:E133" si="29">(G121*C122*$E$18%)/366</f>
        <v>175428.31771202185</v>
      </c>
      <c r="F122" s="8">
        <f>D122+E122</f>
        <v>175428.31771202185</v>
      </c>
      <c r="G122" s="8">
        <f>G121-D122</f>
        <v>35284258</v>
      </c>
    </row>
    <row r="123" spans="1:10" ht="27.75" customHeight="1">
      <c r="A123" s="7">
        <v>2</v>
      </c>
      <c r="B123" s="12">
        <v>48273</v>
      </c>
      <c r="C123" s="7">
        <v>29</v>
      </c>
      <c r="D123" s="8"/>
      <c r="E123" s="8">
        <f t="shared" si="29"/>
        <v>164110.36173060109</v>
      </c>
      <c r="F123" s="8">
        <f t="shared" ref="F123:F133" si="30">D123+E123</f>
        <v>164110.36173060109</v>
      </c>
      <c r="G123" s="8">
        <f t="shared" ref="G123:G126" si="31">G122-D123</f>
        <v>35284258</v>
      </c>
    </row>
    <row r="124" spans="1:10" ht="27.75" customHeight="1">
      <c r="A124" s="7">
        <v>3</v>
      </c>
      <c r="B124" s="12">
        <v>48304</v>
      </c>
      <c r="C124" s="7">
        <v>31</v>
      </c>
      <c r="D124" s="8">
        <v>4600000</v>
      </c>
      <c r="E124" s="8">
        <f t="shared" si="29"/>
        <v>175428.31771202185</v>
      </c>
      <c r="F124" s="8">
        <f t="shared" si="30"/>
        <v>4775428.317712022</v>
      </c>
      <c r="G124" s="8">
        <f t="shared" si="31"/>
        <v>30684258</v>
      </c>
    </row>
    <row r="125" spans="1:10" ht="27.75" customHeight="1">
      <c r="A125" s="7">
        <v>4</v>
      </c>
      <c r="B125" s="12">
        <v>48334</v>
      </c>
      <c r="C125" s="7">
        <v>30</v>
      </c>
      <c r="D125" s="8"/>
      <c r="E125" s="8">
        <f t="shared" si="29"/>
        <v>147636.55283606556</v>
      </c>
      <c r="F125" s="8">
        <f t="shared" si="30"/>
        <v>147636.55283606556</v>
      </c>
      <c r="G125" s="8">
        <f t="shared" si="31"/>
        <v>30684258</v>
      </c>
    </row>
    <row r="126" spans="1:10" ht="27.75" customHeight="1">
      <c r="A126" s="7">
        <v>5</v>
      </c>
      <c r="B126" s="12">
        <v>48365</v>
      </c>
      <c r="C126" s="7">
        <v>31</v>
      </c>
      <c r="D126" s="8"/>
      <c r="E126" s="8">
        <f t="shared" si="29"/>
        <v>152557.77126393444</v>
      </c>
      <c r="F126" s="8">
        <f t="shared" si="30"/>
        <v>152557.77126393444</v>
      </c>
      <c r="G126" s="8">
        <f t="shared" si="31"/>
        <v>30684258</v>
      </c>
    </row>
    <row r="127" spans="1:10" ht="27.75" customHeight="1">
      <c r="A127" s="7">
        <v>6</v>
      </c>
      <c r="B127" s="12">
        <v>48395</v>
      </c>
      <c r="C127" s="7">
        <v>30</v>
      </c>
      <c r="D127" s="8"/>
      <c r="E127" s="8">
        <f t="shared" si="29"/>
        <v>147636.55283606556</v>
      </c>
      <c r="F127" s="8">
        <f t="shared" si="30"/>
        <v>147636.55283606556</v>
      </c>
      <c r="G127" s="8">
        <f>G126-D127</f>
        <v>30684258</v>
      </c>
    </row>
    <row r="128" spans="1:10" ht="27.75" customHeight="1">
      <c r="A128" s="7">
        <v>7</v>
      </c>
      <c r="B128" s="12">
        <v>48426</v>
      </c>
      <c r="C128" s="7">
        <v>31</v>
      </c>
      <c r="D128" s="8"/>
      <c r="E128" s="8">
        <f t="shared" si="29"/>
        <v>152557.77126393444</v>
      </c>
      <c r="F128" s="8">
        <f t="shared" si="30"/>
        <v>152557.77126393444</v>
      </c>
      <c r="G128" s="8">
        <f>G127-D128</f>
        <v>30684258</v>
      </c>
    </row>
    <row r="129" spans="1:10" ht="27.75" customHeight="1">
      <c r="A129" s="7">
        <v>8</v>
      </c>
      <c r="B129" s="12">
        <v>48457</v>
      </c>
      <c r="C129" s="7">
        <v>31</v>
      </c>
      <c r="D129" s="8"/>
      <c r="E129" s="8">
        <f t="shared" si="29"/>
        <v>152557.77126393444</v>
      </c>
      <c r="F129" s="8">
        <f t="shared" si="30"/>
        <v>152557.77126393444</v>
      </c>
      <c r="G129" s="8">
        <f t="shared" ref="G129:G133" si="32">G128-D129</f>
        <v>30684258</v>
      </c>
    </row>
    <row r="130" spans="1:10" ht="27.75" customHeight="1">
      <c r="A130" s="7">
        <v>9</v>
      </c>
      <c r="B130" s="12">
        <v>48487</v>
      </c>
      <c r="C130" s="7">
        <v>30</v>
      </c>
      <c r="D130" s="8"/>
      <c r="E130" s="8">
        <f t="shared" si="29"/>
        <v>147636.55283606556</v>
      </c>
      <c r="F130" s="8">
        <f t="shared" si="30"/>
        <v>147636.55283606556</v>
      </c>
      <c r="G130" s="8">
        <f t="shared" si="32"/>
        <v>30684258</v>
      </c>
    </row>
    <row r="131" spans="1:10" ht="27.75" customHeight="1">
      <c r="A131" s="7">
        <v>10</v>
      </c>
      <c r="B131" s="12">
        <v>48518</v>
      </c>
      <c r="C131" s="7">
        <v>31</v>
      </c>
      <c r="D131" s="8"/>
      <c r="E131" s="8">
        <f t="shared" si="29"/>
        <v>152557.77126393444</v>
      </c>
      <c r="F131" s="8">
        <f t="shared" si="30"/>
        <v>152557.77126393444</v>
      </c>
      <c r="G131" s="8">
        <f t="shared" si="32"/>
        <v>30684258</v>
      </c>
    </row>
    <row r="132" spans="1:10" ht="27.75" customHeight="1">
      <c r="A132" s="7">
        <v>11</v>
      </c>
      <c r="B132" s="12">
        <v>48548</v>
      </c>
      <c r="C132" s="7">
        <v>30</v>
      </c>
      <c r="D132" s="8"/>
      <c r="E132" s="8">
        <f t="shared" si="29"/>
        <v>147636.55283606556</v>
      </c>
      <c r="F132" s="8">
        <f t="shared" si="30"/>
        <v>147636.55283606556</v>
      </c>
      <c r="G132" s="8">
        <f t="shared" si="32"/>
        <v>30684258</v>
      </c>
      <c r="J132" s="1"/>
    </row>
    <row r="133" spans="1:10" ht="27.75" customHeight="1">
      <c r="A133" s="7">
        <v>12</v>
      </c>
      <c r="B133" s="12">
        <v>48579</v>
      </c>
      <c r="C133" s="7">
        <v>31</v>
      </c>
      <c r="D133" s="8"/>
      <c r="E133" s="8">
        <f t="shared" si="29"/>
        <v>152557.77126393444</v>
      </c>
      <c r="F133" s="8">
        <f t="shared" si="30"/>
        <v>152557.77126393444</v>
      </c>
      <c r="G133" s="8">
        <f t="shared" si="32"/>
        <v>30684258</v>
      </c>
    </row>
    <row r="134" spans="1:10" ht="27.75" customHeight="1">
      <c r="A134" s="25" t="s">
        <v>19</v>
      </c>
      <c r="B134" s="26"/>
      <c r="C134" s="26"/>
      <c r="D134" s="27"/>
      <c r="E134" s="11">
        <f>SUM(E122:E133)</f>
        <v>1868302.0648185795</v>
      </c>
      <c r="F134" s="11">
        <f>SUM(F122:F133)</f>
        <v>6468302.0648185788</v>
      </c>
      <c r="G134" s="14">
        <f>G133</f>
        <v>30684258</v>
      </c>
    </row>
    <row r="135" spans="1:10" ht="27.75" customHeight="1">
      <c r="A135" s="7">
        <v>1</v>
      </c>
      <c r="B135" s="12">
        <v>48610</v>
      </c>
      <c r="C135" s="7">
        <v>31</v>
      </c>
      <c r="D135" s="8"/>
      <c r="E135" s="8">
        <f t="shared" ref="E135:E146" si="33">(G134*C135*$E$18%)/365</f>
        <v>152975.73776054796</v>
      </c>
      <c r="F135" s="8">
        <f>D135+E135</f>
        <v>152975.73776054796</v>
      </c>
      <c r="G135" s="8">
        <f>G134-D135</f>
        <v>30684258</v>
      </c>
    </row>
    <row r="136" spans="1:10" ht="27.75" customHeight="1">
      <c r="A136" s="7">
        <v>2</v>
      </c>
      <c r="B136" s="12">
        <v>48638</v>
      </c>
      <c r="C136" s="7">
        <v>28</v>
      </c>
      <c r="D136" s="8"/>
      <c r="E136" s="8">
        <f t="shared" si="33"/>
        <v>138171.63410630138</v>
      </c>
      <c r="F136" s="8">
        <f t="shared" ref="F136:F146" si="34">D136+E136</f>
        <v>138171.63410630138</v>
      </c>
      <c r="G136" s="8">
        <f t="shared" ref="G136:G139" si="35">G135-D136</f>
        <v>30684258</v>
      </c>
    </row>
    <row r="137" spans="1:10" ht="27.75" customHeight="1">
      <c r="A137" s="7">
        <v>3</v>
      </c>
      <c r="B137" s="12">
        <v>48669</v>
      </c>
      <c r="C137" s="7">
        <v>31</v>
      </c>
      <c r="D137" s="8">
        <v>4600000</v>
      </c>
      <c r="E137" s="8">
        <f t="shared" si="33"/>
        <v>152975.73776054796</v>
      </c>
      <c r="F137" s="8">
        <f t="shared" si="34"/>
        <v>4752975.7377605475</v>
      </c>
      <c r="G137" s="8">
        <f t="shared" si="35"/>
        <v>26084258</v>
      </c>
    </row>
    <row r="138" spans="1:10" ht="27.75" customHeight="1">
      <c r="A138" s="7">
        <v>4</v>
      </c>
      <c r="B138" s="12">
        <v>48699</v>
      </c>
      <c r="C138" s="7">
        <v>30</v>
      </c>
      <c r="D138" s="8"/>
      <c r="E138" s="8">
        <f t="shared" si="33"/>
        <v>125847.61188493151</v>
      </c>
      <c r="F138" s="8">
        <f t="shared" si="34"/>
        <v>125847.61188493151</v>
      </c>
      <c r="G138" s="8">
        <f t="shared" si="35"/>
        <v>26084258</v>
      </c>
    </row>
    <row r="139" spans="1:10" ht="27.75" customHeight="1">
      <c r="A139" s="7">
        <v>5</v>
      </c>
      <c r="B139" s="12">
        <v>48730</v>
      </c>
      <c r="C139" s="7">
        <v>31</v>
      </c>
      <c r="D139" s="8"/>
      <c r="E139" s="8">
        <f t="shared" si="33"/>
        <v>130042.53228109589</v>
      </c>
      <c r="F139" s="8">
        <f t="shared" si="34"/>
        <v>130042.53228109589</v>
      </c>
      <c r="G139" s="8">
        <f t="shared" si="35"/>
        <v>26084258</v>
      </c>
    </row>
    <row r="140" spans="1:10" ht="27.75" customHeight="1">
      <c r="A140" s="7">
        <v>6</v>
      </c>
      <c r="B140" s="12">
        <v>48760</v>
      </c>
      <c r="C140" s="7">
        <v>30</v>
      </c>
      <c r="D140" s="8"/>
      <c r="E140" s="8">
        <f t="shared" si="33"/>
        <v>125847.61188493151</v>
      </c>
      <c r="F140" s="8">
        <f t="shared" si="34"/>
        <v>125847.61188493151</v>
      </c>
      <c r="G140" s="8">
        <f>G139-D140</f>
        <v>26084258</v>
      </c>
    </row>
    <row r="141" spans="1:10" ht="27.75" customHeight="1">
      <c r="A141" s="7">
        <v>7</v>
      </c>
      <c r="B141" s="12">
        <v>48791</v>
      </c>
      <c r="C141" s="7">
        <v>31</v>
      </c>
      <c r="D141" s="8"/>
      <c r="E141" s="8">
        <f t="shared" si="33"/>
        <v>130042.53228109589</v>
      </c>
      <c r="F141" s="8">
        <f t="shared" si="34"/>
        <v>130042.53228109589</v>
      </c>
      <c r="G141" s="8">
        <f>G140-D141</f>
        <v>26084258</v>
      </c>
    </row>
    <row r="142" spans="1:10" ht="27.75" customHeight="1">
      <c r="A142" s="7">
        <v>8</v>
      </c>
      <c r="B142" s="12">
        <v>48822</v>
      </c>
      <c r="C142" s="7">
        <v>31</v>
      </c>
      <c r="D142" s="8"/>
      <c r="E142" s="8">
        <f t="shared" si="33"/>
        <v>130042.53228109589</v>
      </c>
      <c r="F142" s="8">
        <f t="shared" si="34"/>
        <v>130042.53228109589</v>
      </c>
      <c r="G142" s="8">
        <f t="shared" ref="G142:G146" si="36">G141-D142</f>
        <v>26084258</v>
      </c>
    </row>
    <row r="143" spans="1:10" ht="27.75" customHeight="1">
      <c r="A143" s="7">
        <v>9</v>
      </c>
      <c r="B143" s="12">
        <v>48852</v>
      </c>
      <c r="C143" s="7">
        <v>30</v>
      </c>
      <c r="D143" s="8"/>
      <c r="E143" s="8">
        <f t="shared" si="33"/>
        <v>125847.61188493151</v>
      </c>
      <c r="F143" s="8">
        <f t="shared" si="34"/>
        <v>125847.61188493151</v>
      </c>
      <c r="G143" s="8">
        <f t="shared" si="36"/>
        <v>26084258</v>
      </c>
    </row>
    <row r="144" spans="1:10" ht="27.75" customHeight="1">
      <c r="A144" s="7">
        <v>10</v>
      </c>
      <c r="B144" s="12">
        <v>48883</v>
      </c>
      <c r="C144" s="7">
        <v>31</v>
      </c>
      <c r="D144" s="8"/>
      <c r="E144" s="8">
        <f t="shared" si="33"/>
        <v>130042.53228109589</v>
      </c>
      <c r="F144" s="8">
        <f t="shared" si="34"/>
        <v>130042.53228109589</v>
      </c>
      <c r="G144" s="8">
        <f t="shared" si="36"/>
        <v>26084258</v>
      </c>
    </row>
    <row r="145" spans="1:10" ht="27.75" customHeight="1">
      <c r="A145" s="7">
        <v>11</v>
      </c>
      <c r="B145" s="12">
        <v>48913</v>
      </c>
      <c r="C145" s="7">
        <v>30</v>
      </c>
      <c r="D145" s="8"/>
      <c r="E145" s="8">
        <f t="shared" si="33"/>
        <v>125847.61188493151</v>
      </c>
      <c r="F145" s="8">
        <f t="shared" si="34"/>
        <v>125847.61188493151</v>
      </c>
      <c r="G145" s="8">
        <f t="shared" si="36"/>
        <v>26084258</v>
      </c>
      <c r="J145" s="1"/>
    </row>
    <row r="146" spans="1:10" ht="27.75" customHeight="1">
      <c r="A146" s="7">
        <v>12</v>
      </c>
      <c r="B146" s="12">
        <v>48944</v>
      </c>
      <c r="C146" s="7">
        <v>31</v>
      </c>
      <c r="D146" s="8"/>
      <c r="E146" s="8">
        <f t="shared" si="33"/>
        <v>130042.53228109589</v>
      </c>
      <c r="F146" s="8">
        <f t="shared" si="34"/>
        <v>130042.53228109589</v>
      </c>
      <c r="G146" s="8">
        <f t="shared" si="36"/>
        <v>26084258</v>
      </c>
    </row>
    <row r="147" spans="1:10" ht="27.75" customHeight="1">
      <c r="A147" s="25" t="s">
        <v>20</v>
      </c>
      <c r="B147" s="26"/>
      <c r="C147" s="26"/>
      <c r="D147" s="27"/>
      <c r="E147" s="11">
        <f>SUM(E135:E146)</f>
        <v>1597726.2185726028</v>
      </c>
      <c r="F147" s="11">
        <f>SUM(F135:F146)</f>
        <v>6197726.2185726017</v>
      </c>
      <c r="G147" s="14">
        <f>G146</f>
        <v>26084258</v>
      </c>
    </row>
    <row r="148" spans="1:10" ht="27.75" customHeight="1">
      <c r="A148" s="7">
        <v>1</v>
      </c>
      <c r="B148" s="12">
        <v>48975</v>
      </c>
      <c r="C148" s="7">
        <v>31</v>
      </c>
      <c r="D148" s="8"/>
      <c r="E148" s="8">
        <f t="shared" ref="E148:E158" si="37">(G147*C148*$E$18%)/365</f>
        <v>130042.53228109589</v>
      </c>
      <c r="F148" s="8">
        <f>D148+E148</f>
        <v>130042.53228109589</v>
      </c>
      <c r="G148" s="8">
        <f>G147-D148</f>
        <v>26084258</v>
      </c>
    </row>
    <row r="149" spans="1:10" ht="27.75" customHeight="1">
      <c r="A149" s="7">
        <v>2</v>
      </c>
      <c r="B149" s="12">
        <v>49003</v>
      </c>
      <c r="C149" s="7">
        <v>28</v>
      </c>
      <c r="D149" s="8"/>
      <c r="E149" s="8">
        <f t="shared" si="37"/>
        <v>117457.77109260275</v>
      </c>
      <c r="F149" s="8">
        <f t="shared" ref="F149:F159" si="38">D149+E149</f>
        <v>117457.77109260275</v>
      </c>
      <c r="G149" s="8">
        <f t="shared" ref="G149:G152" si="39">G148-D149</f>
        <v>26084258</v>
      </c>
    </row>
    <row r="150" spans="1:10" ht="27.75" customHeight="1">
      <c r="A150" s="7">
        <v>3</v>
      </c>
      <c r="B150" s="12">
        <v>49034</v>
      </c>
      <c r="C150" s="7">
        <v>31</v>
      </c>
      <c r="D150" s="8">
        <v>4600000</v>
      </c>
      <c r="E150" s="8">
        <f t="shared" si="37"/>
        <v>130042.53228109589</v>
      </c>
      <c r="F150" s="8">
        <f t="shared" si="38"/>
        <v>4730042.5322810961</v>
      </c>
      <c r="G150" s="8">
        <f t="shared" si="39"/>
        <v>21484258</v>
      </c>
    </row>
    <row r="151" spans="1:10" ht="27.75" customHeight="1">
      <c r="A151" s="7">
        <v>4</v>
      </c>
      <c r="B151" s="12">
        <v>49064</v>
      </c>
      <c r="C151" s="7">
        <v>30</v>
      </c>
      <c r="D151" s="8"/>
      <c r="E151" s="8">
        <f t="shared" si="37"/>
        <v>103654.18722739725</v>
      </c>
      <c r="F151" s="8">
        <f t="shared" si="38"/>
        <v>103654.18722739725</v>
      </c>
      <c r="G151" s="8">
        <f t="shared" si="39"/>
        <v>21484258</v>
      </c>
    </row>
    <row r="152" spans="1:10" ht="27.75" customHeight="1">
      <c r="A152" s="7">
        <v>5</v>
      </c>
      <c r="B152" s="12">
        <v>49095</v>
      </c>
      <c r="C152" s="7">
        <v>31</v>
      </c>
      <c r="D152" s="8"/>
      <c r="E152" s="8">
        <f t="shared" si="37"/>
        <v>107109.32680164384</v>
      </c>
      <c r="F152" s="8">
        <f t="shared" si="38"/>
        <v>107109.32680164384</v>
      </c>
      <c r="G152" s="8">
        <f t="shared" si="39"/>
        <v>21484258</v>
      </c>
    </row>
    <row r="153" spans="1:10" ht="27.75" customHeight="1">
      <c r="A153" s="7">
        <v>6</v>
      </c>
      <c r="B153" s="12">
        <v>49125</v>
      </c>
      <c r="C153" s="7">
        <v>30</v>
      </c>
      <c r="D153" s="8"/>
      <c r="E153" s="8">
        <f t="shared" si="37"/>
        <v>103654.18722739725</v>
      </c>
      <c r="F153" s="8">
        <f t="shared" si="38"/>
        <v>103654.18722739725</v>
      </c>
      <c r="G153" s="8">
        <f>G152-D153</f>
        <v>21484258</v>
      </c>
    </row>
    <row r="154" spans="1:10" ht="27.75" customHeight="1">
      <c r="A154" s="7">
        <v>7</v>
      </c>
      <c r="B154" s="12">
        <v>49156</v>
      </c>
      <c r="C154" s="7">
        <v>31</v>
      </c>
      <c r="D154" s="8"/>
      <c r="E154" s="8">
        <f t="shared" si="37"/>
        <v>107109.32680164384</v>
      </c>
      <c r="F154" s="8">
        <f t="shared" si="38"/>
        <v>107109.32680164384</v>
      </c>
      <c r="G154" s="8">
        <f>G153-D154</f>
        <v>21484258</v>
      </c>
    </row>
    <row r="155" spans="1:10" ht="27.75" customHeight="1">
      <c r="A155" s="7">
        <v>8</v>
      </c>
      <c r="B155" s="12">
        <v>49187</v>
      </c>
      <c r="C155" s="7">
        <v>31</v>
      </c>
      <c r="D155" s="8"/>
      <c r="E155" s="8">
        <f t="shared" si="37"/>
        <v>107109.32680164384</v>
      </c>
      <c r="F155" s="8">
        <f t="shared" si="38"/>
        <v>107109.32680164384</v>
      </c>
      <c r="G155" s="8">
        <f t="shared" ref="G155:G159" si="40">G154-D155</f>
        <v>21484258</v>
      </c>
    </row>
    <row r="156" spans="1:10" ht="27.75" customHeight="1">
      <c r="A156" s="7">
        <v>9</v>
      </c>
      <c r="B156" s="12">
        <v>49217</v>
      </c>
      <c r="C156" s="7">
        <v>30</v>
      </c>
      <c r="D156" s="8"/>
      <c r="E156" s="8">
        <f t="shared" si="37"/>
        <v>103654.18722739725</v>
      </c>
      <c r="F156" s="8">
        <f t="shared" si="38"/>
        <v>103654.18722739725</v>
      </c>
      <c r="G156" s="8">
        <f t="shared" si="40"/>
        <v>21484258</v>
      </c>
    </row>
    <row r="157" spans="1:10" ht="27.75" customHeight="1">
      <c r="A157" s="7">
        <v>10</v>
      </c>
      <c r="B157" s="12">
        <v>49248</v>
      </c>
      <c r="C157" s="7">
        <v>31</v>
      </c>
      <c r="D157" s="8"/>
      <c r="E157" s="8">
        <f t="shared" si="37"/>
        <v>107109.32680164384</v>
      </c>
      <c r="F157" s="8">
        <f t="shared" si="38"/>
        <v>107109.32680164384</v>
      </c>
      <c r="G157" s="8">
        <f t="shared" si="40"/>
        <v>21484258</v>
      </c>
    </row>
    <row r="158" spans="1:10" ht="27.75" customHeight="1">
      <c r="A158" s="7">
        <v>11</v>
      </c>
      <c r="B158" s="12">
        <v>49278</v>
      </c>
      <c r="C158" s="7">
        <v>30</v>
      </c>
      <c r="D158" s="8"/>
      <c r="E158" s="8">
        <f t="shared" si="37"/>
        <v>103654.18722739725</v>
      </c>
      <c r="F158" s="8">
        <f t="shared" si="38"/>
        <v>103654.18722739725</v>
      </c>
      <c r="G158" s="8">
        <f t="shared" si="40"/>
        <v>21484258</v>
      </c>
      <c r="J158" s="1"/>
    </row>
    <row r="159" spans="1:10" ht="27.75" customHeight="1">
      <c r="A159" s="7">
        <v>12</v>
      </c>
      <c r="B159" s="12">
        <v>49309</v>
      </c>
      <c r="C159" s="7">
        <v>31</v>
      </c>
      <c r="D159" s="8"/>
      <c r="E159" s="8">
        <f>(G158*C159*$E$18%)/365</f>
        <v>107109.32680164384</v>
      </c>
      <c r="F159" s="8">
        <f t="shared" si="38"/>
        <v>107109.32680164384</v>
      </c>
      <c r="G159" s="8">
        <f t="shared" si="40"/>
        <v>21484258</v>
      </c>
    </row>
    <row r="160" spans="1:10" ht="27.75" customHeight="1">
      <c r="A160" s="25" t="s">
        <v>21</v>
      </c>
      <c r="B160" s="26"/>
      <c r="C160" s="26"/>
      <c r="D160" s="27"/>
      <c r="E160" s="11">
        <f>SUM(E148:E159)</f>
        <v>1327706.2185726028</v>
      </c>
      <c r="F160" s="11">
        <f>SUM(F148:F159)</f>
        <v>5927706.2185726026</v>
      </c>
      <c r="G160" s="14">
        <f>G159</f>
        <v>21484258</v>
      </c>
    </row>
    <row r="161" spans="1:10" ht="27.75" customHeight="1">
      <c r="A161" s="7">
        <v>1</v>
      </c>
      <c r="B161" s="12">
        <v>49340</v>
      </c>
      <c r="C161" s="7">
        <v>31</v>
      </c>
      <c r="D161" s="8"/>
      <c r="E161" s="8">
        <f t="shared" ref="E161:E172" si="41">(G160*C161*$E$18%)/365</f>
        <v>107109.32680164384</v>
      </c>
      <c r="F161" s="8">
        <f>D161+E161</f>
        <v>107109.32680164384</v>
      </c>
      <c r="G161" s="8">
        <f>G160-D161</f>
        <v>21484258</v>
      </c>
    </row>
    <row r="162" spans="1:10" ht="27.75" customHeight="1">
      <c r="A162" s="7">
        <v>2</v>
      </c>
      <c r="B162" s="12">
        <v>49368</v>
      </c>
      <c r="C162" s="7">
        <v>28</v>
      </c>
      <c r="D162" s="8"/>
      <c r="E162" s="8">
        <f t="shared" si="41"/>
        <v>96743.908078904118</v>
      </c>
      <c r="F162" s="8">
        <f t="shared" ref="F162:F172" si="42">D162+E162</f>
        <v>96743.908078904118</v>
      </c>
      <c r="G162" s="8">
        <f t="shared" ref="G162:G165" si="43">G161-D162</f>
        <v>21484258</v>
      </c>
    </row>
    <row r="163" spans="1:10" ht="27.75" customHeight="1">
      <c r="A163" s="7">
        <v>3</v>
      </c>
      <c r="B163" s="12">
        <v>49399</v>
      </c>
      <c r="C163" s="7">
        <v>31</v>
      </c>
      <c r="D163" s="8">
        <v>4600000</v>
      </c>
      <c r="E163" s="8">
        <f t="shared" si="41"/>
        <v>107109.32680164384</v>
      </c>
      <c r="F163" s="8">
        <f t="shared" si="42"/>
        <v>4707109.3268016437</v>
      </c>
      <c r="G163" s="8">
        <f t="shared" si="43"/>
        <v>16884258</v>
      </c>
    </row>
    <row r="164" spans="1:10" ht="27.75" customHeight="1">
      <c r="A164" s="7">
        <v>4</v>
      </c>
      <c r="B164" s="12">
        <v>49429</v>
      </c>
      <c r="C164" s="7">
        <v>30</v>
      </c>
      <c r="D164" s="8"/>
      <c r="E164" s="8">
        <f t="shared" si="41"/>
        <v>81460.762569863015</v>
      </c>
      <c r="F164" s="8">
        <f t="shared" si="42"/>
        <v>81460.762569863015</v>
      </c>
      <c r="G164" s="8">
        <f t="shared" si="43"/>
        <v>16884258</v>
      </c>
    </row>
    <row r="165" spans="1:10" ht="27.75" customHeight="1">
      <c r="A165" s="7">
        <v>5</v>
      </c>
      <c r="B165" s="12">
        <v>49460</v>
      </c>
      <c r="C165" s="7">
        <v>31</v>
      </c>
      <c r="D165" s="8"/>
      <c r="E165" s="8">
        <f t="shared" si="41"/>
        <v>84176.121322191786</v>
      </c>
      <c r="F165" s="8">
        <f t="shared" si="42"/>
        <v>84176.121322191786</v>
      </c>
      <c r="G165" s="8">
        <f t="shared" si="43"/>
        <v>16884258</v>
      </c>
    </row>
    <row r="166" spans="1:10" ht="27.75" customHeight="1">
      <c r="A166" s="7">
        <v>6</v>
      </c>
      <c r="B166" s="12">
        <v>49490</v>
      </c>
      <c r="C166" s="7">
        <v>30</v>
      </c>
      <c r="D166" s="8"/>
      <c r="E166" s="8">
        <f t="shared" si="41"/>
        <v>81460.762569863015</v>
      </c>
      <c r="F166" s="8">
        <f t="shared" si="42"/>
        <v>81460.762569863015</v>
      </c>
      <c r="G166" s="8">
        <f>G165-D166</f>
        <v>16884258</v>
      </c>
    </row>
    <row r="167" spans="1:10" ht="27.75" customHeight="1">
      <c r="A167" s="7">
        <v>7</v>
      </c>
      <c r="B167" s="12">
        <v>49521</v>
      </c>
      <c r="C167" s="7">
        <v>31</v>
      </c>
      <c r="D167" s="8"/>
      <c r="E167" s="8">
        <f t="shared" si="41"/>
        <v>84176.121322191786</v>
      </c>
      <c r="F167" s="8">
        <f t="shared" si="42"/>
        <v>84176.121322191786</v>
      </c>
      <c r="G167" s="8">
        <f>G166-D167</f>
        <v>16884258</v>
      </c>
    </row>
    <row r="168" spans="1:10" ht="27.75" customHeight="1">
      <c r="A168" s="7">
        <v>8</v>
      </c>
      <c r="B168" s="12">
        <v>49552</v>
      </c>
      <c r="C168" s="7">
        <v>31</v>
      </c>
      <c r="D168" s="8"/>
      <c r="E168" s="8">
        <f t="shared" si="41"/>
        <v>84176.121322191786</v>
      </c>
      <c r="F168" s="8">
        <f t="shared" si="42"/>
        <v>84176.121322191786</v>
      </c>
      <c r="G168" s="8">
        <f t="shared" ref="G168:G172" si="44">G167-D168</f>
        <v>16884258</v>
      </c>
    </row>
    <row r="169" spans="1:10" ht="27.75" customHeight="1">
      <c r="A169" s="7">
        <v>9</v>
      </c>
      <c r="B169" s="12">
        <v>49582</v>
      </c>
      <c r="C169" s="7">
        <v>30</v>
      </c>
      <c r="D169" s="8"/>
      <c r="E169" s="8">
        <f t="shared" si="41"/>
        <v>81460.762569863015</v>
      </c>
      <c r="F169" s="8">
        <f t="shared" si="42"/>
        <v>81460.762569863015</v>
      </c>
      <c r="G169" s="8">
        <f t="shared" si="44"/>
        <v>16884258</v>
      </c>
    </row>
    <row r="170" spans="1:10" ht="27.75" customHeight="1">
      <c r="A170" s="7">
        <v>10</v>
      </c>
      <c r="B170" s="12">
        <v>49613</v>
      </c>
      <c r="C170" s="7">
        <v>31</v>
      </c>
      <c r="D170" s="8"/>
      <c r="E170" s="8">
        <f t="shared" si="41"/>
        <v>84176.121322191786</v>
      </c>
      <c r="F170" s="8">
        <f t="shared" si="42"/>
        <v>84176.121322191786</v>
      </c>
      <c r="G170" s="8">
        <f t="shared" si="44"/>
        <v>16884258</v>
      </c>
    </row>
    <row r="171" spans="1:10" ht="27.75" customHeight="1">
      <c r="A171" s="7">
        <v>11</v>
      </c>
      <c r="B171" s="12">
        <v>49643</v>
      </c>
      <c r="C171" s="7">
        <v>30</v>
      </c>
      <c r="D171" s="8"/>
      <c r="E171" s="8">
        <f t="shared" si="41"/>
        <v>81460.762569863015</v>
      </c>
      <c r="F171" s="8">
        <f t="shared" si="42"/>
        <v>81460.762569863015</v>
      </c>
      <c r="G171" s="8">
        <f t="shared" si="44"/>
        <v>16884258</v>
      </c>
      <c r="J171" s="1"/>
    </row>
    <row r="172" spans="1:10" ht="27.75" customHeight="1">
      <c r="A172" s="7">
        <v>12</v>
      </c>
      <c r="B172" s="12">
        <v>49674</v>
      </c>
      <c r="C172" s="7">
        <v>31</v>
      </c>
      <c r="D172" s="8"/>
      <c r="E172" s="8">
        <f t="shared" si="41"/>
        <v>84176.121322191786</v>
      </c>
      <c r="F172" s="8">
        <f t="shared" si="42"/>
        <v>84176.121322191786</v>
      </c>
      <c r="G172" s="8">
        <f t="shared" si="44"/>
        <v>16884258</v>
      </c>
    </row>
    <row r="173" spans="1:10" ht="27.75" customHeight="1">
      <c r="A173" s="25" t="s">
        <v>23</v>
      </c>
      <c r="B173" s="26"/>
      <c r="C173" s="26"/>
      <c r="D173" s="27"/>
      <c r="E173" s="11">
        <f>SUM(E161:E172)</f>
        <v>1057686.2185726026</v>
      </c>
      <c r="F173" s="11">
        <f>SUM(F161:F172)</f>
        <v>5657686.2185726054</v>
      </c>
      <c r="G173" s="14">
        <f>G172</f>
        <v>16884258</v>
      </c>
    </row>
    <row r="174" spans="1:10" ht="27.75" customHeight="1">
      <c r="A174" s="7">
        <v>1</v>
      </c>
      <c r="B174" s="12">
        <v>49705</v>
      </c>
      <c r="C174" s="7">
        <v>31</v>
      </c>
      <c r="D174" s="8"/>
      <c r="E174" s="8">
        <f t="shared" ref="E174:E185" si="45">(G173*C174*$E$18%)/366</f>
        <v>83946.131919672131</v>
      </c>
      <c r="F174" s="8">
        <f>D174+E174</f>
        <v>83946.131919672131</v>
      </c>
      <c r="G174" s="8">
        <f>G173-D174</f>
        <v>16884258</v>
      </c>
    </row>
    <row r="175" spans="1:10" ht="27.75" customHeight="1">
      <c r="A175" s="7">
        <v>2</v>
      </c>
      <c r="B175" s="12">
        <v>49734</v>
      </c>
      <c r="C175" s="7">
        <v>29</v>
      </c>
      <c r="D175" s="8"/>
      <c r="E175" s="8">
        <f t="shared" si="45"/>
        <v>78530.252440983619</v>
      </c>
      <c r="F175" s="8">
        <f t="shared" ref="F175:F185" si="46">D175+E175</f>
        <v>78530.252440983619</v>
      </c>
      <c r="G175" s="8">
        <f t="shared" ref="G175:G178" si="47">G174-D175</f>
        <v>16884258</v>
      </c>
    </row>
    <row r="176" spans="1:10" ht="27.75" customHeight="1">
      <c r="A176" s="7">
        <v>3</v>
      </c>
      <c r="B176" s="12">
        <v>49765</v>
      </c>
      <c r="C176" s="7">
        <v>31</v>
      </c>
      <c r="D176" s="8">
        <v>9200000</v>
      </c>
      <c r="E176" s="8">
        <f t="shared" si="45"/>
        <v>83946.131919672131</v>
      </c>
      <c r="F176" s="8">
        <f t="shared" si="46"/>
        <v>9283946.1319196727</v>
      </c>
      <c r="G176" s="8">
        <f t="shared" si="47"/>
        <v>7684258</v>
      </c>
    </row>
    <row r="177" spans="1:10" ht="27.75" customHeight="1">
      <c r="A177" s="7">
        <v>4</v>
      </c>
      <c r="B177" s="12">
        <v>49795</v>
      </c>
      <c r="C177" s="7">
        <v>30</v>
      </c>
      <c r="D177" s="8"/>
      <c r="E177" s="8">
        <f t="shared" si="45"/>
        <v>36972.618409836068</v>
      </c>
      <c r="F177" s="8">
        <f t="shared" si="46"/>
        <v>36972.618409836068</v>
      </c>
      <c r="G177" s="8">
        <f t="shared" si="47"/>
        <v>7684258</v>
      </c>
    </row>
    <row r="178" spans="1:10" ht="27.75" customHeight="1">
      <c r="A178" s="7">
        <v>5</v>
      </c>
      <c r="B178" s="12">
        <v>49826</v>
      </c>
      <c r="C178" s="7">
        <v>31</v>
      </c>
      <c r="D178" s="8"/>
      <c r="E178" s="8">
        <f t="shared" si="45"/>
        <v>38205.039023497266</v>
      </c>
      <c r="F178" s="8">
        <f t="shared" si="46"/>
        <v>38205.039023497266</v>
      </c>
      <c r="G178" s="8">
        <f t="shared" si="47"/>
        <v>7684258</v>
      </c>
    </row>
    <row r="179" spans="1:10" ht="27.75" customHeight="1">
      <c r="A179" s="7">
        <v>6</v>
      </c>
      <c r="B179" s="12">
        <v>49856</v>
      </c>
      <c r="C179" s="7">
        <v>30</v>
      </c>
      <c r="D179" s="8"/>
      <c r="E179" s="8">
        <f t="shared" si="45"/>
        <v>36972.618409836068</v>
      </c>
      <c r="F179" s="8">
        <f t="shared" si="46"/>
        <v>36972.618409836068</v>
      </c>
      <c r="G179" s="8">
        <f>G178-D179</f>
        <v>7684258</v>
      </c>
    </row>
    <row r="180" spans="1:10" ht="27.75" customHeight="1">
      <c r="A180" s="7">
        <v>7</v>
      </c>
      <c r="B180" s="12">
        <v>49887</v>
      </c>
      <c r="C180" s="7">
        <v>31</v>
      </c>
      <c r="D180" s="8"/>
      <c r="E180" s="8">
        <f t="shared" si="45"/>
        <v>38205.039023497266</v>
      </c>
      <c r="F180" s="8">
        <f t="shared" si="46"/>
        <v>38205.039023497266</v>
      </c>
      <c r="G180" s="8">
        <f>G179-D180</f>
        <v>7684258</v>
      </c>
    </row>
    <row r="181" spans="1:10" ht="27.75" customHeight="1">
      <c r="A181" s="7">
        <v>8</v>
      </c>
      <c r="B181" s="12">
        <v>49918</v>
      </c>
      <c r="C181" s="7">
        <v>31</v>
      </c>
      <c r="D181" s="8"/>
      <c r="E181" s="8">
        <f t="shared" si="45"/>
        <v>38205.039023497266</v>
      </c>
      <c r="F181" s="8">
        <f t="shared" si="46"/>
        <v>38205.039023497266</v>
      </c>
      <c r="G181" s="8">
        <f t="shared" ref="G181:G185" si="48">G180-D181</f>
        <v>7684258</v>
      </c>
    </row>
    <row r="182" spans="1:10" ht="27.75" customHeight="1">
      <c r="A182" s="7">
        <v>9</v>
      </c>
      <c r="B182" s="12">
        <v>49948</v>
      </c>
      <c r="C182" s="7">
        <v>30</v>
      </c>
      <c r="D182" s="8"/>
      <c r="E182" s="8">
        <f t="shared" si="45"/>
        <v>36972.618409836068</v>
      </c>
      <c r="F182" s="8">
        <f t="shared" si="46"/>
        <v>36972.618409836068</v>
      </c>
      <c r="G182" s="8">
        <f t="shared" si="48"/>
        <v>7684258</v>
      </c>
    </row>
    <row r="183" spans="1:10" ht="27.75" customHeight="1">
      <c r="A183" s="7">
        <v>10</v>
      </c>
      <c r="B183" s="12">
        <v>49979</v>
      </c>
      <c r="C183" s="7">
        <v>31</v>
      </c>
      <c r="D183" s="8"/>
      <c r="E183" s="8">
        <f t="shared" si="45"/>
        <v>38205.039023497266</v>
      </c>
      <c r="F183" s="8">
        <f t="shared" si="46"/>
        <v>38205.039023497266</v>
      </c>
      <c r="G183" s="8">
        <f t="shared" si="48"/>
        <v>7684258</v>
      </c>
    </row>
    <row r="184" spans="1:10" ht="27.75" customHeight="1">
      <c r="A184" s="7">
        <v>11</v>
      </c>
      <c r="B184" s="12">
        <v>50009</v>
      </c>
      <c r="C184" s="7">
        <v>30</v>
      </c>
      <c r="D184" s="8"/>
      <c r="E184" s="8">
        <f t="shared" si="45"/>
        <v>36972.618409836068</v>
      </c>
      <c r="F184" s="8">
        <f t="shared" si="46"/>
        <v>36972.618409836068</v>
      </c>
      <c r="G184" s="8">
        <f t="shared" si="48"/>
        <v>7684258</v>
      </c>
      <c r="J184" s="1"/>
    </row>
    <row r="185" spans="1:10" ht="27.75" customHeight="1">
      <c r="A185" s="7">
        <v>12</v>
      </c>
      <c r="B185" s="12">
        <v>50040</v>
      </c>
      <c r="C185" s="7">
        <v>31</v>
      </c>
      <c r="D185" s="8"/>
      <c r="E185" s="8">
        <f t="shared" si="45"/>
        <v>38205.039023497266</v>
      </c>
      <c r="F185" s="8">
        <f t="shared" si="46"/>
        <v>38205.039023497266</v>
      </c>
      <c r="G185" s="8">
        <f t="shared" si="48"/>
        <v>7684258</v>
      </c>
    </row>
    <row r="186" spans="1:10" ht="27.75" customHeight="1">
      <c r="A186" s="25" t="s">
        <v>24</v>
      </c>
      <c r="B186" s="26"/>
      <c r="C186" s="26"/>
      <c r="D186" s="27"/>
      <c r="E186" s="11">
        <f>SUM(E174:E185)</f>
        <v>585338.18503715843</v>
      </c>
      <c r="F186" s="11">
        <f>SUM(F174:F185)</f>
        <v>9785338.1850371659</v>
      </c>
      <c r="G186" s="14">
        <f>G185</f>
        <v>7684258</v>
      </c>
    </row>
    <row r="187" spans="1:10" ht="27.75" customHeight="1">
      <c r="A187" s="7">
        <v>1</v>
      </c>
      <c r="B187" s="12">
        <v>50071</v>
      </c>
      <c r="C187" s="7">
        <v>31</v>
      </c>
      <c r="D187" s="8"/>
      <c r="E187" s="8">
        <f t="shared" ref="E187:E189" si="49">(G186*C187*$E$18%)/365</f>
        <v>38309.710363287675</v>
      </c>
      <c r="F187" s="8">
        <f>D187+E187</f>
        <v>38309.710363287675</v>
      </c>
      <c r="G187" s="8">
        <f>G186-D187</f>
        <v>7684258</v>
      </c>
    </row>
    <row r="188" spans="1:10" ht="27.75" customHeight="1">
      <c r="A188" s="7">
        <v>2</v>
      </c>
      <c r="B188" s="12">
        <v>50099</v>
      </c>
      <c r="C188" s="7">
        <v>28</v>
      </c>
      <c r="D188" s="8"/>
      <c r="E188" s="8">
        <f t="shared" si="49"/>
        <v>34602.319037808222</v>
      </c>
      <c r="F188" s="8">
        <f t="shared" ref="F188:F189" si="50">D188+E188</f>
        <v>34602.319037808222</v>
      </c>
      <c r="G188" s="8">
        <f t="shared" ref="G188:G189" si="51">G187-D188</f>
        <v>7684258</v>
      </c>
    </row>
    <row r="189" spans="1:10" ht="27.75" customHeight="1">
      <c r="A189" s="7">
        <v>3</v>
      </c>
      <c r="B189" s="12">
        <v>50130</v>
      </c>
      <c r="C189" s="7">
        <v>31</v>
      </c>
      <c r="D189" s="8">
        <v>7684258</v>
      </c>
      <c r="E189" s="8">
        <f t="shared" si="49"/>
        <v>38309.710363287675</v>
      </c>
      <c r="F189" s="8">
        <f t="shared" si="50"/>
        <v>7722567.7103632875</v>
      </c>
      <c r="G189" s="8">
        <f t="shared" si="51"/>
        <v>0</v>
      </c>
    </row>
    <row r="190" spans="1:10" ht="27.75" customHeight="1">
      <c r="A190" s="25" t="s">
        <v>25</v>
      </c>
      <c r="B190" s="26"/>
      <c r="C190" s="26"/>
      <c r="D190" s="27"/>
      <c r="E190" s="11">
        <f>SUM(E187:E189)</f>
        <v>111221.73976438359</v>
      </c>
      <c r="F190" s="11">
        <f>SUM(F187:F189)</f>
        <v>7795479.7397643831</v>
      </c>
      <c r="G190" s="14">
        <v>0</v>
      </c>
    </row>
    <row r="191" spans="1:10">
      <c r="A191" s="2"/>
      <c r="B191" s="2"/>
      <c r="C191" s="2"/>
      <c r="D191" s="2"/>
      <c r="E191" s="2"/>
      <c r="F191" s="2"/>
      <c r="G191" s="2"/>
    </row>
    <row r="192" spans="1:10">
      <c r="A192" s="2"/>
      <c r="B192" s="2"/>
      <c r="C192" s="2"/>
      <c r="D192" s="2"/>
      <c r="E192" s="2"/>
      <c r="F192" s="2"/>
      <c r="G192" s="2"/>
    </row>
    <row r="193" spans="1:7" ht="30.75" customHeight="1">
      <c r="A193" s="2"/>
      <c r="B193" s="2"/>
      <c r="C193" s="2"/>
      <c r="D193" s="19" t="s">
        <v>22</v>
      </c>
      <c r="E193" s="20">
        <f>E30+E43+E56+E69+E82+E95+E108+E121+E134+E147+E160+E173+E186+E190</f>
        <v>25414406.929644257</v>
      </c>
      <c r="F193" s="20">
        <f>F30+F43+F56+F69+F82+F95+F108+F121+F134+F147+F160+F173+F186+F190</f>
        <v>74498664.929644257</v>
      </c>
      <c r="G193" s="2"/>
    </row>
    <row r="194" spans="1:7">
      <c r="A194" s="2"/>
      <c r="B194" s="2"/>
      <c r="C194" s="2"/>
      <c r="D194" s="2"/>
      <c r="E194" s="2"/>
      <c r="F194" s="2"/>
      <c r="G194" s="2"/>
    </row>
    <row r="197" spans="1:7">
      <c r="D197" s="38"/>
      <c r="E197" s="38"/>
      <c r="F197" s="38"/>
      <c r="G197" s="38"/>
    </row>
    <row r="198" spans="1:7">
      <c r="D198" s="38"/>
      <c r="E198" s="38"/>
      <c r="F198" s="38"/>
      <c r="G198" s="38"/>
    </row>
    <row r="199" spans="1:7">
      <c r="D199" s="38"/>
      <c r="E199" s="38"/>
      <c r="F199" s="38"/>
      <c r="G199" s="38"/>
    </row>
    <row r="200" spans="1:7">
      <c r="E200" t="s">
        <v>40</v>
      </c>
    </row>
    <row r="201" spans="1:7">
      <c r="E201" s="41" t="s">
        <v>42</v>
      </c>
      <c r="F201" s="41"/>
    </row>
  </sheetData>
  <mergeCells count="32">
    <mergeCell ref="E201:F201"/>
    <mergeCell ref="A173:D173"/>
    <mergeCell ref="A186:D186"/>
    <mergeCell ref="A190:D190"/>
    <mergeCell ref="D197:G199"/>
    <mergeCell ref="A5:D6"/>
    <mergeCell ref="A95:D95"/>
    <mergeCell ref="A108:D108"/>
    <mergeCell ref="A121:D121"/>
    <mergeCell ref="A134:D134"/>
    <mergeCell ref="A147:D147"/>
    <mergeCell ref="A160:D160"/>
    <mergeCell ref="A25:G25"/>
    <mergeCell ref="A30:D30"/>
    <mergeCell ref="A43:D43"/>
    <mergeCell ref="A56:D56"/>
    <mergeCell ref="A69:D69"/>
    <mergeCell ref="A82:D82"/>
    <mergeCell ref="A17:A18"/>
    <mergeCell ref="B17:C17"/>
    <mergeCell ref="B18:C18"/>
    <mergeCell ref="A20:G20"/>
    <mergeCell ref="A21:A23"/>
    <mergeCell ref="B21:C21"/>
    <mergeCell ref="B22:C22"/>
    <mergeCell ref="B23:C23"/>
    <mergeCell ref="A16:F16"/>
    <mergeCell ref="A10:G10"/>
    <mergeCell ref="A12:G12"/>
    <mergeCell ref="A13:G13"/>
    <mergeCell ref="A14:G14"/>
    <mergeCell ref="A15:G1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6" workbookViewId="0"/>
  </sheetViews>
  <sheetFormatPr defaultRowHeight="13.8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Symulacja bez marży - formularz</vt:lpstr>
      <vt:lpstr>Arkusz2</vt:lpstr>
      <vt:lpstr>Arkusz3</vt:lpstr>
    </vt:vector>
  </TitlesOfParts>
  <Company>w Kańczudze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Miasta i Gminy</dc:creator>
  <cp:lastModifiedBy>Marian Baran</cp:lastModifiedBy>
  <cp:lastPrinted>2024-08-23T07:58:13Z</cp:lastPrinted>
  <dcterms:created xsi:type="dcterms:W3CDTF">2009-10-07T09:55:09Z</dcterms:created>
  <dcterms:modified xsi:type="dcterms:W3CDTF">2024-09-09T10:18:26Z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2023-07-06T08:19:30Z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6eab4897-57df-43a8-ab62-f6bf04f8fe98</vt:lpwstr>
  </property>
  <property fmtid="{D5CDD505-2E9C-101B-9397-08002B2CF9AE}" pid="8" name="MSIP_Label_e2e05055-e449-4922-9b24-eaf69810da98_ContentBits">
    <vt:lpwstr>0</vt:lpwstr>
  </property>
</Properties>
</file>