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<sst xmlns="http://schemas.openxmlformats.org/spreadsheetml/2006/main" count="178" uniqueCount="127">
  <si>
    <t>Cewnik diagnostyczny. 
 Światło wewnętrzne dla 6F 1.42mm /.056”/, dla 5F lewy 1.19mm /.047”/, 5F prawy 1.14mm /.045”/ (dwie różne średnice przy 5F do prawej i lewej tętnicy: większy przepływ do LCA i lepsze podparcie do RCA)
 Długości cewnika 100, 110, 125cm, 
 Maksymalne ciśnienie przepływu z zachowaniem cech fizycznych cewnika 1200 PSI.
 Jednorodne podwójne zbrojenie metalowe na całej długości.
 Konstrukcja strefowa: cztery strefy sztywności na długości cewnika
 Miękkie pierwsze zagięcie i atraumatyczna końcówka</t>
  </si>
  <si>
    <t>monofilament z polipropylenu i polietylenu, rozmiar 5/0, 1/2 koła, igła okrągła - półkwadratowa z zakonczeniem krótkim tnącym 17 mmx2, nitka 90cm niebieska, nitka w saszetce owinięta na owalnej płytce, bezpośredni dostęp do igły po otwarciu saszetki</t>
  </si>
  <si>
    <t>Elektrody do czasowej stymulacji serca
Zakres rozmiarowy 4-7F
Nadrukowany rozmiar na złączu centralnym w celu szybkiej identyfikacji
Pakowane w spiralnie zwiniętą rurkę z tworzywa sztucznego, zabezpieczającą elektrodę przed uszkodzeniem mechanicznym w czasie transportu i magazynowania
Kod długości skalowany co 10 cm na całym obwodzie elektrody
Zamontowane osłony wtyków przyłączeniowych, eliminujących przed przypadkowym wyładowaniem elektrostatycznym.</t>
  </si>
  <si>
    <t>Dren z trokarem i złączem stożkowym do interwencyjnego drenażu klatki piersiowej, średnicy 16, 18, 20, 22, 24, 26 i 28 F (do wyboru). Wymagany trokar z bezpiecznym ("tępym") zakończeniem i dren wyposażony w element cieniodajny rtg.</t>
  </si>
  <si>
    <t>Koszulki naczyniowe 5F-8F wraz z zestawami do wprowadzania (igła, prowadniki)</t>
  </si>
  <si>
    <t>Adaptery do ECMO</t>
  </si>
  <si>
    <t>Zestaw do przepłukiwania NaCl do CPB / ECMO</t>
  </si>
  <si>
    <t>Adaptery do CPB</t>
  </si>
  <si>
    <t>Adaptery do CRRT</t>
  </si>
  <si>
    <t>Zestaw do przepłukiwania NaCl do CRRT</t>
  </si>
  <si>
    <t>Protezy naczyniowe 10 mm, 20-34 mm, dł. 30 cm
Protezy naczyniowe tkane, proste, uszczelniane kolagenem, jednostronnie zewnętrznie welurowane, grubość ściany 0,38 mm; przepuszczalność ≤5ml/cm2/min</t>
  </si>
  <si>
    <t>taśma silikonowa, szerokość 1,2 mm, 3/8koła, igła 25mm okrągła tępa, nitka 2x45cm niebieska, podwójne sterylne opakowanie</t>
  </si>
  <si>
    <t>Czujnik do ciągłego pomiaru trendu rzutu serca poprzez każdy dostęp tętniczy ,łatwe i szybkie podłaczenie do istniejącego systemu monitorującego ciśnienie krwi, zawiera wskaźnik do odczytu jakości sygnau i stanu czujnika.
Pakowany po 5 szt</t>
  </si>
  <si>
    <t xml:space="preserve"> szt</t>
  </si>
  <si>
    <t>opaska elastyczna, jałowa z zapinką , roz. 15 cm x 5 m , Opaska pakowana w jedną torebkę papierowo-foliową ze specjalnym zgrzewem umożliwiającym bezpyłowe otwieranie opakowania.Na opakowaniu widoczne informacje: data ważności, seria, indeks.Rodzaj sterylizacji opaki : para wodna. Wymagany raport walidacji procesu sterylizacji.</t>
  </si>
  <si>
    <t xml:space="preserve">Klipsownica hemostatyczna z załadowanym, gotowym do użycia klipsem. Obrotowa (360stopni w obydwu kierunkach). Możliwość wielokrotnego zamkięcia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Uwolniony klips ma postać jednego elementu i pozbawiony jest jakichkolwiek fragmentów mogących się od niego oddzielić po uwolnieiu. Klipsownica sterylna, pakowana pojedyńczo w pakiety. </t>
  </si>
  <si>
    <t>Szybki test ureazowy, suchy (brak potrzeby używania wody, żelów lub innych płynów) do wykrywania Helicobacter Pylori. Wizualny wynik od razu na teście, szybkość wyniku, możliwość oceny stopnia zakażenia. Bez potrzeby podgrzewania testu, nie daje fałszywie dodatnich wyników z żółcią i krwią.</t>
  </si>
  <si>
    <t>Zestaw jednorazowych zaworów do aparatów Olympus. Zawór ssący i zawór powietrze-woda. Zawory zapakowane sterylnie razem.</t>
  </si>
  <si>
    <t>Pakiet 2</t>
  </si>
  <si>
    <t>W ramach pakietu nr 4 oferujemy użyczenie następującego sprzętu:  3 komplety miarek do zastawek</t>
  </si>
  <si>
    <t>Wartość pakietu nr 6</t>
  </si>
  <si>
    <t>Pakiet 8</t>
  </si>
  <si>
    <t xml:space="preserve">Wartość pakietu nr 8 </t>
  </si>
  <si>
    <t>Pakiet 9</t>
  </si>
  <si>
    <t>Pakiet 10</t>
  </si>
  <si>
    <t>Pakiet 12</t>
  </si>
  <si>
    <t>Wartość pakietu nr  13</t>
  </si>
  <si>
    <t>Pakiet 14</t>
  </si>
  <si>
    <t>Pakiet 15</t>
  </si>
  <si>
    <t>Wartość pakietu nr 22</t>
  </si>
  <si>
    <t>Pakiet 26</t>
  </si>
  <si>
    <r>
      <t>Płyn kardioplegiczny do konserwacji i perfuzji narządów o osmolarności 310 mOsml/kg.</t>
    </r>
    <r>
      <rPr>
        <sz val="8"/>
        <color indexed="8"/>
        <rFont val="Arial"/>
        <family val="2"/>
      </rPr>
      <t xml:space="preserve"> Dostepny w worka</t>
    </r>
    <r>
      <rPr>
        <sz val="8"/>
        <rFont val="Arial"/>
        <family val="0"/>
      </rPr>
      <t>ch 1 i 2 litrowych - roztwór sterylny. O następującym składzie: Chlorek magnezu sześciowodny 0,8132 g; chlorek sodu 0,8766 g; chlorek potasu 0,6710 g; chlorowodorek histydyny jednowodny 3,7733 g; histydyna 27,9289 g; tryptofan 0,4085 g; mannitol 5,4651 g; chlorek wapnia dwuwodny 0,0022 g; potassium hydrogen 2-ketoglutarate 0,1842 g/l; woda do iniekcji do 1000 ml; wodorotlenek potasu do ustawienia pH</t>
    </r>
  </si>
  <si>
    <r>
      <t>Perikardium poddane specjalnemu procesowi zwiększającemu stabilność biologiczną tkanki –</t>
    </r>
    <r>
      <rPr>
        <b/>
        <sz val="8"/>
        <rFont val="Arial"/>
        <family val="2"/>
      </rPr>
      <t xml:space="preserve"> </t>
    </r>
    <r>
      <rPr>
        <b/>
        <sz val="8"/>
        <color indexed="10"/>
        <rFont val="Arial"/>
        <family val="2"/>
      </rPr>
      <t>opisać użyty proces</t>
    </r>
  </si>
  <si>
    <r>
      <t>Zastawka aortalna stentowa perikardialna w rozmiarach 19, 21, 23, 25, 27 mm
Zastawka stentowa aortalna, trzykompozytowa,  wykonana z perikardium wołowego dostosowana do implantacji w pozycji nadpierścieniowej jak i wewnątrz pierścienia
Konstrukcja tzw. poszerzonego kołnierza zewnętrznego (o min. 3mm), umożliwiająca implantację optymalnie większej  średnicy wewnętrznej dla żądanego rozmiaru zastawki - podać wartości
Niski profil umożliwiający wprowadzenie przez cięcie mini-inwazyjne; Maksymalna wysokość zastawki: 11mm dla r.19mm, 12mm dla r.21mm, 13mm dla r.23mm, 15mm dla r.25mm oraz 16mm dla r.27mm, przy projekcji max.: 8mm, 9mm, 10mm, 11mm, 12mm - odpowiednio dla każdego rozmiaru – podać wartości
Perikardium poddane specjalnemu procesowi zwiększającemu stabilność biologiczną tkanki – opisać użyty proces
Mocowanie płatków na elastycznym, polimerowym stencie pokrytym poliestrem  wyścielonym  dodatkowo w części wewnętrznej cienką warstwą perikardium, niwelując możliwość ocierania się płatków zastawki o poliester
Komplet niezbędnych holderów i miarek do implantacji o pamięci kształtu 
– min. 2 komplety
B</t>
    </r>
    <r>
      <rPr>
        <sz val="8"/>
        <rFont val="Arial CE"/>
        <family val="0"/>
      </rPr>
      <t>ezpieczeństwo podczas badań MR poświadczone certyfikatem 
producenta
Kołnierz szewny wykonany z silikonu i pokryty powłoką poliestrową</t>
    </r>
  </si>
  <si>
    <r>
      <t xml:space="preserve">Konstrukcja tzw. poszerzonego kołnierza zewnętrznego (o min. 3mm), umożliwiająca implantację optymalnie większej  średnicy wewnętrznej dla żądanego rozmiaru zastawki </t>
    </r>
    <r>
      <rPr>
        <sz val="8"/>
        <color indexed="10"/>
        <rFont val="Arial"/>
        <family val="2"/>
      </rPr>
      <t>- podać wartości</t>
    </r>
  </si>
  <si>
    <r>
      <t xml:space="preserve">Niski profil umożliwiający wprowadzenie przez cięcie mini-inwazyjne; Maksymalna wysokość zastawki: 1mm dla r.19mm, 12mm dla r.21mm, 13mm dla r.23mm, 15mm dla r.25mm oraz 16mm dla r.27mm, przy projekcji max.: 8mm, 9mm, 10mm, 11mm, 12mm - odpowiednio dla każdego rozmiaru – </t>
    </r>
    <r>
      <rPr>
        <sz val="8"/>
        <color indexed="10"/>
        <rFont val="Arial"/>
        <family val="2"/>
      </rPr>
      <t>podać wartości</t>
    </r>
  </si>
  <si>
    <t>Adsorber pełnej krwi wskazany do stosowania w warunkach, w których poziomy cytokin, DAMPS i / lub Pamps i / lub bilirubiny i/lub mioglobiny są podwyższone usuwania inhibitora agregacji płytek – tikagreloru i /lub inhibitora czynnika Xa rywaroksabanu u pacjentów w nagłych stanach wymagających interwencji chirurgicznej; składający się wysoce biokompatybilnych, porowatych granulekpolimerowych z licznymi porami na powierzchni, zanurzonych w roztworze fizjologicznym NaCl; Całkowita powierzchnia adsorpcji jednego wkładu większa niż 40 000m2, objętość 300 ml. Wymaga przepłukiwania przed użyciem tylko solą fizjologiczną.
Adsorber pełnej krwi powinien bezpiecznie i łatwo zintegrować się z obwodami krążenia pozaustrojowego, tj terapia nerkozastępcza (CRRT), pozaustrojowe utlenowanie krwi (ECMO), CPB oraz jako urządzenie samodzielne. Stosowany z antykoagulacją cytrynianową lub heparynową. Wymagana szybkość przepływu krwi to 100 do 700 ml / min. Czas leczenia pojedynczym adsorberem: do 24 godzin przez max 7 kolejnych dni. Produkt posiada certyfikat ISO i znak CE. Adsorbuje substancje hydrofobowe do 55kDa, nie aktywuje układu krzepnięcia i 
nie usuwa immunoglobin ani czynników krzepnięcia.
W skład zestawu wchodzą: adsorber, konektory podłączeniowe do 
krążenia pozaustrojowego lub konektory do ECMO lub konektory do ciągłej 
terapii zastepczej oraz konektory z workiem do przepłukiwania adsorbera..
Przydatność do użycia : 3 lata od daty produkcji. 
Sterylizowany w promieniowaniu gamma.</t>
  </si>
  <si>
    <t>Pakiet 16</t>
  </si>
  <si>
    <t>Aparat do pobierania wycinków skóry, jednorazowego użytku, sterylny, jednolita, ostra krawędź tnąca z nierdzewnej stali, łatwa identyfikacja rozmiaru produktu - wytłoczony rozmiar na rączce. Dostępne rozmiary: 2mm, 4mm, 6 mm.</t>
  </si>
  <si>
    <t>Pakiet 17</t>
  </si>
  <si>
    <t>Pakiet 18</t>
  </si>
  <si>
    <t>Pakiet 19</t>
  </si>
  <si>
    <t>Maska krtaniowa, jednorazowego użycia, rozm. 3,4,5 do wyboru,sterylna z dmuchanym mankietem,wykonana w całości w jednej części,dren do pompowania mankietu wtopiony w całą długość rurki,zabezpiczenie przed przegryzieniem.Rozmiar umieszczony na grzbiecie korpusu.</t>
  </si>
  <si>
    <t>Pakiet 20</t>
  </si>
  <si>
    <t>Stent aortalny do leczenia ostrych rozwarstwień aorty wstępującej i łuku ( Typ A, DeBakey typ I) będący uzupełnieniem standardowej procedury – Hemiarch.
Stent wykonany z nitinolu, niepokryty, umożliwiający stabilizację kanału prawdziwego łuku i aorty zstępującej. Średnia wielkość komórek stentu około 12mm, umożliwiający endowaskularny dostęp do naczyń dogłowowych.
W części proksymalnej znajduje się kołnierz wykonany z PTFE służący do podparcia i wzmocnienia tkanek.
W dystalnej części, sprężyny skierowane do wewnątrz, żeby zapobiec powstawaniu nowych entry indukowanych przez dystalną część stentu.
System dostarczania kompatybilny z prowadnikiem 0,035”. 
Rozmiary:
Dostępne średnice kołnierza do wszycia: 24, 32 mm
Dostępne 4 konfiguracje:
Prosta, średnica 40 mm, długość 95 mm
Prosta, średnica 55mm, długość 121mm
Taperowana: 40mm prox, 30mm dystal; długość 92mm
Taperowana: 55mm prox, 40mm dystal; długość 112mm
Suteczność i bezpieczeństwo potwierdzone badaniem klinicznym.</t>
  </si>
  <si>
    <t>Wartość pakietu nr 28</t>
  </si>
  <si>
    <t>Pakiet 31</t>
  </si>
  <si>
    <t>Pakiet 21</t>
  </si>
  <si>
    <t>Dwustronna szczotka do mycia narzędzi z rączką, z tworzywa sztucznego. Włosie wykonane z nylonu.</t>
  </si>
  <si>
    <t>Sonda 50-krotnego użytku do pomiaru przepływów w pomostach aortalno-wieńcowych metodą transit-time współpracujące z aparatem MiraQ Cardiac (Medistim). Sonda TTFM 4mm</t>
  </si>
  <si>
    <t>Sonda 50-krotnego użytku do pomiaru przepływów w pomostach aortalno-wieńcowych metodą transit-time współpracujące z aparatem MiraQ Cardiac (Medistim). Sonda TTFM 3mm</t>
  </si>
  <si>
    <t>Sonda 50-krotnego użytku do pomiaru przepływów w pomostach aortalno-wieńcowych metodą transit-time współpracujące z aparatem MiraQ Cardiac (Medistim). Sonda TTFM 2mm</t>
  </si>
  <si>
    <t>Sterylny żel USG pakowany w pojedyncze saszetki 20 g</t>
  </si>
  <si>
    <t>Sondki kardiochirurgiczne (wieńcowe) z uchwytem, 1mm, 0,5mm</t>
  </si>
  <si>
    <t xml:space="preserve">Prowadnik o nitinolowym rdzeniu pokrytym polimerową powłoką hydrofilną. Zakończenie proste, zagięte 45 stopni, J-Tip, Standard Long Taper, Stiff Long Taper.  Srednice: 0.018”, 0.035”, 0.038”. Długości: 80, 150, 180 oraz 260 cm. 2 rodzaje sztywności prowadnika Stiff i Standard. </t>
  </si>
  <si>
    <t>Dwuskładnikowy szybkowiążący uniwersalny klej chirurgiczny w formie płynu, skład: oczyszczona albumina surowicy bydlęcej, aldehyd glutarowy; przeznaczony do stosowania jako klej i uszczelniacz na linię szwów oraz śródściennie przy rozwarstwieniach, do klejenia i pogrubiania rozwarstwionej ściany ( potwierdzone klinicznie ), wytrzymałość uszczelnienia na poziomie 400mm Hg, pełne wiązanie max do 2 minut – opakowania 5ml wyposażone w aplikator strzykawkowy i końcówki mieszająco-podające
Opakowanie zawiera 5 szt. ampułkostrzykawek</t>
  </si>
  <si>
    <t>op a 5 szt.</t>
  </si>
  <si>
    <t>jednorazowy sterylny wysokociśnieniowy dren do wstrzykiwacza Mark 7 Arterion Twist&amp;Go</t>
  </si>
  <si>
    <t>Jednorazowy sterylny wkład do wstrzykiwacza Mark 7 Arterion Twist&amp;Go o pojemności 150 ml wraz ze złączem szybkiego napełniania J</t>
  </si>
  <si>
    <t>Igła kulowa wielorazowego użytku 1mm, 2mm</t>
  </si>
  <si>
    <t>Pakiet 22</t>
  </si>
  <si>
    <t>Pakiet 23</t>
  </si>
  <si>
    <t>Pakiet 29</t>
  </si>
  <si>
    <t>Pakiet 27</t>
  </si>
  <si>
    <t>Pakiet 28</t>
  </si>
  <si>
    <t>Pakiet 30</t>
  </si>
  <si>
    <t>Pakiet 25</t>
  </si>
  <si>
    <t>Pakiet 24</t>
  </si>
  <si>
    <t>Pakiet 13</t>
  </si>
  <si>
    <t>Pakiet 11</t>
  </si>
  <si>
    <t>Pakiet 7</t>
  </si>
  <si>
    <t>Pakiet 6</t>
  </si>
  <si>
    <t>Pakiet 5</t>
  </si>
  <si>
    <t>Pakiet 4</t>
  </si>
  <si>
    <t>Pakiet 3</t>
  </si>
  <si>
    <t>Pakiet 1</t>
  </si>
  <si>
    <t>Załącznik nr 2 do SWZ</t>
  </si>
  <si>
    <t>INFORMACJE OGÓLNE dot. wypełniania formularza</t>
  </si>
  <si>
    <t>ZAMAWIAJĄCY WYMAGA WYPEŁNIENIA BIAŁYCH PÓL ARKUSZA</t>
  </si>
  <si>
    <t>W Formularzu zaznaczono opcję "DOKŁADNOŚĆ JAK WYŚWIETLONO"</t>
  </si>
  <si>
    <t>Zamawiający dopuszcza załączenie  Formularza Cenowego z pominiętymi pakietami na które nie została złożona oferta.</t>
  </si>
  <si>
    <t>Lp.</t>
  </si>
  <si>
    <t>Nazwa</t>
  </si>
  <si>
    <t>J.m.</t>
  </si>
  <si>
    <t>Szacunkowa ilość</t>
  </si>
  <si>
    <t>Ilość sztuk w opakowaniu</t>
  </si>
  <si>
    <t>Ilość opakowań</t>
  </si>
  <si>
    <t>Producent, nazwa handlowa, nr katalogowy produktu</t>
  </si>
  <si>
    <t>Cena netto za opakowanie w zł</t>
  </si>
  <si>
    <t>Wartość netto w zł</t>
  </si>
  <si>
    <t>Stawka VAT</t>
  </si>
  <si>
    <t>Wartość brutto w zł</t>
  </si>
  <si>
    <t>A</t>
  </si>
  <si>
    <t>B</t>
  </si>
  <si>
    <t>C</t>
  </si>
  <si>
    <t>D</t>
  </si>
  <si>
    <t>E</t>
  </si>
  <si>
    <t>F = D / E</t>
  </si>
  <si>
    <t>G</t>
  </si>
  <si>
    <t>H</t>
  </si>
  <si>
    <t>I = F * H</t>
  </si>
  <si>
    <t>J</t>
  </si>
  <si>
    <t>K = I *J + I</t>
  </si>
  <si>
    <t>szt.</t>
  </si>
  <si>
    <t>Wartość pakietu nr 1</t>
  </si>
  <si>
    <t>xxx</t>
  </si>
  <si>
    <t xml:space="preserve">Inflator z  plastikową igłą tępą :  pojemność inflatora 20 ml ,( dostępna pojemność 25 ml)  zakres ciśnień 30 atm, podwójny system mierzenia ciśnienia w atm i psi,  ergonomiczny kształt urządzenia ułatwiający obsługę, mechanizm blokujący w formie przycisku, skala pomiarowa dobrze widoczna w przyciemnionym pomieszczeniu,  łatwa manipulacja, krystalicznie przezroczysty cylinder ułatwiający kontrolę wizualną i odpowietrzanie, nie zawiera latexu.  Wysokociśnieniowy dren z trójdrożnym kranikiem odcinającym  i adapterem rotacyjnym;  torquer (do wszystkich prowadników drutowych o średnicach od 0,010" do 0,038"  )  , igła plastikowa w zestawie - światło wewnętrzne 9F, w zestawie z chustą absorbcyjną  60 x 90 cm . </t>
  </si>
  <si>
    <t>zest.</t>
  </si>
  <si>
    <t xml:space="preserve">Inflator:nie zawiera latexu, pojemność 20 ml(dostępna pojemność 25 ml)zakres ciśnień 30 atm, podwójny system mierzenia ciśnienia w atm i psi,ergonomiczny kształt urządzenia ułatwiający obsługę, mechanizm blokujący w formie przycisku, skala pomiarowa dobrze widoczna w przyciemnionym pomieszczeniu,łatwa manipulacja, krystalicznie przezroczysty cylinder ułatwiający kontrolę wizualna i odpowietrzanie, wysokociśnieniowy dren z trójdrożnym kranikiem odcinającym i adapterem rotacyjnym,całość o dł 35 cm. W zestawie z chustą absorbcyjna60 x 90 cm.  </t>
  </si>
  <si>
    <t>Cena za 1 litr</t>
  </si>
  <si>
    <t>Taśmy silikonowe
Produkt niesterylny, wykonany z silikonu medycznego, do sterylizacji przed użyciem (gaz / autoklaw / plazma).
Pakowany w zwojach 50m, możliwość przycięcia na pożądaną długość. Kolory do wyboru: żółty, niebieski, biały i czerwony.
Szerokość taśmy do wyboru: 2 mm i 5 mm.</t>
  </si>
  <si>
    <t>UWAGA! Ilość opakowań w kolumnie F (przeliczając ilości zamówienia na opakowania zbiorcze) należy podać z dokładnością do dwóch miejsc po przecinku</t>
  </si>
  <si>
    <t>Wielorazowe zaciski naczyniowe typu buldogi, długość całkowita  40mm, 50mm do wyboru, proste lub odgięte do wyboru</t>
  </si>
  <si>
    <t>Jednorazowa łyżka laryngoskopowa kompatybilna z wideolarygoskopem McGRATH®MAC, rozmiar 3 i 4 do wyboru przez zamawiajacego</t>
  </si>
  <si>
    <t>Sprawa ZP 10/23</t>
  </si>
  <si>
    <t>Elektroda do Holtera (kilkudniowe).rozm.68,2x55mm.powierzchnia kontaktu ze skórą(średnica)-55mm,pole powierzchni adhezyjnej-2121mm2, grubość złącza-1mm, powierzchnia czujnika-15,8 mm2, powierzchnia żelu/pomiarowa-254mm2. Możliwość zmiany odprowadzenia na pacjenta bez konieczności wymiany elektrody.</t>
  </si>
  <si>
    <t>Filtr bakteryjny jednorazowego użytku kompatybilny z pompą ssącą KV6 firmy OLYMPUS</t>
  </si>
  <si>
    <t>Kleszcze biopsyjne gastroskopowe, jedorazowego użytku, w powleczeniu PE, z markerami gł. widocznymi w obrazie endoskopowym, łyżeczki długości 3,86mm, rozwarciu 8mm. Łyżeczki owalne: gładkie, gładkie z igłą, aligator, aligaror z igłą (do wyboru zamawiającego). Średnica narzędzia 2,3mm, długość 1600mm i 1800mm (do wyboru zamawiającego). Powleczenie koloru zielonego dla kleszczy przeznaczonych do gastroskopii. Kleszcze z funkcją biopsji stycznych. Pakowane pojedynczo, w zestawie 4 etykiety samoprzylepne z numerem katalogowym, nr LOT, datą ważności i danymi producenta.</t>
  </si>
  <si>
    <t>Kleszcze biopsyjne kolonoskopowe,  jednorazowego użytku, w powleczeniu PE, z markerami gł. widocznymi w obrazie endoskopowym, łyżeczki o długości 3,86mm, rozwarciu 8mm. Łyżeczki owalne: gładkie, gładkie z igłą, aligator, aligator z igłą (do wyboru zamawiającego). Średnica narzędzia 2,3mm, długość 2300mm. Powleczenie koloru niebieskiego dla długości kleszczy przeznaczonych do kolonoskopii. Kleszcze z funkcją biopsji stycznych. Pakowane pojedynczo, w zestawie 4 etykiety samoprzylepne z nr katalogowym, nr LOT, datą ważności i danymi procudenta.</t>
  </si>
  <si>
    <t>Pętla do polipektomii, jednorazowego użytku, sterylna, owalna z możliwością cięcia z użyciem elektrokoagulacji lub bez, pleciona, drut o średnicy 0,30 dla średnicy otwarcia 10mm i 15mm, oraz 0,41 mm dla średnicy otwarcia pętli 25mm i 32mm. Długość oczka pętli 38,5mm. Narzędzie ze skalowaną rękojeścią. Długość narzędzia 2300mm, średnica osłonki 2,4mm. Pakowane pojedynczo, w zestawie 4 etykiety samoprzylepne z numerem katalogowym, nr LOT, datą ważności i danymi producenta.</t>
  </si>
  <si>
    <t>Pętla do polipektomii, jednorazowego użytku z funkcją rotacji, sterylna, owalna z możliwością cięcia z użyciem elektrokoagulacji lub bez, pleciona, drut o średnicy 0,30 dla średnicy otwarcia 10mm i 15mm, oraz 0,41 mm dla średnicy otwarcia pętli 25mm i 32mm. Długość oczka pętli 38,5mm. Narzędzie ze skalowaną rękojeścią. Długość narzędzia 2300mm, średnica osłonki 2,4mm. Pakowane pojedynczo, w zestawie 4 etykiety samoprzylepne z numerem katalogowym, nr LOT, datą ważności i danymi producenta.</t>
  </si>
  <si>
    <t xml:space="preserve">Klipsownica hemostatyczna z załadowanym, gotowym do użycia klipsem oraz dodatkowymi dwoma klipsami, zapakowanymi oddzielnie. Obrotowa (360stopni w obydwu kierunkach). Możliwość wielokrotnego zamkięcia i otwarcia przed ostatecznym uwolnieniem klipsa. Średnica narzędzia 2,6mm, rozwarcie ramion klipsa 11mm (stopień zagięcia ramion klipsa 90 stopni) lub rozwarcie ramion klipsa 16 mm (stopień zagięcia ramion klipsa 135 stopni), długość narzędzia 2300mm. Uwolniony klips ma postać jednego elementu i pozbawiony jest jakichkolwiek fragmentów mogących się od niego oddzielić po uwolnieiu. Kipsownica pakowana sterylnie, pojedynczo, Końcówka narzędzia z klipsem zabezpieczona silikonową osłonką. </t>
  </si>
  <si>
    <t>Szczoteczka jednorazowego użytku do czyszczenia endoskopu. Dwustronna, średnica drutu 1,7mm, średnica włosia 6mm i 6mm, dłudość narzędzia 2500mm. Na końcach szczoteczki plastikowe kulki chroniące kanał endoskopu przed zarysowaniem. Szczoteczka współpracująca z minimalnym kanałem roboczym 2,8mm. Pakowana pojedynczo, w zestawie 4 etykiety samoprzylepne z numerem katalogowym, nr LOT, datą ważności i danymi producenta.</t>
  </si>
  <si>
    <t>Szczoteczka jednorazowego użytku do czyszczeia gniazd zaworów, dwustronna, o srednicy po obu końcach 5m i 10mm, uchwyt w części środkowej. Długość szczoteczki 150-160mm. Na końcach szczoteczki plastikowe kulki chroniące kanał endoskopu przed zarysowaniami. Pakowane pojedynczo, w zestawie 3 etykiety samoprzylepne z nr katalogowym, nr LOT, datą ważości i danymi producenta.</t>
  </si>
  <si>
    <t>Ustnik endoskopowy jednorazowego użytku z otworem centralnym o średnicy 22mm x 27mm. Po jednej stronie założona gumka tekstylna. Nie zawiera lateksu. Posiada wypustki plastikowe na części wewnętrznej zapobiegające przesuwaniu ustnika na uzębieniu pacjenta. Sterylizowany tlenkiem etylenu. Pakowany pojedynczo z oznaczeniem nr katalogowego, nr LOT, datą produkcji, datą ważności i danymi producenta.</t>
  </si>
  <si>
    <t>Pułapka jednokomorowa na ssak, jednorazowego użytku, średnica zewnętrznej komory 30mm i długości drenu 125m. Pakowana pojedynczo z przyrządem do usuwania pobranego materiału z szufladki. Opakowanie zawiera 4 etykiety samoprzylepne z r katalogowym, nr LOT, datą ważności i danymi producenta.</t>
  </si>
  <si>
    <t xml:space="preserve">Marker, jednorazowego użytku, sterylny, stosowany do iniekcji podśluzówkowej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</si>
</sst>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quot; zł&quot;"/>
  </numFmts>
  <fonts count="11">
    <font>
      <sz val="10"/>
      <name val="Arial CE"/>
      <family val="0"/>
    </font>
    <font>
      <b/>
      <sz val="9"/>
      <color indexed="10"/>
      <name val="Arial"/>
      <family val="2"/>
    </font>
    <font>
      <sz val="11"/>
      <color indexed="8"/>
      <name val="Calibri"/>
      <family val="2"/>
    </font>
    <font>
      <b/>
      <sz val="8"/>
      <name val="Arial"/>
      <family val="2"/>
    </font>
    <font>
      <sz val="8"/>
      <name val="Arial CE"/>
      <family val="0"/>
    </font>
    <font>
      <b/>
      <sz val="8"/>
      <color indexed="10"/>
      <name val="Arial"/>
      <family val="2"/>
    </font>
    <font>
      <b/>
      <sz val="8"/>
      <name val="Arial CE"/>
      <family val="0"/>
    </font>
    <font>
      <sz val="8"/>
      <name val="Arial"/>
      <family val="2"/>
    </font>
    <font>
      <sz val="8"/>
      <color indexed="8"/>
      <name val="Arial"/>
      <family val="2"/>
    </font>
    <font>
      <sz val="8"/>
      <color indexed="10"/>
      <name val="Arial"/>
      <family val="2"/>
    </font>
    <font>
      <b/>
      <i/>
      <sz val="8"/>
      <name val="Arial"/>
      <family val="2"/>
    </font>
  </fonts>
  <fills count="8">
    <fill>
      <patternFill/>
    </fill>
    <fill>
      <patternFill patternType="gray125"/>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s>
  <borders count="6">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vertical="center"/>
    </xf>
    <xf numFmtId="0" fontId="3" fillId="2" borderId="0" xfId="0" applyFont="1" applyFill="1" applyAlignment="1">
      <alignment horizontal="right" vertical="center"/>
    </xf>
    <xf numFmtId="0" fontId="4" fillId="2" borderId="0" xfId="0" applyFont="1" applyFill="1" applyAlignment="1">
      <alignment horizontal="left" vertical="center"/>
    </xf>
    <xf numFmtId="0" fontId="3" fillId="2" borderId="0" xfId="0" applyFont="1" applyFill="1" applyAlignment="1">
      <alignment horizontal="center" vertical="center"/>
    </xf>
    <xf numFmtId="0" fontId="4" fillId="2" borderId="0" xfId="0" applyFont="1" applyFill="1" applyAlignment="1">
      <alignment horizontal="right" vertical="center"/>
    </xf>
    <xf numFmtId="172" fontId="3" fillId="2" borderId="0" xfId="0" applyNumberFormat="1" applyFont="1" applyFill="1" applyAlignment="1">
      <alignment vertical="center"/>
    </xf>
    <xf numFmtId="0" fontId="5" fillId="2" borderId="0" xfId="0" applyFont="1" applyFill="1" applyAlignment="1">
      <alignment horizontal="left" vertical="center"/>
    </xf>
    <xf numFmtId="4" fontId="4" fillId="2" borderId="0" xfId="0" applyNumberFormat="1" applyFont="1" applyFill="1" applyAlignment="1">
      <alignment vertical="center"/>
    </xf>
    <xf numFmtId="9" fontId="4" fillId="2" borderId="0" xfId="0" applyNumberFormat="1" applyFont="1" applyFill="1" applyAlignment="1">
      <alignment horizontal="center" vertical="center"/>
    </xf>
    <xf numFmtId="4" fontId="4" fillId="2" borderId="0" xfId="0" applyNumberFormat="1" applyFont="1" applyFill="1" applyAlignment="1">
      <alignment horizontal="right" vertical="center"/>
    </xf>
    <xf numFmtId="0" fontId="7" fillId="2" borderId="0" xfId="0" applyFont="1" applyFill="1" applyAlignment="1">
      <alignment horizontal="center" vertical="center"/>
    </xf>
    <xf numFmtId="0" fontId="7" fillId="2" borderId="0" xfId="0" applyFont="1" applyFill="1" applyAlignment="1">
      <alignment vertical="center"/>
    </xf>
    <xf numFmtId="4" fontId="7" fillId="2" borderId="0" xfId="0" applyNumberFormat="1" applyFont="1" applyFill="1" applyAlignment="1">
      <alignment horizontal="center" vertical="center"/>
    </xf>
    <xf numFmtId="4" fontId="7" fillId="2" borderId="0" xfId="0" applyNumberFormat="1" applyFont="1" applyFill="1" applyAlignment="1">
      <alignment vertical="center"/>
    </xf>
    <xf numFmtId="9" fontId="7" fillId="2" borderId="0" xfId="0" applyNumberFormat="1" applyFont="1" applyFill="1" applyAlignment="1">
      <alignment horizontal="center" vertical="center"/>
    </xf>
    <xf numFmtId="1"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2" borderId="1" xfId="0" applyNumberFormat="1" applyFont="1" applyFill="1" applyBorder="1" applyAlignment="1">
      <alignment vertical="center"/>
    </xf>
    <xf numFmtId="9" fontId="7" fillId="0" borderId="1" xfId="0" applyNumberFormat="1" applyFont="1" applyFill="1" applyBorder="1" applyAlignment="1">
      <alignment horizontal="center" vertical="center"/>
    </xf>
    <xf numFmtId="4" fontId="3" fillId="2" borderId="1" xfId="0" applyNumberFormat="1" applyFont="1" applyFill="1" applyBorder="1" applyAlignment="1">
      <alignment horizontal="right" vertical="center" wrapText="1"/>
    </xf>
    <xf numFmtId="4" fontId="3" fillId="2" borderId="1" xfId="0" applyNumberFormat="1" applyFont="1" applyFill="1" applyBorder="1" applyAlignment="1">
      <alignment horizontal="right" vertical="center"/>
    </xf>
    <xf numFmtId="4" fontId="3" fillId="2" borderId="1" xfId="0" applyNumberFormat="1" applyFont="1" applyFill="1" applyBorder="1" applyAlignment="1">
      <alignment vertical="center"/>
    </xf>
    <xf numFmtId="9" fontId="3"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73"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37" fontId="7" fillId="2"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4" fontId="7" fillId="2" borderId="1" xfId="0" applyNumberFormat="1" applyFont="1" applyFill="1" applyBorder="1" applyAlignment="1">
      <alignment horizontal="left" vertical="center" wrapText="1"/>
    </xf>
    <xf numFmtId="37" fontId="7" fillId="2" borderId="1" xfId="0" applyNumberFormat="1" applyFont="1" applyFill="1" applyBorder="1" applyAlignment="1">
      <alignment horizontal="right" vertical="center"/>
    </xf>
    <xf numFmtId="3" fontId="7" fillId="2" borderId="1" xfId="0" applyNumberFormat="1" applyFont="1" applyFill="1" applyBorder="1" applyAlignment="1">
      <alignment horizontal="center" vertical="center"/>
    </xf>
    <xf numFmtId="4" fontId="7" fillId="2" borderId="1" xfId="0" applyNumberFormat="1" applyFont="1" applyFill="1" applyBorder="1" applyAlignment="1">
      <alignment horizontal="left" vertical="center"/>
    </xf>
    <xf numFmtId="4" fontId="7" fillId="4"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3" fontId="8" fillId="5"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NumberFormat="1" applyFont="1" applyFill="1" applyBorder="1" applyAlignment="1">
      <alignment vertical="center" wrapText="1"/>
    </xf>
    <xf numFmtId="9" fontId="7" fillId="2" borderId="1" xfId="0" applyNumberFormat="1" applyFont="1" applyFill="1" applyBorder="1" applyAlignment="1">
      <alignment horizontal="center" vertical="center"/>
    </xf>
    <xf numFmtId="0" fontId="7" fillId="2" borderId="1" xfId="0" applyNumberFormat="1" applyFont="1" applyFill="1" applyBorder="1" applyAlignment="1">
      <alignment vertical="center"/>
    </xf>
    <xf numFmtId="0" fontId="8" fillId="2" borderId="1" xfId="0" applyNumberFormat="1" applyFont="1" applyFill="1" applyBorder="1" applyAlignment="1">
      <alignment vertical="center" wrapText="1"/>
    </xf>
    <xf numFmtId="0" fontId="0" fillId="0" borderId="0" xfId="0" applyAlignment="1">
      <alignment vertical="center"/>
    </xf>
    <xf numFmtId="0" fontId="7" fillId="6" borderId="1"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7" fillId="2" borderId="2" xfId="0" applyFont="1" applyFill="1" applyBorder="1" applyAlignment="1">
      <alignment horizontal="left" vertical="center" wrapText="1"/>
    </xf>
    <xf numFmtId="0" fontId="8" fillId="4" borderId="1" xfId="0" applyFont="1" applyFill="1" applyBorder="1" applyAlignment="1">
      <alignment horizontal="left" vertical="center" wrapText="1"/>
    </xf>
    <xf numFmtId="0" fontId="3" fillId="7" borderId="1" xfId="0" applyFont="1" applyFill="1" applyBorder="1" applyAlignment="1">
      <alignment horizontal="left" vertical="center"/>
    </xf>
    <xf numFmtId="4" fontId="3" fillId="7" borderId="1" xfId="0" applyNumberFormat="1" applyFont="1" applyFill="1" applyBorder="1" applyAlignment="1">
      <alignment horizontal="left" vertical="center"/>
    </xf>
    <xf numFmtId="0" fontId="3" fillId="7" borderId="1" xfId="0" applyFont="1" applyFill="1" applyBorder="1" applyAlignment="1">
      <alignment vertical="center"/>
    </xf>
    <xf numFmtId="0" fontId="3" fillId="2" borderId="1" xfId="0" applyFont="1" applyFill="1" applyBorder="1" applyAlignment="1">
      <alignment horizontal="right" vertical="center"/>
    </xf>
    <xf numFmtId="4" fontId="3" fillId="2" borderId="1" xfId="0" applyNumberFormat="1" applyFont="1" applyFill="1" applyBorder="1" applyAlignment="1">
      <alignment horizontal="right" vertical="center"/>
    </xf>
    <xf numFmtId="0" fontId="7" fillId="4" borderId="1" xfId="0" applyFont="1" applyFill="1" applyBorder="1" applyAlignment="1">
      <alignment horizontal="center" vertical="center" wrapText="1"/>
    </xf>
    <xf numFmtId="0" fontId="3" fillId="7" borderId="1" xfId="0" applyFont="1" applyFill="1" applyBorder="1" applyAlignment="1">
      <alignment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4" fontId="5" fillId="2" borderId="1" xfId="0" applyNumberFormat="1" applyFont="1" applyFill="1" applyBorder="1" applyAlignment="1">
      <alignment horizontal="center" vertical="center" wrapText="1"/>
    </xf>
  </cellXfs>
  <cellStyles count="8">
    <cellStyle name="Normal" xfId="0"/>
    <cellStyle name="Comma" xfId="15"/>
    <cellStyle name="Comma [0]" xfId="16"/>
    <cellStyle name="Excel Built-in Excel Built-in Normal" xfId="17"/>
    <cellStyle name="Excel Built-in Normal"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workbookViewId="0" topLeftCell="A28">
      <selection activeCell="F32" sqref="F32"/>
    </sheetView>
  </sheetViews>
  <sheetFormatPr defaultColWidth="9.00390625" defaultRowHeight="12.75"/>
  <cols>
    <col min="1" max="1" width="4.00390625" style="62" customWidth="1"/>
    <col min="2" max="2" width="52.25390625" style="63" customWidth="1"/>
    <col min="3" max="3" width="6.375" style="62" customWidth="1"/>
    <col min="4" max="4" width="9.00390625" style="62" customWidth="1"/>
    <col min="5" max="5" width="9.625" style="63" customWidth="1"/>
    <col min="6" max="6" width="9.00390625" style="63" customWidth="1"/>
    <col min="7" max="7" width="14.625" style="63" customWidth="1"/>
    <col min="8" max="8" width="8.375" style="63" customWidth="1"/>
    <col min="9" max="9" width="10.00390625" style="63" customWidth="1"/>
    <col min="10" max="10" width="6.375" style="63" customWidth="1"/>
    <col min="11" max="11" width="10.75390625" style="63" customWidth="1"/>
    <col min="12" max="16384" width="9.125" style="60" customWidth="1"/>
  </cols>
  <sheetData>
    <row r="1" spans="1:11" ht="12.75">
      <c r="A1" s="5" t="s">
        <v>76</v>
      </c>
      <c r="B1" s="6"/>
      <c r="C1" s="7"/>
      <c r="D1" s="8"/>
      <c r="E1" s="6"/>
      <c r="F1" s="6"/>
      <c r="G1" s="6"/>
      <c r="H1" s="6"/>
      <c r="I1" s="9" t="s">
        <v>114</v>
      </c>
      <c r="J1" s="6"/>
      <c r="K1" s="10"/>
    </row>
    <row r="2" spans="1:11" ht="12.75">
      <c r="A2" s="11"/>
      <c r="B2" s="6"/>
      <c r="C2" s="12"/>
      <c r="D2" s="8"/>
      <c r="E2" s="6"/>
      <c r="F2" s="6"/>
      <c r="G2" s="6"/>
      <c r="H2" s="6"/>
      <c r="I2" s="6"/>
      <c r="J2" s="6"/>
      <c r="K2" s="13"/>
    </row>
    <row r="3" spans="1:11" ht="12.75">
      <c r="A3" s="5" t="s">
        <v>77</v>
      </c>
      <c r="B3" s="6"/>
      <c r="C3" s="8"/>
      <c r="D3" s="8"/>
      <c r="E3" s="14"/>
      <c r="F3" s="14"/>
      <c r="G3" s="14"/>
      <c r="H3" s="14"/>
      <c r="I3" s="6"/>
      <c r="J3" s="6"/>
      <c r="K3" s="6"/>
    </row>
    <row r="4" spans="1:11" ht="12.75">
      <c r="A4" s="5" t="s">
        <v>78</v>
      </c>
      <c r="B4" s="6"/>
      <c r="C4" s="8"/>
      <c r="D4" s="8"/>
      <c r="E4" s="14"/>
      <c r="F4" s="14"/>
      <c r="G4" s="14"/>
      <c r="H4" s="14"/>
      <c r="I4" s="6"/>
      <c r="J4" s="6"/>
      <c r="K4" s="6"/>
    </row>
    <row r="5" spans="1:11" ht="12.75">
      <c r="A5" s="5" t="s">
        <v>79</v>
      </c>
      <c r="B5" s="6"/>
      <c r="C5" s="8"/>
      <c r="D5" s="8"/>
      <c r="E5" s="14"/>
      <c r="F5" s="14"/>
      <c r="G5" s="14"/>
      <c r="H5" s="14"/>
      <c r="I5" s="6"/>
      <c r="J5" s="6"/>
      <c r="K5" s="6"/>
    </row>
    <row r="6" spans="1:11" ht="12.75">
      <c r="A6" s="5" t="s">
        <v>80</v>
      </c>
      <c r="B6" s="6"/>
      <c r="C6" s="8"/>
      <c r="D6" s="8"/>
      <c r="E6" s="14"/>
      <c r="F6" s="14"/>
      <c r="G6" s="14"/>
      <c r="H6" s="14"/>
      <c r="I6" s="6"/>
      <c r="J6" s="6"/>
      <c r="K6" s="6"/>
    </row>
    <row r="7" spans="1:11" ht="12.75">
      <c r="A7" s="15" t="s">
        <v>111</v>
      </c>
      <c r="B7" s="12"/>
      <c r="C7" s="8"/>
      <c r="D7" s="8"/>
      <c r="E7" s="16"/>
      <c r="F7" s="16"/>
      <c r="G7" s="16"/>
      <c r="H7" s="16"/>
      <c r="I7" s="16"/>
      <c r="J7" s="17"/>
      <c r="K7" s="18"/>
    </row>
    <row r="8" spans="1:11" ht="12.75">
      <c r="A8" s="19"/>
      <c r="B8" s="20"/>
      <c r="C8" s="19"/>
      <c r="D8" s="12"/>
      <c r="E8" s="21"/>
      <c r="F8" s="21"/>
      <c r="G8" s="21"/>
      <c r="H8" s="21"/>
      <c r="I8" s="22"/>
      <c r="J8" s="23"/>
      <c r="K8" s="18"/>
    </row>
    <row r="9" spans="1:11" ht="45">
      <c r="A9" s="1" t="s">
        <v>81</v>
      </c>
      <c r="B9" s="2" t="s">
        <v>82</v>
      </c>
      <c r="C9" s="2" t="s">
        <v>83</v>
      </c>
      <c r="D9" s="1" t="s">
        <v>84</v>
      </c>
      <c r="E9" s="1" t="s">
        <v>85</v>
      </c>
      <c r="F9" s="3" t="s">
        <v>86</v>
      </c>
      <c r="G9" s="1" t="s">
        <v>87</v>
      </c>
      <c r="H9" s="3" t="s">
        <v>88</v>
      </c>
      <c r="I9" s="3" t="s">
        <v>89</v>
      </c>
      <c r="J9" s="4" t="s">
        <v>90</v>
      </c>
      <c r="K9" s="3" t="s">
        <v>91</v>
      </c>
    </row>
    <row r="10" spans="1:11" ht="12.75">
      <c r="A10" s="24" t="s">
        <v>92</v>
      </c>
      <c r="B10" s="25" t="s">
        <v>93</v>
      </c>
      <c r="C10" s="25" t="s">
        <v>94</v>
      </c>
      <c r="D10" s="24" t="s">
        <v>95</v>
      </c>
      <c r="E10" s="3" t="s">
        <v>96</v>
      </c>
      <c r="F10" s="3" t="s">
        <v>97</v>
      </c>
      <c r="G10" s="3" t="s">
        <v>98</v>
      </c>
      <c r="H10" s="3" t="s">
        <v>99</v>
      </c>
      <c r="I10" s="26" t="s">
        <v>100</v>
      </c>
      <c r="J10" s="4" t="s">
        <v>101</v>
      </c>
      <c r="K10" s="3" t="s">
        <v>102</v>
      </c>
    </row>
    <row r="11" spans="1:11" ht="12.75">
      <c r="A11" s="66" t="s">
        <v>75</v>
      </c>
      <c r="B11" s="66"/>
      <c r="C11" s="66"/>
      <c r="D11" s="66"/>
      <c r="E11" s="66"/>
      <c r="F11" s="66">
        <f>IF(E11=0,"",D11/E11)</f>
      </c>
      <c r="G11" s="66"/>
      <c r="H11" s="66"/>
      <c r="I11" s="66"/>
      <c r="J11" s="66"/>
      <c r="K11" s="66"/>
    </row>
    <row r="12" spans="1:11" ht="123.75">
      <c r="A12" s="2">
        <v>1</v>
      </c>
      <c r="B12" s="61" t="s">
        <v>106</v>
      </c>
      <c r="C12" s="27" t="s">
        <v>107</v>
      </c>
      <c r="D12" s="27">
        <v>120</v>
      </c>
      <c r="E12" s="28"/>
      <c r="F12" s="26">
        <f>IF(E12=0,"",D12/E12)</f>
      </c>
      <c r="G12" s="29"/>
      <c r="H12" s="28"/>
      <c r="I12" s="30">
        <f>IF(H12="","",F12*H12)</f>
      </c>
      <c r="J12" s="31"/>
      <c r="K12" s="32">
        <f>IF(J12="","",I12*J12+I12)</f>
      </c>
    </row>
    <row r="13" spans="1:11" ht="101.25" customHeight="1">
      <c r="A13" s="2">
        <v>2</v>
      </c>
      <c r="B13" s="61" t="s">
        <v>108</v>
      </c>
      <c r="C13" s="27" t="s">
        <v>107</v>
      </c>
      <c r="D13" s="27">
        <v>120</v>
      </c>
      <c r="E13" s="28"/>
      <c r="F13" s="26">
        <f>IF(E13=0,"",D13/E13)</f>
      </c>
      <c r="G13" s="29"/>
      <c r="H13" s="28"/>
      <c r="I13" s="30">
        <f>IF(H13="","",F13*H13)</f>
      </c>
      <c r="J13" s="31"/>
      <c r="K13" s="32">
        <f>IF(J13="","",I13*J13+I13)</f>
      </c>
    </row>
    <row r="14" spans="1:11" ht="12.75">
      <c r="A14" s="70" t="s">
        <v>104</v>
      </c>
      <c r="B14" s="70"/>
      <c r="C14" s="70"/>
      <c r="D14" s="70"/>
      <c r="E14" s="70"/>
      <c r="F14" s="70"/>
      <c r="G14" s="70"/>
      <c r="H14" s="70"/>
      <c r="I14" s="34">
        <f>SUM(I12:I13)</f>
        <v>0</v>
      </c>
      <c r="J14" s="35" t="s">
        <v>105</v>
      </c>
      <c r="K14" s="32">
        <f>SUM(K12:K13)</f>
        <v>0</v>
      </c>
    </row>
    <row r="15" spans="1:11" ht="12.75">
      <c r="A15" s="72" t="s">
        <v>18</v>
      </c>
      <c r="B15" s="72"/>
      <c r="C15" s="72"/>
      <c r="D15" s="72"/>
      <c r="E15" s="72"/>
      <c r="F15" s="72">
        <f>IF(E15=0,"",D15/E15)</f>
      </c>
      <c r="G15" s="72"/>
      <c r="H15" s="72"/>
      <c r="I15" s="72"/>
      <c r="J15" s="72"/>
      <c r="K15" s="72"/>
    </row>
    <row r="16" spans="1:11" ht="90">
      <c r="A16" s="36">
        <v>1</v>
      </c>
      <c r="B16" s="39" t="s">
        <v>31</v>
      </c>
      <c r="C16" s="37" t="s">
        <v>109</v>
      </c>
      <c r="D16" s="36">
        <v>20</v>
      </c>
      <c r="E16" s="28"/>
      <c r="F16" s="26">
        <f>IF(E16=0,"",D16/E16)</f>
      </c>
      <c r="G16" s="29"/>
      <c r="H16" s="28"/>
      <c r="I16" s="30">
        <f>IF(H16="","",F16*H16)</f>
      </c>
      <c r="J16" s="31"/>
      <c r="K16" s="32">
        <f>IF(J16="","",I16*J16+I16)</f>
      </c>
    </row>
    <row r="17" spans="1:11" ht="12.75">
      <c r="A17" s="66" t="s">
        <v>74</v>
      </c>
      <c r="B17" s="66"/>
      <c r="C17" s="66"/>
      <c r="D17" s="66"/>
      <c r="E17" s="66"/>
      <c r="F17" s="66">
        <f>IF(E17=0,"",D17/E17)</f>
      </c>
      <c r="G17" s="66"/>
      <c r="H17" s="66"/>
      <c r="I17" s="66"/>
      <c r="J17" s="66"/>
      <c r="K17" s="66"/>
    </row>
    <row r="18" spans="1:11" ht="67.5">
      <c r="A18" s="2">
        <v>1</v>
      </c>
      <c r="B18" s="38" t="s">
        <v>110</v>
      </c>
      <c r="C18" s="27" t="s">
        <v>103</v>
      </c>
      <c r="D18" s="27">
        <v>2</v>
      </c>
      <c r="E18" s="28"/>
      <c r="F18" s="26">
        <f>IF(E18=0,"",D18/E18)</f>
      </c>
      <c r="G18" s="29"/>
      <c r="H18" s="28"/>
      <c r="I18" s="30">
        <f>IF(H18="","",F18*H18)</f>
      </c>
      <c r="J18" s="31"/>
      <c r="K18" s="32">
        <f>IF(J18="","",I18*J18+I18)</f>
      </c>
    </row>
    <row r="19" spans="1:11" ht="12.75">
      <c r="A19" s="66" t="s">
        <v>73</v>
      </c>
      <c r="B19" s="66"/>
      <c r="C19" s="66"/>
      <c r="D19" s="66"/>
      <c r="E19" s="66"/>
      <c r="F19" s="66"/>
      <c r="G19" s="66"/>
      <c r="H19" s="66"/>
      <c r="I19" s="66"/>
      <c r="J19" s="66"/>
      <c r="K19" s="66"/>
    </row>
    <row r="20" spans="1:11" ht="274.5" customHeight="1">
      <c r="A20" s="2">
        <v>1</v>
      </c>
      <c r="B20" s="39" t="s">
        <v>33</v>
      </c>
      <c r="C20" s="36" t="s">
        <v>103</v>
      </c>
      <c r="D20" s="27">
        <v>41</v>
      </c>
      <c r="E20" s="28"/>
      <c r="F20" s="26">
        <f>IF(E20=0,"",D20/E20)</f>
      </c>
      <c r="G20" s="29"/>
      <c r="H20" s="28"/>
      <c r="I20" s="30">
        <f>IF(H20="","",F20*H20)</f>
      </c>
      <c r="J20" s="31"/>
      <c r="K20" s="32">
        <f>IF(J20="","",I20*J20+I20)</f>
      </c>
    </row>
    <row r="21" spans="1:11" ht="36.75" customHeight="1">
      <c r="A21" s="27"/>
      <c r="B21" s="64" t="s">
        <v>34</v>
      </c>
      <c r="C21" s="71"/>
      <c r="D21" s="71"/>
      <c r="E21" s="71"/>
      <c r="F21" s="71"/>
      <c r="G21" s="71"/>
      <c r="H21" s="71"/>
      <c r="I21" s="71"/>
      <c r="J21" s="71"/>
      <c r="K21" s="71"/>
    </row>
    <row r="22" spans="1:11" ht="56.25">
      <c r="A22" s="27"/>
      <c r="B22" s="39" t="s">
        <v>35</v>
      </c>
      <c r="C22" s="71"/>
      <c r="D22" s="71"/>
      <c r="E22" s="71"/>
      <c r="F22" s="71"/>
      <c r="G22" s="71"/>
      <c r="H22" s="71"/>
      <c r="I22" s="71"/>
      <c r="J22" s="71"/>
      <c r="K22" s="71"/>
    </row>
    <row r="23" spans="1:11" ht="22.5">
      <c r="A23" s="27"/>
      <c r="B23" s="39" t="s">
        <v>32</v>
      </c>
      <c r="C23" s="71"/>
      <c r="D23" s="71"/>
      <c r="E23" s="71"/>
      <c r="F23" s="71"/>
      <c r="G23" s="71"/>
      <c r="H23" s="71"/>
      <c r="I23" s="71"/>
      <c r="J23" s="71"/>
      <c r="K23" s="71"/>
    </row>
    <row r="24" spans="1:11" ht="12.75">
      <c r="A24" s="73" t="s">
        <v>19</v>
      </c>
      <c r="B24" s="74"/>
      <c r="C24" s="74"/>
      <c r="D24" s="74"/>
      <c r="E24" s="74"/>
      <c r="F24" s="74"/>
      <c r="G24" s="74"/>
      <c r="H24" s="74"/>
      <c r="I24" s="74"/>
      <c r="J24" s="74"/>
      <c r="K24" s="75"/>
    </row>
    <row r="25" spans="1:11" ht="12.75">
      <c r="A25" s="66" t="s">
        <v>72</v>
      </c>
      <c r="B25" s="66"/>
      <c r="C25" s="66"/>
      <c r="D25" s="66"/>
      <c r="E25" s="66"/>
      <c r="F25" s="66"/>
      <c r="G25" s="66"/>
      <c r="H25" s="66"/>
      <c r="I25" s="66"/>
      <c r="J25" s="66"/>
      <c r="K25" s="66"/>
    </row>
    <row r="26" spans="1:11" ht="236.25">
      <c r="A26" s="2">
        <v>1</v>
      </c>
      <c r="B26" s="40" t="s">
        <v>44</v>
      </c>
      <c r="C26" s="36" t="s">
        <v>103</v>
      </c>
      <c r="D26" s="27">
        <v>8</v>
      </c>
      <c r="E26" s="28"/>
      <c r="F26" s="26">
        <f>IF(E26=0,"",D26/E26)</f>
      </c>
      <c r="G26" s="29"/>
      <c r="H26" s="28"/>
      <c r="I26" s="30">
        <f>IF(H26="","",F26*H26)</f>
      </c>
      <c r="J26" s="31"/>
      <c r="K26" s="32">
        <f>IF(J26="","",I26*J26+I26)</f>
      </c>
    </row>
    <row r="27" spans="1:11" ht="12.75">
      <c r="A27" s="66" t="s">
        <v>71</v>
      </c>
      <c r="B27" s="66"/>
      <c r="C27" s="66"/>
      <c r="D27" s="66"/>
      <c r="E27" s="66"/>
      <c r="F27" s="66">
        <f>IF(E27=0,"",D27/E27)</f>
      </c>
      <c r="G27" s="66"/>
      <c r="H27" s="66"/>
      <c r="I27" s="66"/>
      <c r="J27" s="66"/>
      <c r="K27" s="66"/>
    </row>
    <row r="28" spans="1:11" ht="112.5">
      <c r="A28" s="2">
        <v>1</v>
      </c>
      <c r="B28" s="40" t="s">
        <v>0</v>
      </c>
      <c r="C28" s="41" t="s">
        <v>103</v>
      </c>
      <c r="D28" s="27">
        <v>300</v>
      </c>
      <c r="E28" s="28"/>
      <c r="F28" s="26">
        <f>IF(E28=0,"",D28/E28)</f>
      </c>
      <c r="G28" s="29"/>
      <c r="H28" s="28"/>
      <c r="I28" s="30">
        <f>IF(H28="","",F28*H28)</f>
      </c>
      <c r="J28" s="31"/>
      <c r="K28" s="32">
        <f>IF(J28="","",I28*J28+I28)</f>
      </c>
    </row>
    <row r="29" spans="1:11" ht="56.25">
      <c r="A29" s="27">
        <v>2</v>
      </c>
      <c r="B29" s="42" t="s">
        <v>54</v>
      </c>
      <c r="C29" s="36" t="s">
        <v>103</v>
      </c>
      <c r="D29" s="27">
        <v>100</v>
      </c>
      <c r="E29" s="28"/>
      <c r="F29" s="26">
        <f>IF(E29=0,"",D29/E29)</f>
      </c>
      <c r="G29" s="29"/>
      <c r="H29" s="28"/>
      <c r="I29" s="30">
        <f>IF(H29="","",F29*H29)</f>
      </c>
      <c r="J29" s="31"/>
      <c r="K29" s="32">
        <f>IF(J29="","",I29*J29+I29)</f>
      </c>
    </row>
    <row r="30" spans="1:11" ht="12.75">
      <c r="A30" s="69" t="s">
        <v>20</v>
      </c>
      <c r="B30" s="69"/>
      <c r="C30" s="69"/>
      <c r="D30" s="69"/>
      <c r="E30" s="69"/>
      <c r="F30" s="69"/>
      <c r="G30" s="69"/>
      <c r="H30" s="69"/>
      <c r="I30" s="33">
        <f>SUM(I28:I29)</f>
        <v>0</v>
      </c>
      <c r="J30" s="33" t="s">
        <v>105</v>
      </c>
      <c r="K30" s="33">
        <f>SUM(K28:K29)</f>
        <v>0</v>
      </c>
    </row>
    <row r="31" spans="1:11" ht="12.75">
      <c r="A31" s="66" t="s">
        <v>70</v>
      </c>
      <c r="B31" s="66"/>
      <c r="C31" s="66"/>
      <c r="D31" s="66"/>
      <c r="E31" s="66"/>
      <c r="F31" s="66"/>
      <c r="G31" s="66"/>
      <c r="H31" s="66"/>
      <c r="I31" s="66"/>
      <c r="J31" s="66"/>
      <c r="K31" s="66"/>
    </row>
    <row r="32" spans="1:11" ht="101.25">
      <c r="A32" s="43">
        <v>1</v>
      </c>
      <c r="B32" s="44" t="s">
        <v>55</v>
      </c>
      <c r="C32" s="36" t="s">
        <v>56</v>
      </c>
      <c r="D32" s="27">
        <v>25</v>
      </c>
      <c r="E32" s="45">
        <v>5</v>
      </c>
      <c r="F32" s="76">
        <v>25</v>
      </c>
      <c r="G32" s="29"/>
      <c r="H32" s="28"/>
      <c r="I32" s="30">
        <f>IF(H32="","",F32*H32)</f>
      </c>
      <c r="J32" s="31"/>
      <c r="K32" s="32">
        <f>IF(J32="","",I32*J32+I32)</f>
      </c>
    </row>
    <row r="33" spans="1:11" ht="12.75">
      <c r="A33" s="67" t="s">
        <v>21</v>
      </c>
      <c r="B33" s="67"/>
      <c r="C33" s="67"/>
      <c r="D33" s="67"/>
      <c r="E33" s="67"/>
      <c r="F33" s="67"/>
      <c r="G33" s="67"/>
      <c r="H33" s="67"/>
      <c r="I33" s="67"/>
      <c r="J33" s="67"/>
      <c r="K33" s="67"/>
    </row>
    <row r="34" spans="1:11" ht="33.75">
      <c r="A34" s="2">
        <v>1</v>
      </c>
      <c r="B34" s="46" t="s">
        <v>58</v>
      </c>
      <c r="C34" s="27" t="s">
        <v>103</v>
      </c>
      <c r="D34" s="27">
        <v>100</v>
      </c>
      <c r="E34" s="28"/>
      <c r="F34" s="26">
        <f>IF(E34=0,"",D34/E34)</f>
      </c>
      <c r="G34" s="29"/>
      <c r="H34" s="28"/>
      <c r="I34" s="30">
        <f>IF(H34="","",F34*H34)</f>
      </c>
      <c r="J34" s="31"/>
      <c r="K34" s="32">
        <f>IF(J34="","",I34*J34+I34)</f>
      </c>
    </row>
    <row r="35" spans="1:11" ht="25.5" customHeight="1">
      <c r="A35" s="27">
        <v>2</v>
      </c>
      <c r="B35" s="65" t="s">
        <v>57</v>
      </c>
      <c r="C35" s="27" t="s">
        <v>103</v>
      </c>
      <c r="D35" s="27">
        <v>100</v>
      </c>
      <c r="E35" s="28"/>
      <c r="F35" s="26">
        <f>IF(E35=0,"",D35/E35)</f>
      </c>
      <c r="G35" s="29"/>
      <c r="H35" s="28"/>
      <c r="I35" s="30">
        <f>IF(H35="","",F35*H35)</f>
      </c>
      <c r="J35" s="31"/>
      <c r="K35" s="32">
        <f>IF(J35="","",I35*J35+I35)</f>
      </c>
    </row>
    <row r="36" spans="1:11" ht="12.75">
      <c r="A36" s="69" t="s">
        <v>22</v>
      </c>
      <c r="B36" s="69"/>
      <c r="C36" s="69"/>
      <c r="D36" s="69"/>
      <c r="E36" s="69"/>
      <c r="F36" s="69"/>
      <c r="G36" s="69"/>
      <c r="H36" s="69"/>
      <c r="I36" s="33">
        <f>SUM(I34:I35)</f>
        <v>0</v>
      </c>
      <c r="J36" s="33" t="s">
        <v>105</v>
      </c>
      <c r="K36" s="33">
        <f>SUM(K34:K35)</f>
        <v>0</v>
      </c>
    </row>
    <row r="37" spans="1:11" ht="12.75">
      <c r="A37" s="68" t="s">
        <v>23</v>
      </c>
      <c r="B37" s="68"/>
      <c r="C37" s="68"/>
      <c r="D37" s="68"/>
      <c r="E37" s="68"/>
      <c r="F37" s="68"/>
      <c r="G37" s="68"/>
      <c r="H37" s="68"/>
      <c r="I37" s="68"/>
      <c r="J37" s="68"/>
      <c r="K37" s="68"/>
    </row>
    <row r="38" spans="1:11" ht="45">
      <c r="A38" s="27">
        <v>1</v>
      </c>
      <c r="B38" s="46" t="s">
        <v>1</v>
      </c>
      <c r="C38" s="36" t="s">
        <v>103</v>
      </c>
      <c r="D38" s="27">
        <v>3600</v>
      </c>
      <c r="E38" s="28"/>
      <c r="F38" s="26">
        <f>IF(E38=0,"",D38/E38)</f>
      </c>
      <c r="G38" s="29"/>
      <c r="H38" s="28"/>
      <c r="I38" s="30">
        <f>IF(H38="","",F38*H38)</f>
      </c>
      <c r="J38" s="31"/>
      <c r="K38" s="32">
        <f>IF(J38="","",I38*J38+I38)</f>
      </c>
    </row>
    <row r="39" spans="1:11" ht="12.75">
      <c r="A39" s="68" t="s">
        <v>24</v>
      </c>
      <c r="B39" s="68"/>
      <c r="C39" s="68"/>
      <c r="D39" s="68"/>
      <c r="E39" s="68"/>
      <c r="F39" s="68"/>
      <c r="G39" s="68"/>
      <c r="H39" s="68"/>
      <c r="I39" s="68"/>
      <c r="J39" s="68"/>
      <c r="K39" s="68"/>
    </row>
    <row r="40" spans="1:11" ht="112.5">
      <c r="A40" s="27">
        <v>1</v>
      </c>
      <c r="B40" s="46" t="s">
        <v>2</v>
      </c>
      <c r="C40" s="27" t="s">
        <v>103</v>
      </c>
      <c r="D40" s="27">
        <v>110</v>
      </c>
      <c r="E40" s="28"/>
      <c r="F40" s="26"/>
      <c r="G40" s="29"/>
      <c r="H40" s="28"/>
      <c r="I40" s="30"/>
      <c r="J40" s="31"/>
      <c r="K40" s="32"/>
    </row>
    <row r="41" spans="1:11" ht="12.75">
      <c r="A41" s="68" t="s">
        <v>69</v>
      </c>
      <c r="B41" s="68"/>
      <c r="C41" s="68"/>
      <c r="D41" s="68"/>
      <c r="E41" s="68"/>
      <c r="F41" s="68"/>
      <c r="G41" s="68"/>
      <c r="H41" s="68"/>
      <c r="I41" s="68"/>
      <c r="J41" s="68"/>
      <c r="K41" s="68"/>
    </row>
    <row r="42" spans="1:11" ht="45">
      <c r="A42" s="36">
        <v>1</v>
      </c>
      <c r="B42" s="39" t="s">
        <v>3</v>
      </c>
      <c r="C42" s="27" t="s">
        <v>103</v>
      </c>
      <c r="D42" s="36">
        <v>400</v>
      </c>
      <c r="E42" s="28"/>
      <c r="F42" s="26"/>
      <c r="G42" s="29"/>
      <c r="H42" s="28"/>
      <c r="I42" s="30"/>
      <c r="J42" s="31"/>
      <c r="K42" s="32"/>
    </row>
    <row r="43" spans="1:11" ht="12.75">
      <c r="A43" s="68" t="s">
        <v>25</v>
      </c>
      <c r="B43" s="68"/>
      <c r="C43" s="68"/>
      <c r="D43" s="68"/>
      <c r="E43" s="68"/>
      <c r="F43" s="68"/>
      <c r="G43" s="68"/>
      <c r="H43" s="68"/>
      <c r="I43" s="68"/>
      <c r="J43" s="68"/>
      <c r="K43" s="68"/>
    </row>
    <row r="44" spans="1:11" ht="22.5">
      <c r="A44" s="27">
        <v>1</v>
      </c>
      <c r="B44" s="39" t="s">
        <v>4</v>
      </c>
      <c r="C44" s="27" t="s">
        <v>103</v>
      </c>
      <c r="D44" s="36">
        <v>300</v>
      </c>
      <c r="E44" s="28"/>
      <c r="F44" s="26"/>
      <c r="G44" s="29"/>
      <c r="H44" s="28"/>
      <c r="I44" s="30"/>
      <c r="J44" s="31"/>
      <c r="K44" s="32"/>
    </row>
    <row r="45" spans="1:11" ht="12.75">
      <c r="A45" s="68" t="s">
        <v>68</v>
      </c>
      <c r="B45" s="68"/>
      <c r="C45" s="68"/>
      <c r="D45" s="68"/>
      <c r="E45" s="68"/>
      <c r="F45" s="68"/>
      <c r="G45" s="68"/>
      <c r="H45" s="68"/>
      <c r="I45" s="68"/>
      <c r="J45" s="68"/>
      <c r="K45" s="68"/>
    </row>
    <row r="46" spans="1:11" ht="272.25" customHeight="1">
      <c r="A46" s="2">
        <v>1</v>
      </c>
      <c r="B46" s="47" t="s">
        <v>36</v>
      </c>
      <c r="C46" s="27" t="s">
        <v>103</v>
      </c>
      <c r="D46" s="48">
        <v>40</v>
      </c>
      <c r="E46" s="28"/>
      <c r="F46" s="26"/>
      <c r="G46" s="29"/>
      <c r="H46" s="28"/>
      <c r="I46" s="30"/>
      <c r="J46" s="31"/>
      <c r="K46" s="32"/>
    </row>
    <row r="47" spans="1:11" ht="12.75">
      <c r="A47" s="49">
        <v>2</v>
      </c>
      <c r="B47" s="50" t="s">
        <v>5</v>
      </c>
      <c r="C47" s="27" t="s">
        <v>103</v>
      </c>
      <c r="D47" s="48">
        <v>40</v>
      </c>
      <c r="E47" s="28"/>
      <c r="F47" s="26"/>
      <c r="G47" s="29"/>
      <c r="H47" s="28"/>
      <c r="I47" s="30"/>
      <c r="J47" s="31"/>
      <c r="K47" s="32"/>
    </row>
    <row r="48" spans="1:11" ht="12.75">
      <c r="A48" s="49">
        <v>3</v>
      </c>
      <c r="B48" s="50" t="s">
        <v>6</v>
      </c>
      <c r="C48" s="27" t="s">
        <v>103</v>
      </c>
      <c r="D48" s="48">
        <v>40</v>
      </c>
      <c r="E48" s="28"/>
      <c r="F48" s="26"/>
      <c r="G48" s="29"/>
      <c r="H48" s="28"/>
      <c r="I48" s="30"/>
      <c r="J48" s="31"/>
      <c r="K48" s="32"/>
    </row>
    <row r="49" spans="1:11" ht="12.75">
      <c r="A49" s="49">
        <v>4</v>
      </c>
      <c r="B49" s="50" t="s">
        <v>7</v>
      </c>
      <c r="C49" s="27" t="s">
        <v>103</v>
      </c>
      <c r="D49" s="48">
        <v>40</v>
      </c>
      <c r="E49" s="28"/>
      <c r="F49" s="26"/>
      <c r="G49" s="29"/>
      <c r="H49" s="28"/>
      <c r="I49" s="30"/>
      <c r="J49" s="31"/>
      <c r="K49" s="32"/>
    </row>
    <row r="50" spans="1:11" ht="12.75">
      <c r="A50" s="49">
        <v>5</v>
      </c>
      <c r="B50" s="50" t="s">
        <v>8</v>
      </c>
      <c r="C50" s="27" t="s">
        <v>103</v>
      </c>
      <c r="D50" s="48">
        <v>40</v>
      </c>
      <c r="E50" s="28"/>
      <c r="F50" s="26"/>
      <c r="G50" s="29"/>
      <c r="H50" s="28"/>
      <c r="I50" s="30"/>
      <c r="J50" s="31"/>
      <c r="K50" s="32"/>
    </row>
    <row r="51" spans="1:11" ht="12.75">
      <c r="A51" s="49">
        <v>6</v>
      </c>
      <c r="B51" s="50" t="s">
        <v>9</v>
      </c>
      <c r="C51" s="27" t="s">
        <v>103</v>
      </c>
      <c r="D51" s="48">
        <v>40</v>
      </c>
      <c r="E51" s="28"/>
      <c r="F51" s="26"/>
      <c r="G51" s="29"/>
      <c r="H51" s="28"/>
      <c r="I51" s="30"/>
      <c r="J51" s="31"/>
      <c r="K51" s="32"/>
    </row>
    <row r="52" spans="1:11" ht="12.75">
      <c r="A52" s="69" t="s">
        <v>26</v>
      </c>
      <c r="B52" s="69"/>
      <c r="C52" s="69"/>
      <c r="D52" s="69"/>
      <c r="E52" s="69"/>
      <c r="F52" s="69"/>
      <c r="G52" s="69"/>
      <c r="H52" s="69"/>
      <c r="I52" s="33">
        <f>SUM(I46:I51)</f>
        <v>0</v>
      </c>
      <c r="J52" s="33" t="s">
        <v>105</v>
      </c>
      <c r="K52" s="33">
        <f>SUM(K46:K51)</f>
        <v>0</v>
      </c>
    </row>
    <row r="53" spans="1:11" ht="12.75">
      <c r="A53" s="68" t="s">
        <v>27</v>
      </c>
      <c r="B53" s="68"/>
      <c r="C53" s="68"/>
      <c r="D53" s="68"/>
      <c r="E53" s="68"/>
      <c r="F53" s="68"/>
      <c r="G53" s="68"/>
      <c r="H53" s="68"/>
      <c r="I53" s="68"/>
      <c r="J53" s="68"/>
      <c r="K53" s="68"/>
    </row>
    <row r="54" spans="1:11" ht="45">
      <c r="A54" s="27">
        <v>1</v>
      </c>
      <c r="B54" s="39" t="s">
        <v>10</v>
      </c>
      <c r="C54" s="36" t="s">
        <v>103</v>
      </c>
      <c r="D54" s="27">
        <v>30</v>
      </c>
      <c r="E54" s="28"/>
      <c r="F54" s="26"/>
      <c r="G54" s="29"/>
      <c r="H54" s="28"/>
      <c r="I54" s="30"/>
      <c r="J54" s="31"/>
      <c r="K54" s="32"/>
    </row>
    <row r="55" spans="1:11" ht="12.75">
      <c r="A55" s="68" t="s">
        <v>28</v>
      </c>
      <c r="B55" s="68"/>
      <c r="C55" s="68"/>
      <c r="D55" s="68"/>
      <c r="E55" s="68"/>
      <c r="F55" s="68"/>
      <c r="G55" s="68"/>
      <c r="H55" s="68"/>
      <c r="I55" s="68"/>
      <c r="J55" s="68"/>
      <c r="K55" s="68"/>
    </row>
    <row r="56" spans="1:11" ht="22.5">
      <c r="A56" s="27">
        <v>1</v>
      </c>
      <c r="B56" s="40" t="s">
        <v>11</v>
      </c>
      <c r="C56" s="27" t="s">
        <v>103</v>
      </c>
      <c r="D56" s="27">
        <v>600</v>
      </c>
      <c r="E56" s="51">
        <v>24</v>
      </c>
      <c r="F56" s="26">
        <f>D56/E56</f>
        <v>25</v>
      </c>
      <c r="G56" s="29"/>
      <c r="H56" s="28"/>
      <c r="I56" s="30"/>
      <c r="J56" s="31"/>
      <c r="K56" s="32"/>
    </row>
    <row r="57" spans="1:11" ht="12.75">
      <c r="A57" s="68" t="s">
        <v>37</v>
      </c>
      <c r="B57" s="68"/>
      <c r="C57" s="68"/>
      <c r="D57" s="68"/>
      <c r="E57" s="68"/>
      <c r="F57" s="68"/>
      <c r="G57" s="68"/>
      <c r="H57" s="68"/>
      <c r="I57" s="68"/>
      <c r="J57" s="68"/>
      <c r="K57" s="68"/>
    </row>
    <row r="58" spans="1:11" ht="45">
      <c r="A58" s="52">
        <v>1</v>
      </c>
      <c r="B58" s="53" t="s">
        <v>38</v>
      </c>
      <c r="C58" s="52" t="s">
        <v>103</v>
      </c>
      <c r="D58" s="54">
        <v>500</v>
      </c>
      <c r="E58" s="28"/>
      <c r="F58" s="26"/>
      <c r="G58" s="29"/>
      <c r="H58" s="28"/>
      <c r="I58" s="30"/>
      <c r="J58" s="31"/>
      <c r="K58" s="32"/>
    </row>
    <row r="59" spans="1:11" ht="12.75">
      <c r="A59" s="68" t="s">
        <v>39</v>
      </c>
      <c r="B59" s="68"/>
      <c r="C59" s="68"/>
      <c r="D59" s="68"/>
      <c r="E59" s="68"/>
      <c r="F59" s="68"/>
      <c r="G59" s="68"/>
      <c r="H59" s="68"/>
      <c r="I59" s="68"/>
      <c r="J59" s="68"/>
      <c r="K59" s="68"/>
    </row>
    <row r="60" spans="1:11" ht="56.25">
      <c r="A60" s="52">
        <v>1</v>
      </c>
      <c r="B60" s="44" t="s">
        <v>115</v>
      </c>
      <c r="C60" s="27" t="s">
        <v>103</v>
      </c>
      <c r="D60" s="49">
        <v>13500</v>
      </c>
      <c r="E60" s="28"/>
      <c r="F60" s="26"/>
      <c r="G60" s="29"/>
      <c r="H60" s="28"/>
      <c r="I60" s="30"/>
      <c r="J60" s="31"/>
      <c r="K60" s="32"/>
    </row>
    <row r="61" spans="1:11" ht="12.75">
      <c r="A61" s="68" t="s">
        <v>40</v>
      </c>
      <c r="B61" s="68"/>
      <c r="C61" s="68"/>
      <c r="D61" s="68"/>
      <c r="E61" s="68"/>
      <c r="F61" s="68"/>
      <c r="G61" s="68"/>
      <c r="H61" s="68"/>
      <c r="I61" s="68"/>
      <c r="J61" s="68"/>
      <c r="K61" s="68"/>
    </row>
    <row r="62" spans="1:11" ht="57.75" customHeight="1">
      <c r="A62" s="52">
        <v>1</v>
      </c>
      <c r="B62" s="55" t="s">
        <v>12</v>
      </c>
      <c r="C62" s="27" t="s">
        <v>13</v>
      </c>
      <c r="D62" s="27">
        <v>160</v>
      </c>
      <c r="E62" s="28"/>
      <c r="F62" s="26"/>
      <c r="G62" s="29"/>
      <c r="H62" s="28"/>
      <c r="I62" s="30"/>
      <c r="J62" s="31"/>
      <c r="K62" s="32"/>
    </row>
    <row r="63" spans="1:11" ht="12.75">
      <c r="A63" s="66" t="s">
        <v>41</v>
      </c>
      <c r="B63" s="66"/>
      <c r="C63" s="66"/>
      <c r="D63" s="66"/>
      <c r="E63" s="66"/>
      <c r="F63" s="66">
        <f>IF(E63=0,"",D63/E63)</f>
      </c>
      <c r="G63" s="66"/>
      <c r="H63" s="66"/>
      <c r="I63" s="66"/>
      <c r="J63" s="66"/>
      <c r="K63" s="66"/>
    </row>
    <row r="64" spans="1:11" ht="56.25">
      <c r="A64" s="2">
        <v>1</v>
      </c>
      <c r="B64" s="39" t="s">
        <v>42</v>
      </c>
      <c r="C64" s="27" t="s">
        <v>103</v>
      </c>
      <c r="D64" s="27">
        <v>150</v>
      </c>
      <c r="E64" s="28"/>
      <c r="F64" s="26">
        <f>IF(E64=0,"",D64/E64)</f>
      </c>
      <c r="G64" s="29"/>
      <c r="H64" s="28"/>
      <c r="I64" s="30">
        <f>IF(H64="","",F64*H64)</f>
      </c>
      <c r="J64" s="31"/>
      <c r="K64" s="32">
        <f>IF(J64="","",I64*J64+I64)</f>
      </c>
    </row>
    <row r="65" spans="1:11" ht="12.75">
      <c r="A65" s="66" t="s">
        <v>43</v>
      </c>
      <c r="B65" s="66"/>
      <c r="C65" s="66"/>
      <c r="D65" s="66"/>
      <c r="E65" s="66"/>
      <c r="F65" s="66">
        <f>IF(E65=0,"",D65/E65)</f>
      </c>
      <c r="G65" s="66"/>
      <c r="H65" s="66"/>
      <c r="I65" s="66"/>
      <c r="J65" s="66"/>
      <c r="K65" s="66"/>
    </row>
    <row r="66" spans="1:11" ht="67.5">
      <c r="A66" s="52">
        <v>1</v>
      </c>
      <c r="B66" s="55" t="s">
        <v>14</v>
      </c>
      <c r="C66" s="27" t="s">
        <v>103</v>
      </c>
      <c r="D66" s="27">
        <v>1500</v>
      </c>
      <c r="E66" s="28"/>
      <c r="F66" s="26">
        <f>IF(E66=0,"",D66/E66)</f>
      </c>
      <c r="G66" s="29"/>
      <c r="H66" s="28"/>
      <c r="I66" s="30">
        <f>IF(H66="","",F66*H66)</f>
      </c>
      <c r="J66" s="31"/>
      <c r="K66" s="32">
        <f>IF(J66="","",I66*J66+I66)</f>
      </c>
    </row>
    <row r="67" spans="1:11" ht="12.75">
      <c r="A67" s="66" t="s">
        <v>47</v>
      </c>
      <c r="B67" s="66"/>
      <c r="C67" s="66"/>
      <c r="D67" s="66"/>
      <c r="E67" s="66"/>
      <c r="F67" s="66"/>
      <c r="G67" s="66"/>
      <c r="H67" s="66"/>
      <c r="I67" s="66"/>
      <c r="J67" s="66"/>
      <c r="K67" s="66"/>
    </row>
    <row r="68" spans="1:11" ht="22.5">
      <c r="A68" s="2">
        <v>1</v>
      </c>
      <c r="B68" s="39" t="s">
        <v>48</v>
      </c>
      <c r="C68" s="36" t="s">
        <v>103</v>
      </c>
      <c r="D68" s="27">
        <v>2000</v>
      </c>
      <c r="E68" s="28"/>
      <c r="F68" s="26">
        <f>IF(E68=0,"",D68/E68)</f>
      </c>
      <c r="G68" s="29"/>
      <c r="H68" s="28"/>
      <c r="I68" s="30">
        <f>IF(H68="","",F68*H68)</f>
      </c>
      <c r="J68" s="31"/>
      <c r="K68" s="32">
        <f>IF(J68="","",I68*J68+I68)</f>
      </c>
    </row>
    <row r="69" spans="1:11" ht="12.75">
      <c r="A69" s="66" t="s">
        <v>60</v>
      </c>
      <c r="B69" s="66"/>
      <c r="C69" s="66"/>
      <c r="D69" s="66"/>
      <c r="E69" s="66"/>
      <c r="F69" s="66"/>
      <c r="G69" s="66"/>
      <c r="H69" s="66"/>
      <c r="I69" s="66"/>
      <c r="J69" s="66"/>
      <c r="K69" s="66"/>
    </row>
    <row r="70" spans="1:11" ht="33.75">
      <c r="A70" s="2">
        <v>1</v>
      </c>
      <c r="B70" s="56" t="s">
        <v>49</v>
      </c>
      <c r="C70" s="27" t="s">
        <v>103</v>
      </c>
      <c r="D70" s="27">
        <v>2</v>
      </c>
      <c r="E70" s="28"/>
      <c r="F70" s="26">
        <f>IF(E70="","",D70/E70)</f>
      </c>
      <c r="G70" s="29"/>
      <c r="H70" s="28"/>
      <c r="I70" s="30">
        <f>IF(H70="","",F70*H70)</f>
      </c>
      <c r="J70" s="31"/>
      <c r="K70" s="32">
        <f>IF(J70="","",I70*J70+I70)</f>
      </c>
    </row>
    <row r="71" spans="1:11" ht="33.75">
      <c r="A71" s="2">
        <v>2</v>
      </c>
      <c r="B71" s="56" t="s">
        <v>50</v>
      </c>
      <c r="C71" s="27" t="s">
        <v>103</v>
      </c>
      <c r="D71" s="27">
        <v>2</v>
      </c>
      <c r="E71" s="28"/>
      <c r="F71" s="26">
        <f>IF(E71="","",D71/E71)</f>
      </c>
      <c r="G71" s="29"/>
      <c r="H71" s="28"/>
      <c r="I71" s="30">
        <f>IF(H71="","",F71*H71)</f>
      </c>
      <c r="J71" s="31"/>
      <c r="K71" s="32">
        <f>IF(J71="","",I71*J71+I71)</f>
      </c>
    </row>
    <row r="72" spans="1:11" ht="33.75">
      <c r="A72" s="2">
        <v>3</v>
      </c>
      <c r="B72" s="56" t="s">
        <v>51</v>
      </c>
      <c r="C72" s="27" t="s">
        <v>103</v>
      </c>
      <c r="D72" s="27">
        <v>2</v>
      </c>
      <c r="E72" s="28"/>
      <c r="F72" s="26">
        <f>IF(E72="","",D72/E72)</f>
      </c>
      <c r="G72" s="29"/>
      <c r="H72" s="28"/>
      <c r="I72" s="30">
        <f>IF(H72="","",F72*H72)</f>
      </c>
      <c r="J72" s="31"/>
      <c r="K72" s="32">
        <f>IF(J72="","",I72*J72+I72)</f>
      </c>
    </row>
    <row r="73" spans="1:11" ht="12.75">
      <c r="A73" s="69" t="s">
        <v>29</v>
      </c>
      <c r="B73" s="69"/>
      <c r="C73" s="69"/>
      <c r="D73" s="69"/>
      <c r="E73" s="69"/>
      <c r="F73" s="69"/>
      <c r="G73" s="69"/>
      <c r="H73" s="69"/>
      <c r="I73" s="32">
        <f>SUM(I70:I72)</f>
        <v>0</v>
      </c>
      <c r="J73" s="57" t="s">
        <v>105</v>
      </c>
      <c r="K73" s="32">
        <f>SUM(K70:K72)</f>
        <v>0</v>
      </c>
    </row>
    <row r="74" spans="1:11" ht="12.75">
      <c r="A74" s="66" t="s">
        <v>61</v>
      </c>
      <c r="B74" s="66"/>
      <c r="C74" s="66"/>
      <c r="D74" s="66"/>
      <c r="E74" s="66"/>
      <c r="F74" s="66"/>
      <c r="G74" s="66"/>
      <c r="H74" s="66"/>
      <c r="I74" s="66"/>
      <c r="J74" s="66"/>
      <c r="K74" s="66"/>
    </row>
    <row r="75" spans="1:11" ht="12.75">
      <c r="A75" s="2">
        <v>1</v>
      </c>
      <c r="B75" s="58" t="s">
        <v>52</v>
      </c>
      <c r="C75" s="27" t="s">
        <v>103</v>
      </c>
      <c r="D75" s="27">
        <v>200</v>
      </c>
      <c r="E75" s="28"/>
      <c r="F75" s="26">
        <f>IF(E75="","",D75/E75)</f>
      </c>
      <c r="G75" s="29"/>
      <c r="H75" s="28"/>
      <c r="I75" s="30">
        <f>IF(H75="","",F75*H75)</f>
      </c>
      <c r="J75" s="31"/>
      <c r="K75" s="32">
        <f>IF(J75="","",I75*J75+I75)</f>
      </c>
    </row>
    <row r="76" spans="1:11" ht="12.75">
      <c r="A76" s="66" t="s">
        <v>67</v>
      </c>
      <c r="B76" s="66"/>
      <c r="C76" s="66"/>
      <c r="D76" s="66"/>
      <c r="E76" s="66"/>
      <c r="F76" s="66"/>
      <c r="G76" s="66"/>
      <c r="H76" s="66"/>
      <c r="I76" s="66"/>
      <c r="J76" s="66"/>
      <c r="K76" s="66"/>
    </row>
    <row r="77" spans="1:11" ht="12.75">
      <c r="A77" s="2">
        <v>1</v>
      </c>
      <c r="B77" s="39" t="s">
        <v>53</v>
      </c>
      <c r="C77" s="36" t="s">
        <v>103</v>
      </c>
      <c r="D77" s="27">
        <v>40</v>
      </c>
      <c r="E77" s="28"/>
      <c r="F77" s="26">
        <f>IF(E77="","",D77/E77)</f>
      </c>
      <c r="G77" s="29"/>
      <c r="H77" s="28"/>
      <c r="I77" s="30">
        <f>IF(H77="","",F77*H77)</f>
      </c>
      <c r="J77" s="31"/>
      <c r="K77" s="32">
        <f>IF(J77="","",I77*J77+I77)</f>
      </c>
    </row>
    <row r="78" spans="1:11" ht="12.75">
      <c r="A78" s="66" t="s">
        <v>66</v>
      </c>
      <c r="B78" s="66"/>
      <c r="C78" s="66"/>
      <c r="D78" s="66"/>
      <c r="E78" s="66"/>
      <c r="F78" s="66"/>
      <c r="G78" s="66"/>
      <c r="H78" s="66"/>
      <c r="I78" s="66"/>
      <c r="J78" s="66"/>
      <c r="K78" s="66"/>
    </row>
    <row r="79" spans="1:11" ht="12.75">
      <c r="A79" s="2">
        <v>1</v>
      </c>
      <c r="B79" s="39" t="s">
        <v>59</v>
      </c>
      <c r="C79" s="36" t="s">
        <v>103</v>
      </c>
      <c r="D79" s="27">
        <v>40</v>
      </c>
      <c r="E79" s="28"/>
      <c r="F79" s="26">
        <f>IF(E79="","",D79/E79)</f>
      </c>
      <c r="G79" s="29"/>
      <c r="H79" s="28"/>
      <c r="I79" s="30">
        <f>IF(H79="","",F79*H79)</f>
      </c>
      <c r="J79" s="31"/>
      <c r="K79" s="32">
        <f>IF(J79="","",I79*J79+I79)</f>
      </c>
    </row>
    <row r="80" spans="1:11" ht="12.75">
      <c r="A80" s="66" t="s">
        <v>30</v>
      </c>
      <c r="B80" s="66"/>
      <c r="C80" s="66"/>
      <c r="D80" s="66"/>
      <c r="E80" s="66"/>
      <c r="F80" s="66"/>
      <c r="G80" s="66"/>
      <c r="H80" s="66"/>
      <c r="I80" s="66"/>
      <c r="J80" s="66"/>
      <c r="K80" s="66"/>
    </row>
    <row r="81" spans="1:11" ht="22.5">
      <c r="A81" s="2">
        <v>1</v>
      </c>
      <c r="B81" s="39" t="s">
        <v>112</v>
      </c>
      <c r="C81" s="36" t="s">
        <v>103</v>
      </c>
      <c r="D81" s="27">
        <v>20</v>
      </c>
      <c r="E81" s="28"/>
      <c r="F81" s="26">
        <f>IF(E81="","",D81/E81)</f>
      </c>
      <c r="G81" s="29"/>
      <c r="H81" s="28"/>
      <c r="I81" s="30">
        <f>IF(H81="","",F81*H81)</f>
      </c>
      <c r="J81" s="31"/>
      <c r="K81" s="32">
        <f>IF(J81="","",I81*J81+I81)</f>
      </c>
    </row>
    <row r="82" spans="1:11" ht="12.75">
      <c r="A82" s="66" t="s">
        <v>63</v>
      </c>
      <c r="B82" s="66"/>
      <c r="C82" s="66"/>
      <c r="D82" s="66"/>
      <c r="E82" s="66"/>
      <c r="F82" s="66"/>
      <c r="G82" s="66"/>
      <c r="H82" s="66"/>
      <c r="I82" s="66"/>
      <c r="J82" s="66"/>
      <c r="K82" s="66"/>
    </row>
    <row r="83" spans="1:11" ht="33.75">
      <c r="A83" s="2">
        <v>1</v>
      </c>
      <c r="B83" s="40" t="s">
        <v>113</v>
      </c>
      <c r="C83" s="36" t="s">
        <v>103</v>
      </c>
      <c r="D83" s="27">
        <v>100</v>
      </c>
      <c r="E83" s="28"/>
      <c r="F83" s="26">
        <f>IF(E83="","",D83/E83)</f>
      </c>
      <c r="G83" s="29"/>
      <c r="H83" s="28"/>
      <c r="I83" s="30">
        <f>IF(H83="","",F83*H83)</f>
      </c>
      <c r="J83" s="31"/>
      <c r="K83" s="32">
        <f>IF(J83="","",I83*J83+I83)</f>
      </c>
    </row>
    <row r="84" spans="1:11" ht="12.75">
      <c r="A84" s="66" t="s">
        <v>64</v>
      </c>
      <c r="B84" s="66"/>
      <c r="C84" s="66"/>
      <c r="D84" s="66"/>
      <c r="E84" s="66"/>
      <c r="F84" s="66"/>
      <c r="G84" s="66"/>
      <c r="H84" s="66"/>
      <c r="I84" s="66"/>
      <c r="J84" s="66"/>
      <c r="K84" s="66"/>
    </row>
    <row r="85" spans="1:11" ht="112.5">
      <c r="A85" s="2">
        <v>1</v>
      </c>
      <c r="B85" s="56" t="s">
        <v>117</v>
      </c>
      <c r="C85" s="27" t="s">
        <v>103</v>
      </c>
      <c r="D85" s="27">
        <v>1600</v>
      </c>
      <c r="E85" s="28"/>
      <c r="F85" s="26">
        <f>IF(E85="","",D85/E85)</f>
      </c>
      <c r="G85" s="29"/>
      <c r="H85" s="28"/>
      <c r="I85" s="30">
        <f>IF(H85="","",F85*H85)</f>
      </c>
      <c r="J85" s="31"/>
      <c r="K85" s="32">
        <f>IF(J85="","",I85*J85+I85)</f>
      </c>
    </row>
    <row r="86" spans="1:11" ht="101.25">
      <c r="A86" s="2">
        <v>2</v>
      </c>
      <c r="B86" s="56" t="s">
        <v>118</v>
      </c>
      <c r="C86" s="27" t="s">
        <v>103</v>
      </c>
      <c r="D86" s="27">
        <v>1200</v>
      </c>
      <c r="E86" s="28"/>
      <c r="F86" s="26">
        <f>IF(E86="","",D86/E86)</f>
      </c>
      <c r="G86" s="29"/>
      <c r="H86" s="28"/>
      <c r="I86" s="30">
        <f>IF(H86="","",F86*H86)</f>
      </c>
      <c r="J86" s="31"/>
      <c r="K86" s="32">
        <f>IF(J86="","",I86*J86+I86)</f>
      </c>
    </row>
    <row r="87" spans="1:11" ht="90">
      <c r="A87" s="2">
        <v>3</v>
      </c>
      <c r="B87" s="56" t="s">
        <v>119</v>
      </c>
      <c r="C87" s="27" t="s">
        <v>103</v>
      </c>
      <c r="D87" s="27">
        <v>320</v>
      </c>
      <c r="E87" s="28"/>
      <c r="F87" s="26">
        <f>IF(E87="","",D87/E87)</f>
      </c>
      <c r="G87" s="29"/>
      <c r="H87" s="28"/>
      <c r="I87" s="30">
        <f>IF(H87="","",F87*H87)</f>
      </c>
      <c r="J87" s="31"/>
      <c r="K87" s="32">
        <f>IF(J87="","",I87*J87+I87)</f>
      </c>
    </row>
    <row r="88" spans="1:11" ht="90">
      <c r="A88" s="2">
        <v>4</v>
      </c>
      <c r="B88" s="56" t="s">
        <v>120</v>
      </c>
      <c r="C88" s="27" t="s">
        <v>103</v>
      </c>
      <c r="D88" s="27">
        <v>160</v>
      </c>
      <c r="E88" s="28"/>
      <c r="F88" s="26">
        <f>IF(E88="","",D88/E88)</f>
      </c>
      <c r="G88" s="29"/>
      <c r="H88" s="28"/>
      <c r="I88" s="30">
        <f>IF(H88="","",F88*H88)</f>
      </c>
      <c r="J88" s="31"/>
      <c r="K88" s="32">
        <f>IF(J88="","",I88*J88+I88)</f>
      </c>
    </row>
    <row r="89" spans="1:11" ht="112.5">
      <c r="A89" s="2">
        <v>5</v>
      </c>
      <c r="B89" s="56" t="s">
        <v>15</v>
      </c>
      <c r="C89" s="27" t="s">
        <v>103</v>
      </c>
      <c r="D89" s="27">
        <v>100</v>
      </c>
      <c r="E89" s="28"/>
      <c r="F89" s="26"/>
      <c r="G89" s="29"/>
      <c r="H89" s="28"/>
      <c r="I89" s="30"/>
      <c r="J89" s="31"/>
      <c r="K89" s="32"/>
    </row>
    <row r="90" spans="1:11" ht="123.75">
      <c r="A90" s="2">
        <v>6</v>
      </c>
      <c r="B90" s="56" t="s">
        <v>121</v>
      </c>
      <c r="C90" s="27" t="s">
        <v>103</v>
      </c>
      <c r="D90" s="27">
        <v>10</v>
      </c>
      <c r="E90" s="28"/>
      <c r="F90" s="26"/>
      <c r="G90" s="29"/>
      <c r="H90" s="28"/>
      <c r="I90" s="30"/>
      <c r="J90" s="31"/>
      <c r="K90" s="32"/>
    </row>
    <row r="91" spans="1:11" ht="78.75">
      <c r="A91" s="2">
        <v>7</v>
      </c>
      <c r="B91" s="56" t="s">
        <v>122</v>
      </c>
      <c r="C91" s="27" t="s">
        <v>103</v>
      </c>
      <c r="D91" s="27">
        <v>800</v>
      </c>
      <c r="E91" s="28"/>
      <c r="F91" s="26"/>
      <c r="G91" s="29"/>
      <c r="H91" s="28"/>
      <c r="I91" s="30"/>
      <c r="J91" s="31"/>
      <c r="K91" s="32"/>
    </row>
    <row r="92" spans="1:11" ht="67.5">
      <c r="A92" s="2">
        <v>8</v>
      </c>
      <c r="B92" s="56" t="s">
        <v>123</v>
      </c>
      <c r="C92" s="27" t="s">
        <v>103</v>
      </c>
      <c r="D92" s="27">
        <v>800</v>
      </c>
      <c r="E92" s="28"/>
      <c r="F92" s="26"/>
      <c r="G92" s="29"/>
      <c r="H92" s="28"/>
      <c r="I92" s="30"/>
      <c r="J92" s="31"/>
      <c r="K92" s="32"/>
    </row>
    <row r="93" spans="1:11" ht="78.75">
      <c r="A93" s="2">
        <v>9</v>
      </c>
      <c r="B93" s="56" t="s">
        <v>124</v>
      </c>
      <c r="C93" s="27" t="s">
        <v>103</v>
      </c>
      <c r="D93" s="27">
        <v>2500</v>
      </c>
      <c r="E93" s="28"/>
      <c r="F93" s="26"/>
      <c r="G93" s="29"/>
      <c r="H93" s="28"/>
      <c r="I93" s="30"/>
      <c r="J93" s="31"/>
      <c r="K93" s="32"/>
    </row>
    <row r="94" spans="1:11" ht="78.75">
      <c r="A94" s="2">
        <v>10</v>
      </c>
      <c r="B94" s="56" t="s">
        <v>126</v>
      </c>
      <c r="C94" s="27" t="s">
        <v>103</v>
      </c>
      <c r="D94" s="27">
        <v>10</v>
      </c>
      <c r="E94" s="28"/>
      <c r="F94" s="26"/>
      <c r="G94" s="29"/>
      <c r="H94" s="28"/>
      <c r="I94" s="30"/>
      <c r="J94" s="31"/>
      <c r="K94" s="32"/>
    </row>
    <row r="95" spans="1:11" ht="56.25">
      <c r="A95" s="2">
        <v>11</v>
      </c>
      <c r="B95" s="56" t="s">
        <v>125</v>
      </c>
      <c r="C95" s="27" t="s">
        <v>103</v>
      </c>
      <c r="D95" s="27">
        <v>400</v>
      </c>
      <c r="E95" s="28"/>
      <c r="F95" s="26"/>
      <c r="G95" s="29"/>
      <c r="H95" s="28"/>
      <c r="I95" s="30"/>
      <c r="J95" s="31"/>
      <c r="K95" s="32"/>
    </row>
    <row r="96" spans="1:11" ht="12.75">
      <c r="A96" s="69" t="s">
        <v>45</v>
      </c>
      <c r="B96" s="69"/>
      <c r="C96" s="69"/>
      <c r="D96" s="69"/>
      <c r="E96" s="69"/>
      <c r="F96" s="69"/>
      <c r="G96" s="69"/>
      <c r="H96" s="69"/>
      <c r="I96" s="32">
        <f>SUM(I85:I95)</f>
        <v>0</v>
      </c>
      <c r="J96" s="57" t="s">
        <v>105</v>
      </c>
      <c r="K96" s="32">
        <f>SUM(K85:K95)</f>
        <v>0</v>
      </c>
    </row>
    <row r="97" spans="1:11" ht="12.75">
      <c r="A97" s="66" t="s">
        <v>62</v>
      </c>
      <c r="B97" s="66"/>
      <c r="C97" s="66"/>
      <c r="D97" s="66"/>
      <c r="E97" s="66"/>
      <c r="F97" s="66"/>
      <c r="G97" s="66"/>
      <c r="H97" s="66"/>
      <c r="I97" s="66"/>
      <c r="J97" s="66"/>
      <c r="K97" s="66"/>
    </row>
    <row r="98" spans="1:11" ht="56.25">
      <c r="A98" s="2">
        <v>1</v>
      </c>
      <c r="B98" s="39" t="s">
        <v>16</v>
      </c>
      <c r="C98" s="36" t="s">
        <v>103</v>
      </c>
      <c r="D98" s="27">
        <v>1600</v>
      </c>
      <c r="E98" s="28"/>
      <c r="F98" s="26">
        <f>IF(E98="","",D98/E98)</f>
      </c>
      <c r="G98" s="29"/>
      <c r="H98" s="28"/>
      <c r="I98" s="30">
        <f>IF(H98="","",F98*H98)</f>
      </c>
      <c r="J98" s="31"/>
      <c r="K98" s="32">
        <f>IF(J98="","",I98*J98+I98)</f>
      </c>
    </row>
    <row r="99" spans="1:11" ht="12.75">
      <c r="A99" s="66" t="s">
        <v>65</v>
      </c>
      <c r="B99" s="66"/>
      <c r="C99" s="66"/>
      <c r="D99" s="66"/>
      <c r="E99" s="66"/>
      <c r="F99" s="66"/>
      <c r="G99" s="66"/>
      <c r="H99" s="66"/>
      <c r="I99" s="66"/>
      <c r="J99" s="66"/>
      <c r="K99" s="66"/>
    </row>
    <row r="100" spans="1:11" ht="22.5">
      <c r="A100" s="2">
        <v>1</v>
      </c>
      <c r="B100" s="39" t="s">
        <v>116</v>
      </c>
      <c r="C100" s="36" t="s">
        <v>103</v>
      </c>
      <c r="D100" s="27">
        <v>200</v>
      </c>
      <c r="E100" s="28"/>
      <c r="F100" s="26">
        <f>IF(E100="","",D100/E100)</f>
      </c>
      <c r="G100" s="29"/>
      <c r="H100" s="28"/>
      <c r="I100" s="30">
        <f>IF(H100="","",F100*H100)</f>
      </c>
      <c r="J100" s="31"/>
      <c r="K100" s="32">
        <f>IF(J100="","",I100*J100+I100)</f>
      </c>
    </row>
    <row r="101" spans="1:11" ht="12.75">
      <c r="A101" s="66" t="s">
        <v>46</v>
      </c>
      <c r="B101" s="66"/>
      <c r="C101" s="66"/>
      <c r="D101" s="66"/>
      <c r="E101" s="66"/>
      <c r="F101" s="66"/>
      <c r="G101" s="66"/>
      <c r="H101" s="66"/>
      <c r="I101" s="66"/>
      <c r="J101" s="66"/>
      <c r="K101" s="66"/>
    </row>
    <row r="102" spans="1:11" ht="22.5">
      <c r="A102" s="2">
        <v>1</v>
      </c>
      <c r="B102" s="59" t="s">
        <v>17</v>
      </c>
      <c r="C102" s="27" t="s">
        <v>103</v>
      </c>
      <c r="D102" s="27">
        <v>10</v>
      </c>
      <c r="E102" s="28"/>
      <c r="F102" s="26">
        <f>IF(E102="","",D102/E102)</f>
      </c>
      <c r="G102" s="29"/>
      <c r="H102" s="28"/>
      <c r="I102" s="30">
        <f>IF(H102="","",F102*H102)</f>
      </c>
      <c r="J102" s="31"/>
      <c r="K102" s="32">
        <f>IF(J102="","",I102*J102+I102)</f>
      </c>
    </row>
  </sheetData>
  <mergeCells count="41">
    <mergeCell ref="A15:K15"/>
    <mergeCell ref="A17:K17"/>
    <mergeCell ref="A45:K45"/>
    <mergeCell ref="A52:H52"/>
    <mergeCell ref="A24:K24"/>
    <mergeCell ref="A30:H30"/>
    <mergeCell ref="A11:K11"/>
    <mergeCell ref="A14:H14"/>
    <mergeCell ref="A53:K53"/>
    <mergeCell ref="A55:K55"/>
    <mergeCell ref="A19:K19"/>
    <mergeCell ref="C21:K21"/>
    <mergeCell ref="C22:K22"/>
    <mergeCell ref="C23:K23"/>
    <mergeCell ref="A25:K25"/>
    <mergeCell ref="A27:K27"/>
    <mergeCell ref="A57:K57"/>
    <mergeCell ref="A59:K59"/>
    <mergeCell ref="A61:K61"/>
    <mergeCell ref="A36:H36"/>
    <mergeCell ref="A39:K39"/>
    <mergeCell ref="A41:K41"/>
    <mergeCell ref="A43:K43"/>
    <mergeCell ref="A74:K74"/>
    <mergeCell ref="A73:H73"/>
    <mergeCell ref="A97:K97"/>
    <mergeCell ref="A99:K99"/>
    <mergeCell ref="A80:K80"/>
    <mergeCell ref="A82:K82"/>
    <mergeCell ref="A84:K84"/>
    <mergeCell ref="A96:H96"/>
    <mergeCell ref="A101:K101"/>
    <mergeCell ref="A31:K31"/>
    <mergeCell ref="A33:K33"/>
    <mergeCell ref="A37:K37"/>
    <mergeCell ref="A63:K63"/>
    <mergeCell ref="A65:K65"/>
    <mergeCell ref="A67:K67"/>
    <mergeCell ref="A69:K69"/>
    <mergeCell ref="A76:K76"/>
    <mergeCell ref="A78:K78"/>
  </mergeCells>
  <printOptions/>
  <pageMargins left="0.31496062992125984" right="0.31496062992125984" top="0.5905511811023623" bottom="0.3937007874015748" header="0.31496062992125984" footer="0.31496062992125984"/>
  <pageSetup horizontalDpi="600" verticalDpi="600" orientation="landscape" paperSize="9" r:id="rId1"/>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eabramek</cp:lastModifiedBy>
  <cp:lastPrinted>2023-02-27T12:33:45Z</cp:lastPrinted>
  <dcterms:created xsi:type="dcterms:W3CDTF">1997-02-26T13:46:56Z</dcterms:created>
  <dcterms:modified xsi:type="dcterms:W3CDTF">2023-03-09T07:23:08Z</dcterms:modified>
  <cp:category/>
  <cp:version/>
  <cp:contentType/>
  <cp:contentStatus/>
</cp:coreProperties>
</file>