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ziekiewicz633\Desktop\05.12.2020\Ewidencja SUT do przetargu 7.12.2020\"/>
    </mc:Choice>
  </mc:AlternateContent>
  <bookViews>
    <workbookView xWindow="480" yWindow="45" windowWidth="18240" windowHeight="11835" tabRatio="860" activeTab="1"/>
  </bookViews>
  <sheets>
    <sheet name="Numeracja dokumentów" sheetId="24" r:id="rId1"/>
    <sheet name="Wycena SOI WZÓR" sheetId="14" r:id="rId2"/>
    <sheet name="Oferta wykonawcy WZÓR OK" sheetId="10" r:id="rId3"/>
    <sheet name="Wzór Harmonogramu WZÓR OK" sheetId="15" r:id="rId4"/>
    <sheet name="Zest do fakt konserw WZÓR OK" sheetId="21" r:id="rId5"/>
    <sheet name="Zest do fakt naprawy WZÓR OK" sheetId="22" r:id="rId6"/>
    <sheet name="Raport WZÓR OK" sheetId="23" r:id="rId7"/>
    <sheet name="Zestawienie urzadzeń" sheetId="25" r:id="rId8"/>
    <sheet name="Kontrole okresowe" sheetId="26" r:id="rId9"/>
    <sheet name="Zbiorcze zestawienie" sheetId="5" r:id="rId10"/>
  </sheets>
  <definedNames>
    <definedName name="_xlnm.Print_Titles" localSheetId="8">'Kontrole okresowe'!$11:$14</definedName>
    <definedName name="_xlnm.Print_Titles" localSheetId="2">'Oferta wykonawcy WZÓR OK'!$11:$14</definedName>
    <definedName name="_xlnm.Print_Titles" localSheetId="6">'Raport WZÓR OK'!$15:$18</definedName>
    <definedName name="_xlnm.Print_Titles" localSheetId="1">'Wycena SOI WZÓR'!$10:$13</definedName>
    <definedName name="_xlnm.Print_Titles" localSheetId="3">'Wzór Harmonogramu WZÓR OK'!$12:$16</definedName>
    <definedName name="_xlnm.Print_Titles" localSheetId="4">'Zest do fakt konserw WZÓR OK'!$20:$23</definedName>
    <definedName name="_xlnm.Print_Titles" localSheetId="5">'Zest do fakt naprawy WZÓR OK'!$17:$20</definedName>
    <definedName name="_xlnm.Print_Titles" localSheetId="7">'Zestawienie urzadzeń'!$11:$14</definedName>
  </definedNames>
  <calcPr calcId="162913"/>
</workbook>
</file>

<file path=xl/calcChain.xml><?xml version="1.0" encoding="utf-8"?>
<calcChain xmlns="http://schemas.openxmlformats.org/spreadsheetml/2006/main">
  <c r="I17" i="26" l="1"/>
  <c r="H17" i="26"/>
  <c r="G17" i="26"/>
  <c r="F17" i="26"/>
  <c r="E17" i="26"/>
  <c r="D17" i="26"/>
  <c r="C17" i="26"/>
  <c r="A17" i="26"/>
  <c r="I16" i="26"/>
  <c r="H16" i="26"/>
  <c r="G16" i="26"/>
  <c r="F16" i="26"/>
  <c r="E16" i="26"/>
  <c r="D16" i="26"/>
  <c r="C16" i="26"/>
  <c r="A16" i="26"/>
  <c r="I15" i="26"/>
  <c r="H15" i="26"/>
  <c r="G15" i="26"/>
  <c r="F15" i="26"/>
  <c r="E15" i="26"/>
  <c r="D15" i="26"/>
  <c r="C15" i="26"/>
  <c r="A15" i="26"/>
  <c r="J21" i="25" l="1"/>
  <c r="I21" i="25"/>
  <c r="H21" i="25"/>
  <c r="G21" i="25"/>
  <c r="F21" i="25"/>
  <c r="E21" i="25"/>
  <c r="D21" i="25"/>
  <c r="C21" i="25"/>
  <c r="A21" i="25"/>
  <c r="J20" i="25"/>
  <c r="I20" i="25"/>
  <c r="H20" i="25"/>
  <c r="G20" i="25"/>
  <c r="F20" i="25"/>
  <c r="E20" i="25"/>
  <c r="D20" i="25"/>
  <c r="C20" i="25"/>
  <c r="J19" i="25"/>
  <c r="I19" i="25"/>
  <c r="H19" i="25"/>
  <c r="G19" i="25"/>
  <c r="F19" i="25"/>
  <c r="E19" i="25"/>
  <c r="D19" i="25"/>
  <c r="C19" i="25"/>
  <c r="A19" i="25"/>
  <c r="J18" i="25"/>
  <c r="I18" i="25"/>
  <c r="H18" i="25"/>
  <c r="G18" i="25"/>
  <c r="F18" i="25"/>
  <c r="E18" i="25"/>
  <c r="D18" i="25"/>
  <c r="C18" i="25"/>
  <c r="A18" i="25"/>
  <c r="J17" i="25"/>
  <c r="I17" i="25"/>
  <c r="H17" i="25"/>
  <c r="G17" i="25"/>
  <c r="F17" i="25"/>
  <c r="E17" i="25"/>
  <c r="D17" i="25"/>
  <c r="C17" i="25"/>
  <c r="A17" i="25"/>
  <c r="J16" i="25"/>
  <c r="I16" i="25"/>
  <c r="H16" i="25"/>
  <c r="G16" i="25"/>
  <c r="F16" i="25"/>
  <c r="E16" i="25"/>
  <c r="D16" i="25"/>
  <c r="C16" i="25"/>
  <c r="A16" i="25"/>
  <c r="J15" i="25"/>
  <c r="I15" i="25"/>
  <c r="H15" i="25"/>
  <c r="G15" i="25"/>
  <c r="F15" i="25"/>
  <c r="E15" i="25"/>
  <c r="D15" i="25"/>
  <c r="C15" i="25"/>
  <c r="A15" i="25"/>
  <c r="C24" i="23" l="1"/>
  <c r="D24" i="23"/>
  <c r="E24" i="23"/>
  <c r="F24" i="23"/>
  <c r="G24" i="23"/>
  <c r="H24" i="23"/>
  <c r="I24" i="23"/>
  <c r="J24" i="23"/>
  <c r="A24" i="23"/>
  <c r="K15" i="10"/>
  <c r="K16" i="10"/>
  <c r="K17" i="10"/>
  <c r="K18" i="10"/>
  <c r="A18" i="15"/>
  <c r="A19" i="15"/>
  <c r="A20" i="15"/>
  <c r="A21" i="15"/>
  <c r="A22" i="15"/>
  <c r="A23" i="15"/>
  <c r="L20" i="10"/>
  <c r="K20" i="10"/>
  <c r="J20" i="10"/>
  <c r="I20" i="10"/>
  <c r="H20" i="10"/>
  <c r="G20" i="10"/>
  <c r="F20" i="10"/>
  <c r="E20" i="10"/>
  <c r="D20" i="10"/>
  <c r="C20" i="10"/>
  <c r="C22" i="15" l="1"/>
  <c r="D22" i="15"/>
  <c r="E22" i="15"/>
  <c r="F22" i="15"/>
  <c r="AX22" i="15" s="1"/>
  <c r="G22" i="15"/>
  <c r="H22" i="15"/>
  <c r="I22" i="15"/>
  <c r="J22" i="15"/>
  <c r="K22" i="15"/>
  <c r="L22" i="15"/>
  <c r="O20" i="14"/>
  <c r="P20" i="14" s="1"/>
  <c r="Q20" i="14" s="1"/>
  <c r="R20" i="14" s="1"/>
  <c r="O19" i="14"/>
  <c r="P19" i="14" s="1"/>
  <c r="Q19" i="14" s="1"/>
  <c r="R19" i="14" s="1"/>
  <c r="O18" i="14"/>
  <c r="P18" i="14" s="1"/>
  <c r="Q18" i="14" s="1"/>
  <c r="R18" i="14" s="1"/>
  <c r="O17" i="14"/>
  <c r="P17" i="14" s="1"/>
  <c r="Q17" i="14" s="1"/>
  <c r="R17" i="14" s="1"/>
  <c r="O16" i="14"/>
  <c r="P16" i="14" s="1"/>
  <c r="Q16" i="14" s="1"/>
  <c r="R16" i="14" s="1"/>
  <c r="O15" i="14"/>
  <c r="P15" i="14" s="1"/>
  <c r="Q15" i="14" s="1"/>
  <c r="R15" i="14" s="1"/>
  <c r="O14" i="14"/>
  <c r="P14" i="14" s="1"/>
  <c r="Q14" i="14" s="1"/>
  <c r="R14" i="14" s="1"/>
  <c r="AY22" i="15" l="1"/>
  <c r="AZ22" i="15" s="1"/>
  <c r="BA22" i="15" s="1"/>
  <c r="R24" i="15" l="1"/>
  <c r="AQ24" i="15"/>
  <c r="AK24" i="15"/>
  <c r="AL24" i="15"/>
  <c r="AM24" i="15"/>
  <c r="AN24" i="15"/>
  <c r="AO24" i="15"/>
  <c r="AP24" i="15"/>
  <c r="AR24" i="15"/>
  <c r="AS24" i="15"/>
  <c r="AT24" i="15"/>
  <c r="AU24" i="15"/>
  <c r="AV24" i="15"/>
  <c r="C20" i="23" l="1"/>
  <c r="D20" i="23"/>
  <c r="E20" i="23"/>
  <c r="F20" i="23"/>
  <c r="G20" i="23"/>
  <c r="H20" i="23"/>
  <c r="I20" i="23"/>
  <c r="J20" i="23"/>
  <c r="C21" i="23"/>
  <c r="D21" i="23"/>
  <c r="E21" i="23"/>
  <c r="F21" i="23"/>
  <c r="G21" i="23"/>
  <c r="H21" i="23"/>
  <c r="I21" i="23"/>
  <c r="J21" i="23"/>
  <c r="C22" i="23"/>
  <c r="D22" i="23"/>
  <c r="E22" i="23"/>
  <c r="F22" i="23"/>
  <c r="G22" i="23"/>
  <c r="H22" i="23"/>
  <c r="I22" i="23"/>
  <c r="J22" i="23"/>
  <c r="C23" i="23"/>
  <c r="D23" i="23"/>
  <c r="E23" i="23"/>
  <c r="F23" i="23"/>
  <c r="G23" i="23"/>
  <c r="H23" i="23"/>
  <c r="I23" i="23"/>
  <c r="J23" i="23"/>
  <c r="C25" i="23"/>
  <c r="D25" i="23"/>
  <c r="E25" i="23"/>
  <c r="F25" i="23"/>
  <c r="G25" i="23"/>
  <c r="H25" i="23"/>
  <c r="I25" i="23"/>
  <c r="J25" i="23"/>
  <c r="A20" i="23"/>
  <c r="A21" i="23"/>
  <c r="A22" i="23"/>
  <c r="A23" i="23"/>
  <c r="A25" i="23"/>
  <c r="C22" i="22"/>
  <c r="D22" i="22"/>
  <c r="E22" i="22"/>
  <c r="F22" i="22"/>
  <c r="G22" i="22"/>
  <c r="H22" i="22"/>
  <c r="I22" i="22"/>
  <c r="J22" i="22"/>
  <c r="C23" i="22"/>
  <c r="D23" i="22"/>
  <c r="E23" i="22"/>
  <c r="F23" i="22"/>
  <c r="G23" i="22"/>
  <c r="H23" i="22"/>
  <c r="I23" i="22"/>
  <c r="J23" i="22"/>
  <c r="C24" i="22"/>
  <c r="D24" i="22"/>
  <c r="E24" i="22"/>
  <c r="F24" i="22"/>
  <c r="G24" i="22"/>
  <c r="H24" i="22"/>
  <c r="I24" i="22"/>
  <c r="J24" i="22"/>
  <c r="C25" i="22"/>
  <c r="D25" i="22"/>
  <c r="E25" i="22"/>
  <c r="F25" i="22"/>
  <c r="G25" i="22"/>
  <c r="H25" i="22"/>
  <c r="I25" i="22"/>
  <c r="J25" i="22"/>
  <c r="C26" i="22"/>
  <c r="D26" i="22"/>
  <c r="E26" i="22"/>
  <c r="F26" i="22"/>
  <c r="G26" i="22"/>
  <c r="H26" i="22"/>
  <c r="I26" i="22"/>
  <c r="J26" i="22"/>
  <c r="A22" i="22"/>
  <c r="A23" i="22"/>
  <c r="A24" i="22"/>
  <c r="A25" i="22"/>
  <c r="A26" i="22"/>
  <c r="C25" i="21"/>
  <c r="D25" i="21"/>
  <c r="E25" i="21"/>
  <c r="F25" i="21"/>
  <c r="G25" i="21"/>
  <c r="H25" i="21"/>
  <c r="I25" i="21"/>
  <c r="J25" i="21"/>
  <c r="C26" i="21"/>
  <c r="D26" i="21"/>
  <c r="E26" i="21"/>
  <c r="F26" i="21"/>
  <c r="G26" i="21"/>
  <c r="H26" i="21"/>
  <c r="I26" i="21"/>
  <c r="J26" i="21"/>
  <c r="C27" i="21"/>
  <c r="D27" i="21"/>
  <c r="E27" i="21"/>
  <c r="F27" i="21"/>
  <c r="G27" i="21"/>
  <c r="H27" i="21"/>
  <c r="I27" i="21"/>
  <c r="J27" i="21"/>
  <c r="C28" i="21"/>
  <c r="D28" i="21"/>
  <c r="E28" i="21"/>
  <c r="F28" i="21"/>
  <c r="G28" i="21"/>
  <c r="H28" i="21"/>
  <c r="I28" i="21"/>
  <c r="J28" i="21"/>
  <c r="C29" i="21"/>
  <c r="D29" i="21"/>
  <c r="E29" i="21"/>
  <c r="F29" i="21"/>
  <c r="G29" i="21"/>
  <c r="H29" i="21"/>
  <c r="I29" i="21"/>
  <c r="J29" i="21"/>
  <c r="A25" i="21"/>
  <c r="A26" i="21"/>
  <c r="A27" i="21"/>
  <c r="A28" i="21"/>
  <c r="A29" i="21"/>
  <c r="L18" i="15"/>
  <c r="L19" i="15"/>
  <c r="L20" i="15"/>
  <c r="L21" i="15"/>
  <c r="L23" i="15"/>
  <c r="G18" i="15"/>
  <c r="H18" i="15"/>
  <c r="I18" i="15"/>
  <c r="J18" i="15"/>
  <c r="K18" i="15"/>
  <c r="G19" i="15"/>
  <c r="H19" i="15"/>
  <c r="I19" i="15"/>
  <c r="J19" i="15"/>
  <c r="K19" i="15"/>
  <c r="G20" i="15"/>
  <c r="H20" i="15"/>
  <c r="I20" i="15"/>
  <c r="J20" i="15"/>
  <c r="K20" i="15"/>
  <c r="G21" i="15"/>
  <c r="H21" i="15"/>
  <c r="I21" i="15"/>
  <c r="J21" i="15"/>
  <c r="K21" i="15"/>
  <c r="G23" i="15"/>
  <c r="H23" i="15"/>
  <c r="I23" i="15"/>
  <c r="J23" i="15"/>
  <c r="K23" i="15"/>
  <c r="F18" i="15"/>
  <c r="F19" i="15"/>
  <c r="F20" i="15"/>
  <c r="F21" i="15"/>
  <c r="F23" i="15"/>
  <c r="E18" i="15"/>
  <c r="E19" i="15"/>
  <c r="E20" i="15"/>
  <c r="E21" i="15"/>
  <c r="E23" i="15"/>
  <c r="D18" i="15"/>
  <c r="D19" i="15"/>
  <c r="D20" i="15"/>
  <c r="D21" i="15"/>
  <c r="D23" i="15"/>
  <c r="C18" i="15"/>
  <c r="C19" i="15"/>
  <c r="C20" i="15"/>
  <c r="C21" i="15"/>
  <c r="C23" i="15"/>
  <c r="F16" i="10"/>
  <c r="F17" i="10"/>
  <c r="F18" i="10"/>
  <c r="F19" i="10"/>
  <c r="F21" i="10"/>
  <c r="F15" i="10"/>
  <c r="E16" i="10"/>
  <c r="E17" i="10"/>
  <c r="E18" i="10"/>
  <c r="E19" i="10"/>
  <c r="E21" i="10"/>
  <c r="D16" i="10"/>
  <c r="D17" i="10"/>
  <c r="D18" i="10"/>
  <c r="D19" i="10"/>
  <c r="D21" i="10"/>
  <c r="C16" i="10"/>
  <c r="C17" i="10"/>
  <c r="C18" i="10"/>
  <c r="C19" i="10"/>
  <c r="C21" i="10"/>
  <c r="A16" i="10"/>
  <c r="A17" i="10"/>
  <c r="A18" i="10"/>
  <c r="A19" i="10"/>
  <c r="A21" i="10"/>
  <c r="G16" i="10" l="1"/>
  <c r="H16" i="10"/>
  <c r="I16" i="10"/>
  <c r="J16" i="10"/>
  <c r="G17" i="10"/>
  <c r="H17" i="10"/>
  <c r="I17" i="10"/>
  <c r="J17" i="10"/>
  <c r="L17" i="10"/>
  <c r="G18" i="10"/>
  <c r="H18" i="10"/>
  <c r="I18" i="10"/>
  <c r="J18" i="10"/>
  <c r="L18" i="10"/>
  <c r="G19" i="10"/>
  <c r="H19" i="10"/>
  <c r="I19" i="10"/>
  <c r="J19" i="10"/>
  <c r="K19" i="10"/>
  <c r="L19" i="10"/>
  <c r="G21" i="10"/>
  <c r="H21" i="10"/>
  <c r="I21" i="10"/>
  <c r="J21" i="10"/>
  <c r="K21" i="10"/>
  <c r="L21" i="10"/>
  <c r="J19" i="23" l="1"/>
  <c r="I19" i="23"/>
  <c r="H19" i="23"/>
  <c r="G19" i="23"/>
  <c r="F19" i="23"/>
  <c r="E19" i="23"/>
  <c r="D19" i="23"/>
  <c r="C19" i="23"/>
  <c r="A19" i="23"/>
  <c r="J21" i="22" l="1"/>
  <c r="I21" i="22"/>
  <c r="H21" i="22"/>
  <c r="G21" i="22"/>
  <c r="F21" i="22"/>
  <c r="E21" i="22"/>
  <c r="D21" i="22"/>
  <c r="C21" i="22"/>
  <c r="A21" i="22"/>
  <c r="Q26" i="22"/>
  <c r="R26" i="22" s="1"/>
  <c r="Q25" i="22"/>
  <c r="R25" i="22" s="1"/>
  <c r="Q24" i="22"/>
  <c r="R24" i="22" s="1"/>
  <c r="Q23" i="22"/>
  <c r="R23" i="22" s="1"/>
  <c r="Q22" i="22"/>
  <c r="R22" i="22" s="1"/>
  <c r="J24" i="21"/>
  <c r="I24" i="21"/>
  <c r="H24" i="21"/>
  <c r="G24" i="21"/>
  <c r="R29" i="21"/>
  <c r="R28" i="21"/>
  <c r="R26" i="21"/>
  <c r="S26" i="21" s="1"/>
  <c r="T26" i="21" s="1"/>
  <c r="R25" i="21"/>
  <c r="F24" i="21"/>
  <c r="E24" i="21"/>
  <c r="D24" i="21"/>
  <c r="C24" i="21"/>
  <c r="R27" i="21"/>
  <c r="S27" i="21" s="1"/>
  <c r="T27" i="21" s="1"/>
  <c r="A24" i="21"/>
  <c r="AJ24" i="15"/>
  <c r="K17" i="15"/>
  <c r="S29" i="21" l="1"/>
  <c r="T29" i="21" s="1"/>
  <c r="S25" i="21"/>
  <c r="T25" i="21" s="1"/>
  <c r="S28" i="21"/>
  <c r="T28" i="21" s="1"/>
  <c r="J17" i="15"/>
  <c r="I17" i="15"/>
  <c r="H17" i="15"/>
  <c r="G17" i="15"/>
  <c r="AX23" i="15"/>
  <c r="AX21" i="15"/>
  <c r="AX19" i="15"/>
  <c r="AX18" i="15"/>
  <c r="F17" i="15"/>
  <c r="E17" i="15"/>
  <c r="D17" i="15"/>
  <c r="C17" i="15"/>
  <c r="A17" i="15"/>
  <c r="AX20" i="15"/>
  <c r="M24" i="15"/>
  <c r="L17" i="15"/>
  <c r="J15" i="10"/>
  <c r="A15" i="10"/>
  <c r="I15" i="10"/>
  <c r="H15" i="10"/>
  <c r="G15" i="10"/>
  <c r="E15" i="10"/>
  <c r="D15" i="10"/>
  <c r="C15" i="10"/>
  <c r="AY18" i="15" l="1"/>
  <c r="AZ18" i="15" s="1"/>
  <c r="BA18" i="15" s="1"/>
  <c r="AY19" i="15"/>
  <c r="AZ19" i="15" s="1"/>
  <c r="BA19" i="15" s="1"/>
  <c r="AY20" i="15"/>
  <c r="AZ20" i="15" s="1"/>
  <c r="BA20" i="15" s="1"/>
  <c r="AY21" i="15"/>
  <c r="AZ21" i="15" s="1"/>
  <c r="BA21" i="15" s="1"/>
  <c r="AY23" i="15"/>
  <c r="AZ23" i="15" s="1"/>
  <c r="BA23" i="15" s="1"/>
  <c r="P27" i="22" l="1"/>
  <c r="Q21" i="22"/>
  <c r="R21" i="22" s="1"/>
  <c r="R24" i="21"/>
  <c r="N24" i="15"/>
  <c r="O24" i="15"/>
  <c r="P24" i="15"/>
  <c r="Q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AG24" i="15"/>
  <c r="AH24" i="15"/>
  <c r="AI24" i="15"/>
  <c r="Q27" i="22" l="1"/>
  <c r="R27" i="22"/>
  <c r="S24" i="21"/>
  <c r="T24" i="21" s="1"/>
  <c r="R30" i="21"/>
  <c r="T30" i="21" l="1"/>
  <c r="S30" i="21"/>
  <c r="AX17" i="15"/>
  <c r="AY17" i="15" l="1"/>
  <c r="AZ17" i="15" s="1"/>
  <c r="BA17" i="15" s="1"/>
  <c r="R21" i="14" l="1"/>
  <c r="BA24" i="15"/>
</calcChain>
</file>

<file path=xl/sharedStrings.xml><?xml version="1.0" encoding="utf-8"?>
<sst xmlns="http://schemas.openxmlformats.org/spreadsheetml/2006/main" count="499" uniqueCount="213">
  <si>
    <t>Lp.</t>
  </si>
  <si>
    <t>Miejsce zainstalowania</t>
  </si>
  <si>
    <t>Kompleks Wojskowy</t>
  </si>
  <si>
    <t>Nr budynku</t>
  </si>
  <si>
    <t>Typ</t>
  </si>
  <si>
    <t>Producent</t>
  </si>
  <si>
    <t>Cena jedn. netto [zł]</t>
  </si>
  <si>
    <t>Wartość netto [zł]</t>
  </si>
  <si>
    <t>Wartość brutto [zł]</t>
  </si>
  <si>
    <t>Wartość podatku VAT [zł]</t>
  </si>
  <si>
    <t>Ilość przeglądów w trakcie trwania całej umowy</t>
  </si>
  <si>
    <t>Rok 2019</t>
  </si>
  <si>
    <t>Rok 2020</t>
  </si>
  <si>
    <t>Całość umowy</t>
  </si>
  <si>
    <t>RAZEM:</t>
  </si>
  <si>
    <t>Nazwa Wykonawcy:</t>
  </si>
  <si>
    <t>Adres Wykonawcy: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</si>
  <si>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</si>
  <si>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</si>
  <si>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</si>
  <si>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</si>
  <si>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</si>
  <si>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</si>
  <si>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</si>
  <si>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</si>
  <si>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</si>
  <si>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</si>
  <si>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Nr przeglądu</t>
  </si>
  <si>
    <t>Data wykonania przeglądu</t>
  </si>
  <si>
    <t>9.</t>
  </si>
  <si>
    <t>Numer i data wystawienia faktury</t>
  </si>
  <si>
    <t>ROZLICZENIE PLANOWANYCH PRZEGLĄDÓW</t>
  </si>
  <si>
    <t>Załącznik nr …..</t>
  </si>
  <si>
    <t>Nr protokołu naprawy</t>
  </si>
  <si>
    <t>Data wykonania naprawy</t>
  </si>
  <si>
    <t>Wartość faktury brutto [zł]</t>
  </si>
  <si>
    <t>Łączna wartość realizacji przeglądów:</t>
  </si>
  <si>
    <t>Łączna wartość realizacji napraw:</t>
  </si>
  <si>
    <t>KONSERWACJA STAŁYCH URZĄDZEŃ TECHNICZNYCH ………….</t>
  </si>
  <si>
    <t>Rodzaj stałych urządzeń technicznych:</t>
  </si>
  <si>
    <t>Wartość naliczonych kar [zł]</t>
  </si>
  <si>
    <t>Opóźnienie w realizacji [ilość dni]</t>
  </si>
  <si>
    <t>ROZLICZENIE NAPRAW (BIEZĄCYCH I AWARYJNYCH)</t>
  </si>
  <si>
    <t>ZBIORCZE ZESTAWIENIE UMOWY NR ……………Z DNIA ………….</t>
  </si>
  <si>
    <t>Data rozpoczęcia realizacji (pierwszego przeglądu)</t>
  </si>
  <si>
    <t>Data zakończenia realizacji (ostatniego przeglądu)</t>
  </si>
  <si>
    <t>Zestawienie wykonano na dzień:</t>
  </si>
  <si>
    <t>Łączna wartość wg podziału na kompleksy wojskowe:</t>
  </si>
  <si>
    <t>Wartość brutto</t>
  </si>
  <si>
    <t>Nazwa Użytkownika / Rodzaj wojsk</t>
  </si>
  <si>
    <t>Opracował: mgr inż. Łukasz GOŁKA</t>
  </si>
  <si>
    <t>(rozliczenie w programie EXCEL - rozliczenie automatyczne)</t>
  </si>
  <si>
    <t>Rozliczenie szczegółowe bieżącego przeglądu:</t>
  </si>
  <si>
    <t>AKCEPTUJĘ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</si>
  <si>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</si>
  <si>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</si>
  <si>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</si>
  <si>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</si>
  <si>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</si>
  <si>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</si>
  <si>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</si>
  <si>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</si>
  <si>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Nazwa Użytkownika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</si>
  <si>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</si>
  <si>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</si>
  <si>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</si>
  <si>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</si>
  <si>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</si>
  <si>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</si>
  <si>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</si>
  <si>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</si>
  <si>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</si>
  <si>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</si>
  <si>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</si>
  <si>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</si>
  <si>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</si>
  <si>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</si>
  <si>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</si>
  <si>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</si>
  <si>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</si>
  <si>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</si>
  <si>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</si>
  <si>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</si>
  <si>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</si>
  <si>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</si>
  <si>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</si>
  <si>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</si>
  <si>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</si>
  <si>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</si>
  <si>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Nr raportu z wykonanego przeglądu</t>
  </si>
  <si>
    <t>Podpis kierownika SOI</t>
  </si>
  <si>
    <t>………………………………………………………</t>
  </si>
  <si>
    <t>ROZLICZENIE USŁUGI KONSERWACYJNEJ STAŁYCH URZĄDZEŃ TECHNICZNYCH - KONSERWACJA</t>
  </si>
  <si>
    <t>Łączna wartość realizacji umowy - przeglądy i naprawy:</t>
  </si>
  <si>
    <t>Łączna wartość wg podziału na beneficjentów: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</si>
  <si>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</si>
  <si>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</si>
  <si>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</si>
  <si>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</si>
  <si>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</si>
  <si>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</si>
  <si>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</si>
  <si>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</si>
  <si>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Czy element jest sprawny?
[TAK/NIE]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</si>
  <si>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</si>
  <si>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</si>
  <si>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</si>
  <si>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</si>
  <si>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Czy urządzenie/system jest sprawny?
[TAK/NIE]</t>
  </si>
  <si>
    <t>Data naprawy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</si>
  <si>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</si>
  <si>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</si>
  <si>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</si>
  <si>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Podpis Kierownika SOI</t>
  </si>
  <si>
    <t>Wykaz czynności konserwacyjnych w kolejności ich wykonywania</t>
  </si>
  <si>
    <t>Przedstawiciele SOI:</t>
  </si>
  <si>
    <t>Wynik sprawdzenia,
wykaz usterek i nieprawidłowości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</si>
  <si>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</si>
  <si>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</si>
  <si>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</si>
  <si>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</si>
  <si>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</si>
  <si>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</si>
  <si>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</si>
  <si>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</si>
  <si>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W przypadku stwierdzenia nieprawidłowości Wykonawca sporządzi protokół konieczności wykonania naprawy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</si>
  <si>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</si>
  <si>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</si>
  <si>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</si>
  <si>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</si>
  <si>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</si>
  <si>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</si>
  <si>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</si>
  <si>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</si>
  <si>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</si>
  <si>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</si>
  <si>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</si>
  <si>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</si>
  <si>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</si>
  <si>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</si>
  <si>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Nr raportu z wykonanego przeglądu lub protokołu awarii w którym stwierdzono konieczność naprawy</t>
  </si>
  <si>
    <t>Czynności naprawcze</t>
  </si>
  <si>
    <t>Okres w którym były dokonywane naprawy:</t>
  </si>
  <si>
    <t>Raport z przeglądu / konserwacji okresowej</t>
  </si>
  <si>
    <t>Protokół awarii</t>
  </si>
  <si>
    <t>Nazwa i adres Zamawiającego: 17 Wojskowy Oddział Gospodarczy; ul. 4 Marca 3; 75-901 Koszalin - GZ Kołobrzeg</t>
  </si>
  <si>
    <t>Nazwa i adres Zamawiającego: 17 Wojskowy Oddział Gospodarczy; ul. 4 Marca 3; 75-901 Koszalin - GZ KOŁOBRZEG</t>
  </si>
  <si>
    <t>Nazwa i adres Zamawiającego: 17 Wojskowy Oddział Gospodarczy; ul. 4 Marca 3; 75-901 Koszalin GZ KOŁOBRZEG</t>
  </si>
  <si>
    <t xml:space="preserve">miejscowość: KOŁOBRZEG </t>
  </si>
  <si>
    <t>nr/K/KOŁOBRZEG /MM/RRRR</t>
  </si>
  <si>
    <t>1/K/KOŁOBRZEG /01/2019</t>
  </si>
  <si>
    <t>nr/N/KOŁOBRZEG/MM/RRRR</t>
  </si>
  <si>
    <t>2/N/KOŁOBRZEG/02/2019</t>
  </si>
  <si>
    <t>nr/AW/KOŁOBRZEG/MM/RRRR</t>
  </si>
  <si>
    <t>1/AW/KOŁOBRZEG/01/2019</t>
  </si>
  <si>
    <t>nr/KN/KOŁOBRZEG/MM/RRRR</t>
  </si>
  <si>
    <t>3/KN/KOŁOBRZEG/01/2019</t>
  </si>
  <si>
    <t>Nazwa i Kody CPV:  42924740-8 . Wysokociśnieniowa oparatura czyszczaca.</t>
  </si>
  <si>
    <t>Polska</t>
  </si>
  <si>
    <t>Rok 2021</t>
  </si>
  <si>
    <t>Urzadzenia kotłowni elektrycznei i olejowych</t>
  </si>
  <si>
    <t>TZAR 500</t>
  </si>
  <si>
    <t>ul. Wiosenna 4 a Kołobrzeg</t>
  </si>
  <si>
    <t>RCI Gdynia</t>
  </si>
  <si>
    <t>PB Świnoujście</t>
  </si>
  <si>
    <t>Rodzaj stałych urządzeń technicznych: Urządzenia techniczne kotłowni elektrycznej i olejowych.</t>
  </si>
  <si>
    <t>Gąski</t>
  </si>
  <si>
    <t>Kocioł stalowy olejowy  UNIKAL  -  500  kW.</t>
  </si>
  <si>
    <t>HW - 170</t>
  </si>
  <si>
    <t>Kocioł stalowy olejowy  - 170  kW.</t>
  </si>
  <si>
    <t>EKCO.MN2</t>
  </si>
  <si>
    <t>KOSPEL</t>
  </si>
  <si>
    <t>PV - 1</t>
  </si>
  <si>
    <t>Kocioł elektryczny - 21 kW.</t>
  </si>
  <si>
    <t>Kocioł stalowy olejowy - 100 kW.</t>
  </si>
  <si>
    <t>VITOPLEX - 100</t>
  </si>
  <si>
    <t>Urządzenia kotłowni elektrycznej i olejowych.</t>
  </si>
  <si>
    <t>Urzadzenia kotlowni elektrycznej i olejowych.</t>
  </si>
  <si>
    <t>Reflekx  S 400</t>
  </si>
  <si>
    <t>Podgrzewacz cieplej wody -  390 L</t>
  </si>
  <si>
    <t>Podgrzewacz cieplej wody -  500 L</t>
  </si>
  <si>
    <t>Reflex SB 500</t>
  </si>
  <si>
    <t>Załącznik nr 5</t>
  </si>
  <si>
    <t>Zał.nr 4 pkt.I Zał.nr 4 pkt. II Zał.nr 4 pkt.III</t>
  </si>
  <si>
    <t>Zał.nr4 pkt IV</t>
  </si>
  <si>
    <t>Zał.nr 4 pkt.V Zał.nr 4 pkt.VI</t>
  </si>
  <si>
    <t>Zał.nr 4 pkt. V Zał.nr 4 pkt. VI</t>
  </si>
  <si>
    <t>Podgrzewacz cieplej wody - 100L</t>
  </si>
  <si>
    <t>WW KOSPEL</t>
  </si>
  <si>
    <t xml:space="preserve">Zał. nr 2.7 do ST </t>
  </si>
  <si>
    <t xml:space="preserve">Zał. nr 2.6 do ST </t>
  </si>
  <si>
    <t xml:space="preserve">Zał. nr 2.9 do ST </t>
  </si>
  <si>
    <t>kol.15 = kol.6 x kol.14</t>
  </si>
  <si>
    <t>kol.16 = kol.15 x 23%</t>
  </si>
  <si>
    <t>kol.17 = kol.15 + kol.16</t>
  </si>
  <si>
    <t>kol.18 = kol.17 x kol.12</t>
  </si>
  <si>
    <t>WYKAZ STAŁYCH URZĄDZEŃ TECHNICZNYCH</t>
  </si>
  <si>
    <t>Załącznik nr 2.3</t>
  </si>
  <si>
    <t>Nazwa i Kody CPV: 50720000-8 usługi w zakresie napraw i konserwacji instalacji centralnego ogrzewania,
50531100-7 usługi w zakresie napraw i konserwacji kotów grzewczych
50512000-7 usługi w zakresie napraw i konserwacji zaworów
50511000-0 usługi w zakresie napraw i konserwacji pomp
50531200-8 usługi w zakresie konserwacji aparatury gazowej</t>
  </si>
  <si>
    <t>Rodzaj stałych urządzeń technicznych: KOTŁOWNIE OLEJOWE I ELEKTRYCZNE.</t>
  </si>
  <si>
    <t xml:space="preserve">Załącznik </t>
  </si>
  <si>
    <t>FORMULARZ OFERTOWY USŁUGI SERWISOWO-KONSERWACYJNEJ STAŁYCH URZĄDZEŃ TECHNICZNYCH</t>
  </si>
  <si>
    <t>Data przeprowadzenia kontroli</t>
  </si>
  <si>
    <t>?</t>
  </si>
  <si>
    <t>05.12.2022</t>
  </si>
  <si>
    <t>Załącznik nr 3</t>
  </si>
  <si>
    <t>3……………………………………………………………………….</t>
  </si>
  <si>
    <t>Załącznik nr 4</t>
  </si>
  <si>
    <t>kol.18 = kol.6 x kol.17</t>
  </si>
  <si>
    <t>kol.19 = kol.18 x 23%</t>
  </si>
  <si>
    <t>kol.20 = kol.18 + kol.19</t>
  </si>
  <si>
    <t>kol.17 = kol.16 x 23%</t>
  </si>
  <si>
    <t>kol.18 = kol.16 + kol.17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</si>
</sst>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zł&quot;;[Red]\-#,##0\ &quot;zł&quot;"/>
    <numFmt numFmtId="8" formatCode="#,##0.00\ &quot;zł&quot;;[Red]\-#,##0.00\ &quot;zł&quot;"/>
    <numFmt numFmtId="164" formatCode="#,##0.00\ &quot;zł&quot;"/>
    <numFmt numFmtId="165" formatCode="#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sz val="12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4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2" fontId="10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2" fontId="15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6" fillId="0" borderId="1" xfId="0" applyNumberFormat="1" applyFont="1" applyBorder="1" applyAlignment="1">
      <alignment vertical="center"/>
    </xf>
    <xf numFmtId="0" fontId="17" fillId="0" borderId="0" xfId="0" applyFont="1"/>
    <xf numFmtId="0" fontId="18" fillId="0" borderId="0" xfId="0" applyFont="1"/>
    <xf numFmtId="0" fontId="17" fillId="0" borderId="0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top" textRotation="90"/>
    </xf>
    <xf numFmtId="0" fontId="18" fillId="0" borderId="0" xfId="0" applyFont="1" applyAlignment="1">
      <alignment horizontal="right" vertical="center"/>
    </xf>
    <xf numFmtId="2" fontId="18" fillId="0" borderId="1" xfId="0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8" fontId="13" fillId="0" borderId="0" xfId="0" applyNumberFormat="1" applyFont="1" applyAlignment="1">
      <alignment horizontal="left" vertical="center"/>
    </xf>
    <xf numFmtId="6" fontId="13" fillId="0" borderId="0" xfId="0" applyNumberFormat="1" applyFont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left" vertical="center"/>
    </xf>
    <xf numFmtId="2" fontId="16" fillId="6" borderId="1" xfId="0" applyNumberFormat="1" applyFont="1" applyFill="1" applyBorder="1" applyAlignment="1">
      <alignment vertical="center"/>
    </xf>
    <xf numFmtId="2" fontId="16" fillId="6" borderId="1" xfId="0" applyNumberFormat="1" applyFont="1" applyFill="1" applyBorder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right" vertical="center"/>
    </xf>
    <xf numFmtId="0" fontId="16" fillId="6" borderId="1" xfId="0" applyFont="1" applyFill="1" applyBorder="1" applyAlignment="1">
      <alignment horizontal="left" vertical="center" wrapText="1"/>
    </xf>
    <xf numFmtId="2" fontId="16" fillId="7" borderId="1" xfId="0" applyNumberFormat="1" applyFont="1" applyFill="1" applyBorder="1" applyAlignment="1">
      <alignment horizontal="right" vertical="center"/>
    </xf>
    <xf numFmtId="2" fontId="15" fillId="7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left" vertical="center" wrapText="1"/>
    </xf>
    <xf numFmtId="165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165" fontId="16" fillId="7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7" borderId="1" xfId="0" applyFont="1" applyFill="1" applyBorder="1" applyAlignment="1">
      <alignment horizontal="left" vertical="center" wrapText="1"/>
    </xf>
    <xf numFmtId="165" fontId="10" fillId="7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G14" sqref="G14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27" t="s">
        <v>32</v>
      </c>
    </row>
    <row r="2" spans="1:4">
      <c r="D2" s="27"/>
    </row>
    <row r="3" spans="1:4" ht="20.25">
      <c r="A3" s="105" t="s">
        <v>133</v>
      </c>
      <c r="B3" s="105"/>
      <c r="C3" s="105"/>
      <c r="D3" s="105"/>
    </row>
    <row r="5" spans="1:4" ht="20.25" customHeight="1">
      <c r="A5" s="62" t="s">
        <v>0</v>
      </c>
      <c r="B5" s="62" t="s">
        <v>130</v>
      </c>
      <c r="C5" s="62" t="s">
        <v>131</v>
      </c>
      <c r="D5" s="62" t="s">
        <v>132</v>
      </c>
    </row>
    <row r="6" spans="1:4" ht="43.5" customHeight="1">
      <c r="A6" s="50">
        <v>1</v>
      </c>
      <c r="B6" s="63" t="s">
        <v>143</v>
      </c>
      <c r="C6" s="51" t="s">
        <v>149</v>
      </c>
      <c r="D6" s="51" t="s">
        <v>150</v>
      </c>
    </row>
    <row r="7" spans="1:4" ht="21.75" customHeight="1">
      <c r="A7" s="50">
        <v>2</v>
      </c>
      <c r="B7" s="63" t="s">
        <v>137</v>
      </c>
      <c r="C7" s="51" t="s">
        <v>151</v>
      </c>
      <c r="D7" s="51" t="s">
        <v>152</v>
      </c>
    </row>
    <row r="8" spans="1:4" ht="21.75" customHeight="1">
      <c r="A8" s="50">
        <v>3</v>
      </c>
      <c r="B8" s="63" t="s">
        <v>144</v>
      </c>
      <c r="C8" s="51" t="s">
        <v>153</v>
      </c>
      <c r="D8" s="51" t="s">
        <v>154</v>
      </c>
    </row>
    <row r="9" spans="1:4" ht="21.75" customHeight="1">
      <c r="A9" s="50">
        <v>4</v>
      </c>
      <c r="B9" s="63" t="s">
        <v>139</v>
      </c>
      <c r="C9" s="51" t="s">
        <v>155</v>
      </c>
      <c r="D9" s="51" t="s">
        <v>156</v>
      </c>
    </row>
    <row r="11" spans="1:4">
      <c r="A11" t="s">
        <v>134</v>
      </c>
    </row>
    <row r="12" spans="1:4">
      <c r="A12" s="2" t="s">
        <v>18</v>
      </c>
      <c r="B12" t="s">
        <v>138</v>
      </c>
    </row>
    <row r="13" spans="1:4">
      <c r="A13" s="2" t="s">
        <v>19</v>
      </c>
      <c r="B13" t="s">
        <v>148</v>
      </c>
    </row>
    <row r="14" spans="1:4">
      <c r="A14" s="2" t="s">
        <v>20</v>
      </c>
      <c r="B14" t="s">
        <v>135</v>
      </c>
    </row>
    <row r="15" spans="1:4">
      <c r="A15" s="2" t="s">
        <v>17</v>
      </c>
      <c r="B15" t="s">
        <v>136</v>
      </c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scale="1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22" zoomScaleNormal="100" zoomScaleSheetLayoutView="90" workbookViewId="0">
      <selection activeCell="K44" sqref="K44"/>
    </sheetView>
  </sheetViews>
  <sheetFormatPr defaultRowHeight="14.25"/>
  <cols>
    <col min="1" max="1" width="4.625" style="1" customWidth="1"/>
    <col min="2" max="2" width="13.25" style="1" customWidth="1"/>
    <col min="3" max="3" width="16.75" style="1" customWidth="1"/>
    <col min="4" max="4" width="9.75" style="1" customWidth="1"/>
    <col min="5" max="5" width="9.5" style="1" customWidth="1"/>
    <col min="6" max="6" width="12.125" style="1" customWidth="1"/>
    <col min="7" max="7" width="10.5" style="1" customWidth="1"/>
    <col min="8" max="16384" width="9" style="1"/>
  </cols>
  <sheetData>
    <row r="1" spans="1:7">
      <c r="G1" s="8" t="s">
        <v>32</v>
      </c>
    </row>
    <row r="3" spans="1:7" ht="15">
      <c r="A3" s="147" t="s">
        <v>43</v>
      </c>
      <c r="B3" s="147"/>
      <c r="C3" s="147"/>
      <c r="D3" s="147"/>
      <c r="E3" s="147"/>
      <c r="F3" s="147"/>
      <c r="G3" s="147"/>
    </row>
    <row r="4" spans="1:7" ht="15">
      <c r="A4" s="147" t="s">
        <v>38</v>
      </c>
      <c r="B4" s="147"/>
      <c r="C4" s="147"/>
      <c r="D4" s="147"/>
      <c r="E4" s="147"/>
      <c r="F4" s="147"/>
      <c r="G4" s="147"/>
    </row>
    <row r="5" spans="1:7">
      <c r="A5" s="146" t="s">
        <v>51</v>
      </c>
      <c r="B5" s="146"/>
      <c r="C5" s="146"/>
      <c r="D5" s="146"/>
      <c r="E5" s="146"/>
      <c r="F5" s="146"/>
      <c r="G5" s="146"/>
    </row>
    <row r="6" spans="1:7">
      <c r="A6" s="17"/>
      <c r="B6" s="17"/>
      <c r="C6" s="17"/>
      <c r="D6" s="17"/>
      <c r="E6" s="17"/>
      <c r="F6" s="17"/>
      <c r="G6" s="17"/>
    </row>
    <row r="7" spans="1:7" ht="15">
      <c r="A7" s="6" t="s">
        <v>18</v>
      </c>
      <c r="B7" s="13" t="s">
        <v>39</v>
      </c>
      <c r="C7" s="6"/>
      <c r="D7" s="6"/>
      <c r="E7" s="6"/>
      <c r="F7" s="6"/>
      <c r="G7" s="6"/>
    </row>
    <row r="8" spans="1:7" ht="15">
      <c r="A8" s="6" t="s">
        <v>19</v>
      </c>
      <c r="B8" s="13" t="s">
        <v>44</v>
      </c>
      <c r="C8" s="6"/>
      <c r="D8" s="6"/>
      <c r="E8" s="6"/>
      <c r="F8" s="6"/>
      <c r="G8" s="6"/>
    </row>
    <row r="9" spans="1:7" ht="15">
      <c r="A9" s="6" t="s">
        <v>20</v>
      </c>
      <c r="B9" s="13" t="s">
        <v>45</v>
      </c>
      <c r="C9" s="6"/>
      <c r="D9" s="6"/>
      <c r="E9" s="6"/>
      <c r="F9" s="6"/>
      <c r="G9" s="6"/>
    </row>
    <row r="10" spans="1:7" ht="15">
      <c r="A10" s="6" t="s">
        <v>17</v>
      </c>
      <c r="B10" s="13" t="s">
        <v>15</v>
      </c>
      <c r="C10" s="6"/>
      <c r="D10" s="6"/>
      <c r="E10" s="6"/>
      <c r="F10" s="6"/>
      <c r="G10" s="6"/>
    </row>
    <row r="11" spans="1:7" ht="15">
      <c r="A11" s="6" t="s">
        <v>22</v>
      </c>
      <c r="B11" s="13" t="s">
        <v>16</v>
      </c>
      <c r="C11" s="6"/>
      <c r="D11" s="6"/>
      <c r="E11" s="6"/>
      <c r="F11" s="6"/>
      <c r="G11" s="6"/>
    </row>
    <row r="13" spans="1:7" ht="22.5" customHeight="1">
      <c r="A13" s="6" t="s">
        <v>23</v>
      </c>
      <c r="B13" s="7" t="s">
        <v>31</v>
      </c>
    </row>
    <row r="14" spans="1:7" ht="48.75" customHeight="1">
      <c r="A14" s="9" t="s">
        <v>0</v>
      </c>
      <c r="B14" s="9" t="s">
        <v>27</v>
      </c>
      <c r="C14" s="9" t="s">
        <v>28</v>
      </c>
      <c r="D14" s="9" t="s">
        <v>41</v>
      </c>
      <c r="E14" s="9" t="s">
        <v>40</v>
      </c>
      <c r="F14" s="9" t="s">
        <v>30</v>
      </c>
      <c r="G14" s="9" t="s">
        <v>35</v>
      </c>
    </row>
    <row r="15" spans="1:7" s="2" customFormat="1" ht="12.75" customHeight="1">
      <c r="A15" s="3">
        <v>1</v>
      </c>
      <c r="B15" s="3"/>
      <c r="C15" s="3"/>
      <c r="D15" s="3"/>
      <c r="E15" s="3"/>
      <c r="F15" s="3"/>
      <c r="G15" s="3"/>
    </row>
    <row r="16" spans="1:7" s="2" customFormat="1" ht="12.75" customHeight="1">
      <c r="A16" s="3">
        <v>2</v>
      </c>
      <c r="B16" s="3"/>
      <c r="C16" s="3"/>
      <c r="D16" s="3"/>
      <c r="E16" s="3"/>
      <c r="F16" s="3"/>
      <c r="G16" s="3"/>
    </row>
    <row r="17" spans="1:7" s="2" customFormat="1" ht="12.75" customHeight="1">
      <c r="A17" s="3">
        <v>3</v>
      </c>
      <c r="B17" s="3"/>
      <c r="C17" s="3"/>
      <c r="D17" s="3"/>
      <c r="E17" s="3"/>
      <c r="F17" s="3"/>
      <c r="G17" s="3"/>
    </row>
    <row r="18" spans="1:7" s="2" customFormat="1" ht="12.75" customHeight="1">
      <c r="A18" s="3">
        <v>4</v>
      </c>
      <c r="B18" s="3"/>
      <c r="C18" s="3"/>
      <c r="D18" s="3"/>
      <c r="E18" s="3"/>
      <c r="F18" s="3"/>
      <c r="G18" s="3"/>
    </row>
    <row r="19" spans="1:7" s="2" customFormat="1" ht="12.75" customHeight="1">
      <c r="A19" s="3">
        <v>5</v>
      </c>
      <c r="B19" s="3"/>
      <c r="C19" s="3"/>
      <c r="D19" s="3"/>
      <c r="E19" s="3"/>
      <c r="F19" s="3"/>
      <c r="G19" s="3"/>
    </row>
    <row r="20" spans="1:7" s="2" customFormat="1" ht="12.75" customHeight="1">
      <c r="A20" s="3">
        <v>6</v>
      </c>
      <c r="B20" s="3"/>
      <c r="C20" s="3"/>
      <c r="D20" s="3"/>
      <c r="E20" s="3"/>
      <c r="F20" s="3"/>
      <c r="G20" s="3"/>
    </row>
    <row r="21" spans="1:7" s="2" customFormat="1" ht="12.75" customHeight="1">
      <c r="A21" s="3">
        <v>7</v>
      </c>
      <c r="B21" s="3"/>
      <c r="C21" s="3"/>
      <c r="D21" s="3"/>
      <c r="E21" s="3"/>
      <c r="F21" s="3"/>
      <c r="G21" s="3"/>
    </row>
    <row r="22" spans="1:7" s="2" customFormat="1" ht="12.75" customHeight="1">
      <c r="A22" s="3">
        <v>8</v>
      </c>
      <c r="B22" s="3"/>
      <c r="C22" s="3"/>
      <c r="D22" s="3"/>
      <c r="E22" s="3"/>
      <c r="F22" s="3"/>
      <c r="G22" s="3"/>
    </row>
    <row r="23" spans="1:7" ht="15" customHeight="1">
      <c r="F23" s="8" t="s">
        <v>36</v>
      </c>
      <c r="G23" s="4"/>
    </row>
    <row r="24" spans="1:7" ht="17.25" customHeight="1">
      <c r="F24" s="8"/>
      <c r="G24" s="11"/>
    </row>
    <row r="25" spans="1:7" ht="17.25" customHeight="1">
      <c r="A25" s="6" t="s">
        <v>25</v>
      </c>
      <c r="B25" s="7" t="s">
        <v>42</v>
      </c>
    </row>
    <row r="26" spans="1:7" ht="48.75" customHeight="1">
      <c r="A26" s="9" t="s">
        <v>0</v>
      </c>
      <c r="B26" s="9" t="s">
        <v>33</v>
      </c>
      <c r="C26" s="9" t="s">
        <v>34</v>
      </c>
      <c r="D26" s="9" t="s">
        <v>41</v>
      </c>
      <c r="E26" s="9" t="s">
        <v>40</v>
      </c>
      <c r="F26" s="9" t="s">
        <v>30</v>
      </c>
      <c r="G26" s="9" t="s">
        <v>35</v>
      </c>
    </row>
    <row r="27" spans="1:7" ht="12.75" customHeight="1">
      <c r="A27" s="3">
        <v>1</v>
      </c>
      <c r="B27" s="3"/>
      <c r="C27" s="3"/>
      <c r="D27" s="3"/>
      <c r="E27" s="3"/>
      <c r="F27" s="3"/>
      <c r="G27" s="3"/>
    </row>
    <row r="28" spans="1:7" ht="12.75" customHeight="1">
      <c r="A28" s="3">
        <v>2</v>
      </c>
      <c r="B28" s="3"/>
      <c r="C28" s="3"/>
      <c r="D28" s="3"/>
      <c r="E28" s="3"/>
      <c r="F28" s="3"/>
      <c r="G28" s="3"/>
    </row>
    <row r="29" spans="1:7" ht="12.75" customHeight="1">
      <c r="A29" s="3">
        <v>3</v>
      </c>
      <c r="B29" s="3"/>
      <c r="C29" s="3"/>
      <c r="D29" s="3"/>
      <c r="E29" s="3"/>
      <c r="F29" s="3"/>
      <c r="G29" s="3"/>
    </row>
    <row r="30" spans="1:7" ht="12.75" customHeight="1">
      <c r="A30" s="3">
        <v>4</v>
      </c>
      <c r="B30" s="3"/>
      <c r="C30" s="3"/>
      <c r="D30" s="3"/>
      <c r="E30" s="3"/>
      <c r="F30" s="3"/>
      <c r="G30" s="3"/>
    </row>
    <row r="31" spans="1:7" ht="12.75" customHeight="1">
      <c r="A31" s="3">
        <v>5</v>
      </c>
      <c r="B31" s="3"/>
      <c r="C31" s="3"/>
      <c r="D31" s="3"/>
      <c r="E31" s="3"/>
      <c r="F31" s="3"/>
      <c r="G31" s="3"/>
    </row>
    <row r="32" spans="1:7" ht="12.75" customHeight="1">
      <c r="A32" s="3">
        <v>6</v>
      </c>
      <c r="B32" s="3"/>
      <c r="C32" s="3"/>
      <c r="D32" s="3"/>
      <c r="E32" s="3"/>
      <c r="F32" s="3"/>
      <c r="G32" s="3"/>
    </row>
    <row r="33" spans="1:7" ht="12.75" customHeight="1">
      <c r="A33" s="3">
        <v>7</v>
      </c>
      <c r="B33" s="3"/>
      <c r="C33" s="3"/>
      <c r="D33" s="3"/>
      <c r="E33" s="3"/>
      <c r="F33" s="3"/>
      <c r="G33" s="3"/>
    </row>
    <row r="34" spans="1:7" ht="12.75" customHeight="1">
      <c r="A34" s="3">
        <v>8</v>
      </c>
      <c r="B34" s="3"/>
      <c r="C34" s="3"/>
      <c r="D34" s="3"/>
      <c r="E34" s="3"/>
      <c r="F34" s="3"/>
      <c r="G34" s="3"/>
    </row>
    <row r="35" spans="1:7" ht="15" customHeight="1">
      <c r="F35" s="8" t="s">
        <v>37</v>
      </c>
      <c r="G35" s="4"/>
    </row>
    <row r="37" spans="1:7" ht="20.25" customHeight="1">
      <c r="A37" s="6" t="s">
        <v>23</v>
      </c>
      <c r="B37" s="14" t="s">
        <v>93</v>
      </c>
      <c r="F37" s="12"/>
      <c r="G37" s="16"/>
    </row>
    <row r="38" spans="1:7" ht="20.25" customHeight="1">
      <c r="A38" s="6" t="s">
        <v>25</v>
      </c>
      <c r="B38" s="14" t="s">
        <v>47</v>
      </c>
      <c r="F38" s="12"/>
      <c r="G38" s="11"/>
    </row>
    <row r="39" spans="1:7" ht="16.5" customHeight="1">
      <c r="A39" s="9" t="s">
        <v>0</v>
      </c>
      <c r="B39" s="143" t="s">
        <v>2</v>
      </c>
      <c r="C39" s="144"/>
      <c r="D39" s="145" t="s">
        <v>48</v>
      </c>
      <c r="E39" s="145"/>
      <c r="F39" s="15"/>
      <c r="G39" s="15"/>
    </row>
    <row r="40" spans="1:7" ht="15.75" customHeight="1">
      <c r="A40" s="3">
        <v>1</v>
      </c>
      <c r="B40" s="140"/>
      <c r="C40" s="141"/>
      <c r="D40" s="142"/>
      <c r="E40" s="142"/>
      <c r="F40" s="10"/>
      <c r="G40" s="10"/>
    </row>
    <row r="41" spans="1:7" ht="15.75" customHeight="1">
      <c r="A41" s="3">
        <v>2</v>
      </c>
      <c r="B41" s="140"/>
      <c r="C41" s="141"/>
      <c r="D41" s="142"/>
      <c r="E41" s="142"/>
      <c r="F41" s="10"/>
      <c r="G41" s="10"/>
    </row>
    <row r="42" spans="1:7" ht="15.75" customHeight="1">
      <c r="A42" s="3">
        <v>3</v>
      </c>
      <c r="B42" s="140"/>
      <c r="C42" s="141"/>
      <c r="D42" s="142"/>
      <c r="E42" s="142"/>
      <c r="F42" s="10"/>
      <c r="G42" s="10"/>
    </row>
    <row r="43" spans="1:7" ht="15.75" customHeight="1">
      <c r="A43" s="3">
        <v>4</v>
      </c>
      <c r="B43" s="140"/>
      <c r="C43" s="141"/>
      <c r="D43" s="142"/>
      <c r="E43" s="142"/>
      <c r="F43" s="10"/>
      <c r="G43" s="10"/>
    </row>
    <row r="44" spans="1:7" ht="15.75" customHeight="1">
      <c r="A44" s="6"/>
      <c r="B44" s="14"/>
      <c r="F44" s="12"/>
      <c r="G44" s="11"/>
    </row>
    <row r="45" spans="1:7" ht="15.75" customHeight="1">
      <c r="A45" s="6" t="s">
        <v>26</v>
      </c>
      <c r="B45" s="14" t="s">
        <v>94</v>
      </c>
      <c r="F45" s="12"/>
      <c r="G45" s="11"/>
    </row>
    <row r="46" spans="1:7" ht="15.75" customHeight="1">
      <c r="A46" s="9" t="s">
        <v>0</v>
      </c>
      <c r="B46" s="143" t="s">
        <v>49</v>
      </c>
      <c r="C46" s="144"/>
      <c r="D46" s="145" t="s">
        <v>48</v>
      </c>
      <c r="E46" s="145"/>
      <c r="F46" s="12"/>
      <c r="G46" s="11"/>
    </row>
    <row r="47" spans="1:7" ht="15.75" customHeight="1">
      <c r="A47" s="3">
        <v>1</v>
      </c>
      <c r="B47" s="140"/>
      <c r="C47" s="141"/>
      <c r="D47" s="142"/>
      <c r="E47" s="142"/>
      <c r="F47" s="12"/>
      <c r="G47" s="11"/>
    </row>
    <row r="48" spans="1:7" ht="15.75" customHeight="1">
      <c r="A48" s="3">
        <v>2</v>
      </c>
      <c r="B48" s="140"/>
      <c r="C48" s="141"/>
      <c r="D48" s="142"/>
      <c r="E48" s="142"/>
      <c r="F48" s="12"/>
      <c r="G48" s="11"/>
    </row>
    <row r="49" spans="1:7" ht="15.75" customHeight="1">
      <c r="A49" s="3">
        <v>3</v>
      </c>
      <c r="B49" s="140"/>
      <c r="C49" s="141"/>
      <c r="D49" s="142"/>
      <c r="E49" s="142"/>
      <c r="F49" s="12"/>
      <c r="G49" s="11"/>
    </row>
    <row r="50" spans="1:7" ht="15.75" customHeight="1">
      <c r="A50" s="3">
        <v>4</v>
      </c>
      <c r="B50" s="140"/>
      <c r="C50" s="141"/>
      <c r="D50" s="142"/>
      <c r="E50" s="142"/>
      <c r="F50" s="12"/>
      <c r="G50" s="11"/>
    </row>
    <row r="51" spans="1:7" ht="15.75" customHeight="1">
      <c r="A51" s="6"/>
      <c r="B51" s="14"/>
      <c r="F51" s="12"/>
      <c r="G51" s="11"/>
    </row>
    <row r="52" spans="1:7" ht="15.75" customHeight="1">
      <c r="A52" s="6" t="s">
        <v>25</v>
      </c>
      <c r="B52" s="14" t="s">
        <v>46</v>
      </c>
    </row>
    <row r="54" spans="1:7">
      <c r="E54" s="1" t="s">
        <v>50</v>
      </c>
    </row>
  </sheetData>
  <mergeCells count="23">
    <mergeCell ref="A3:G3"/>
    <mergeCell ref="A4:G4"/>
    <mergeCell ref="B39:C39"/>
    <mergeCell ref="B40:C40"/>
    <mergeCell ref="B41:C41"/>
    <mergeCell ref="D39:E39"/>
    <mergeCell ref="D40:E40"/>
    <mergeCell ref="D41:E41"/>
    <mergeCell ref="B50:C50"/>
    <mergeCell ref="D50:E50"/>
    <mergeCell ref="B46:C46"/>
    <mergeCell ref="D46:E46"/>
    <mergeCell ref="A5:G5"/>
    <mergeCell ref="B47:C47"/>
    <mergeCell ref="D47:E47"/>
    <mergeCell ref="B48:C48"/>
    <mergeCell ref="D48:E48"/>
    <mergeCell ref="B49:C49"/>
    <mergeCell ref="D49:E49"/>
    <mergeCell ref="B42:C42"/>
    <mergeCell ref="D42:E42"/>
    <mergeCell ref="B43:C43"/>
    <mergeCell ref="D43:E43"/>
  </mergeCells>
  <pageMargins left="1.3779527559055118" right="0.59055118110236227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view="pageBreakPreview" topLeftCell="A8" zoomScale="70" zoomScaleNormal="78" zoomScaleSheetLayoutView="70" workbookViewId="0">
      <selection activeCell="A18" sqref="A18:XFD18"/>
    </sheetView>
  </sheetViews>
  <sheetFormatPr defaultRowHeight="14.25"/>
  <cols>
    <col min="1" max="1" width="4.25" customWidth="1"/>
    <col min="2" max="2" width="10.5" customWidth="1"/>
    <col min="3" max="3" width="55.5" customWidth="1"/>
    <col min="4" max="4" width="17" customWidth="1"/>
    <col min="5" max="5" width="13.375" customWidth="1"/>
    <col min="6" max="6" width="4.875" customWidth="1"/>
    <col min="7" max="7" width="10.5" customWidth="1"/>
    <col min="8" max="8" width="16.875" customWidth="1"/>
    <col min="9" max="9" width="6.75" customWidth="1"/>
    <col min="10" max="10" width="12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4.25" customWidth="1"/>
  </cols>
  <sheetData>
    <row r="1" spans="1:18" ht="18">
      <c r="B1" s="21" t="s">
        <v>60</v>
      </c>
      <c r="C1" s="21"/>
      <c r="E1" s="21"/>
      <c r="R1" s="27" t="s">
        <v>182</v>
      </c>
    </row>
    <row r="2" spans="1:18">
      <c r="B2" s="20"/>
    </row>
    <row r="3" spans="1:18">
      <c r="B3" s="20" t="s">
        <v>61</v>
      </c>
      <c r="C3" s="20"/>
      <c r="E3" s="20"/>
    </row>
    <row r="4" spans="1:18">
      <c r="E4" s="20"/>
    </row>
    <row r="5" spans="1:18" ht="30" customHeight="1">
      <c r="A5" s="112" t="s">
        <v>81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</row>
    <row r="6" spans="1:18" s="30" customFormat="1" ht="18.75" customHeight="1">
      <c r="A6" s="29" t="s">
        <v>18</v>
      </c>
      <c r="B6" s="31" t="s">
        <v>145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s="30" customFormat="1" ht="18.75" customHeight="1">
      <c r="A7" s="29" t="s">
        <v>19</v>
      </c>
      <c r="B7" s="31" t="s">
        <v>165</v>
      </c>
      <c r="C7" s="29"/>
      <c r="D7" s="29"/>
      <c r="E7" s="29"/>
      <c r="F7" s="29"/>
      <c r="G7" s="29"/>
      <c r="H7" s="29"/>
      <c r="I7" s="29"/>
      <c r="J7" s="29"/>
      <c r="K7" s="29"/>
      <c r="L7" s="64"/>
      <c r="M7" s="29"/>
      <c r="N7" s="29"/>
      <c r="O7" s="29"/>
      <c r="P7" s="29"/>
      <c r="Q7" s="29"/>
      <c r="R7" s="29"/>
    </row>
    <row r="8" spans="1:18" s="30" customFormat="1" ht="18.75" customHeight="1">
      <c r="A8" s="29" t="s">
        <v>20</v>
      </c>
      <c r="B8" s="111" t="s">
        <v>157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</row>
    <row r="9" spans="1:18" s="30" customFormat="1" ht="18.75" customHeight="1">
      <c r="A9" s="29" t="s">
        <v>17</v>
      </c>
      <c r="B9" s="31" t="s">
        <v>68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 ht="19.5" customHeight="1">
      <c r="A10" s="113" t="s">
        <v>0</v>
      </c>
      <c r="B10" s="113" t="s">
        <v>65</v>
      </c>
      <c r="C10" s="114" t="s">
        <v>67</v>
      </c>
      <c r="D10" s="115"/>
      <c r="E10" s="115"/>
      <c r="F10" s="115"/>
      <c r="G10" s="116"/>
      <c r="H10" s="113" t="s">
        <v>1</v>
      </c>
      <c r="I10" s="113"/>
      <c r="J10" s="113"/>
      <c r="K10" s="113" t="s">
        <v>55</v>
      </c>
      <c r="L10" s="113" t="s">
        <v>10</v>
      </c>
      <c r="M10" s="113" t="s">
        <v>64</v>
      </c>
      <c r="N10" s="114" t="s">
        <v>86</v>
      </c>
      <c r="O10" s="115"/>
      <c r="P10" s="115"/>
      <c r="Q10" s="115"/>
      <c r="R10" s="116"/>
    </row>
    <row r="11" spans="1:18" ht="15.75" customHeight="1">
      <c r="A11" s="113"/>
      <c r="B11" s="113"/>
      <c r="C11" s="106" t="s">
        <v>66</v>
      </c>
      <c r="D11" s="106" t="s">
        <v>4</v>
      </c>
      <c r="E11" s="106" t="s">
        <v>5</v>
      </c>
      <c r="F11" s="106" t="s">
        <v>63</v>
      </c>
      <c r="G11" s="106" t="s">
        <v>96</v>
      </c>
      <c r="H11" s="106" t="s">
        <v>2</v>
      </c>
      <c r="I11" s="106" t="s">
        <v>3</v>
      </c>
      <c r="J11" s="106" t="s">
        <v>62</v>
      </c>
      <c r="K11" s="113"/>
      <c r="L11" s="113"/>
      <c r="M11" s="113"/>
      <c r="N11" s="114" t="s">
        <v>82</v>
      </c>
      <c r="O11" s="115"/>
      <c r="P11" s="115"/>
      <c r="Q11" s="116"/>
      <c r="R11" s="19" t="s">
        <v>13</v>
      </c>
    </row>
    <row r="12" spans="1:18" ht="49.5" customHeight="1">
      <c r="A12" s="113"/>
      <c r="B12" s="113"/>
      <c r="C12" s="107"/>
      <c r="D12" s="107"/>
      <c r="E12" s="107"/>
      <c r="F12" s="107"/>
      <c r="G12" s="107"/>
      <c r="H12" s="107"/>
      <c r="I12" s="107"/>
      <c r="J12" s="107"/>
      <c r="K12" s="113"/>
      <c r="L12" s="113"/>
      <c r="M12" s="113"/>
      <c r="N12" s="18" t="s">
        <v>6</v>
      </c>
      <c r="O12" s="18" t="s">
        <v>7</v>
      </c>
      <c r="P12" s="18" t="s">
        <v>9</v>
      </c>
      <c r="Q12" s="18" t="s">
        <v>8</v>
      </c>
      <c r="R12" s="18" t="s">
        <v>8</v>
      </c>
    </row>
    <row r="13" spans="1:18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  <c r="Q13" s="5">
        <v>17</v>
      </c>
      <c r="R13" s="5">
        <v>18</v>
      </c>
    </row>
    <row r="14" spans="1:18" ht="57.75" customHeight="1">
      <c r="A14" s="47">
        <v>1</v>
      </c>
      <c r="B14" s="108" t="s">
        <v>160</v>
      </c>
      <c r="C14" s="48" t="s">
        <v>173</v>
      </c>
      <c r="D14" s="47" t="s">
        <v>170</v>
      </c>
      <c r="E14" s="70" t="s">
        <v>171</v>
      </c>
      <c r="F14" s="47">
        <v>1</v>
      </c>
      <c r="G14" s="47">
        <v>2016</v>
      </c>
      <c r="H14" s="70" t="s">
        <v>162</v>
      </c>
      <c r="I14" s="47">
        <v>21</v>
      </c>
      <c r="J14" s="70" t="s">
        <v>164</v>
      </c>
      <c r="K14" s="66">
        <v>8</v>
      </c>
      <c r="L14" s="66">
        <v>24</v>
      </c>
      <c r="M14" s="67" t="s">
        <v>184</v>
      </c>
      <c r="N14" s="69">
        <v>180</v>
      </c>
      <c r="O14" s="34">
        <f>F14*N14</f>
        <v>180</v>
      </c>
      <c r="P14" s="34">
        <f t="shared" ref="P14:P20" si="0">O14*0.23</f>
        <v>41.4</v>
      </c>
      <c r="Q14" s="34">
        <f t="shared" ref="Q14:Q20" si="1">O14+P14</f>
        <v>221.4</v>
      </c>
      <c r="R14" s="34">
        <f t="shared" ref="R14:R20" si="2">Q14*L14</f>
        <v>5313.6</v>
      </c>
    </row>
    <row r="15" spans="1:18" ht="51.75" customHeight="1">
      <c r="A15" s="47">
        <v>2</v>
      </c>
      <c r="B15" s="109"/>
      <c r="C15" s="48" t="s">
        <v>167</v>
      </c>
      <c r="D15" s="70" t="s">
        <v>161</v>
      </c>
      <c r="E15" s="47" t="s">
        <v>158</v>
      </c>
      <c r="F15" s="47">
        <v>1</v>
      </c>
      <c r="G15" s="47">
        <v>1997</v>
      </c>
      <c r="H15" s="70" t="s">
        <v>162</v>
      </c>
      <c r="I15" s="47">
        <v>5</v>
      </c>
      <c r="J15" s="70" t="s">
        <v>164</v>
      </c>
      <c r="K15" s="66">
        <v>8</v>
      </c>
      <c r="L15" s="66">
        <v>24</v>
      </c>
      <c r="M15" s="77" t="s">
        <v>183</v>
      </c>
      <c r="N15" s="68">
        <v>280</v>
      </c>
      <c r="O15" s="34">
        <f>F15*N15</f>
        <v>280</v>
      </c>
      <c r="P15" s="34">
        <f t="shared" si="0"/>
        <v>64.400000000000006</v>
      </c>
      <c r="Q15" s="34">
        <f t="shared" si="1"/>
        <v>344.4</v>
      </c>
      <c r="R15" s="34">
        <f t="shared" si="2"/>
        <v>8265.5999999999985</v>
      </c>
    </row>
    <row r="16" spans="1:18" ht="35.25" customHeight="1">
      <c r="A16" s="47">
        <v>3</v>
      </c>
      <c r="B16" s="109"/>
      <c r="C16" s="65" t="s">
        <v>169</v>
      </c>
      <c r="D16" s="47" t="s">
        <v>168</v>
      </c>
      <c r="E16" s="47" t="s">
        <v>158</v>
      </c>
      <c r="F16" s="47">
        <v>1</v>
      </c>
      <c r="G16" s="47">
        <v>1997</v>
      </c>
      <c r="H16" s="70" t="s">
        <v>162</v>
      </c>
      <c r="I16" s="47">
        <v>5</v>
      </c>
      <c r="J16" s="70" t="s">
        <v>164</v>
      </c>
      <c r="K16" s="66">
        <v>5</v>
      </c>
      <c r="L16" s="66">
        <v>15</v>
      </c>
      <c r="M16" s="77" t="s">
        <v>183</v>
      </c>
      <c r="N16" s="69">
        <v>200</v>
      </c>
      <c r="O16" s="34">
        <f>F16*N16</f>
        <v>200</v>
      </c>
      <c r="P16" s="34">
        <f t="shared" si="0"/>
        <v>46</v>
      </c>
      <c r="Q16" s="34">
        <f t="shared" si="1"/>
        <v>246</v>
      </c>
      <c r="R16" s="34">
        <f t="shared" si="2"/>
        <v>3690</v>
      </c>
    </row>
    <row r="17" spans="1:18" ht="61.5" customHeight="1">
      <c r="A17" s="47">
        <v>4</v>
      </c>
      <c r="B17" s="109"/>
      <c r="C17" s="65" t="s">
        <v>174</v>
      </c>
      <c r="D17" s="47" t="s">
        <v>172</v>
      </c>
      <c r="E17" s="47" t="s">
        <v>175</v>
      </c>
      <c r="F17" s="47">
        <v>1</v>
      </c>
      <c r="G17" s="47">
        <v>2008</v>
      </c>
      <c r="H17" s="70" t="s">
        <v>166</v>
      </c>
      <c r="I17" s="47">
        <v>1</v>
      </c>
      <c r="J17" s="70" t="s">
        <v>163</v>
      </c>
      <c r="K17" s="66">
        <v>12</v>
      </c>
      <c r="L17" s="66">
        <v>36</v>
      </c>
      <c r="M17" s="77" t="s">
        <v>183</v>
      </c>
      <c r="N17" s="69">
        <v>250</v>
      </c>
      <c r="O17" s="34">
        <f>F17*N17</f>
        <v>250</v>
      </c>
      <c r="P17" s="34">
        <f t="shared" si="0"/>
        <v>57.5</v>
      </c>
      <c r="Q17" s="34">
        <f t="shared" si="1"/>
        <v>307.5</v>
      </c>
      <c r="R17" s="34">
        <f t="shared" si="2"/>
        <v>11070</v>
      </c>
    </row>
    <row r="18" spans="1:18" ht="51.75" customHeight="1">
      <c r="A18" s="47">
        <v>5</v>
      </c>
      <c r="B18" s="109"/>
      <c r="C18" s="48" t="s">
        <v>187</v>
      </c>
      <c r="D18" s="47" t="s">
        <v>188</v>
      </c>
      <c r="E18" s="47" t="s">
        <v>158</v>
      </c>
      <c r="F18" s="47">
        <v>1</v>
      </c>
      <c r="G18" s="47">
        <v>2016</v>
      </c>
      <c r="H18" s="70" t="s">
        <v>162</v>
      </c>
      <c r="I18" s="47">
        <v>21</v>
      </c>
      <c r="J18" s="47" t="s">
        <v>164</v>
      </c>
      <c r="K18" s="66">
        <v>12</v>
      </c>
      <c r="L18" s="66">
        <v>36</v>
      </c>
      <c r="M18" s="77" t="s">
        <v>185</v>
      </c>
      <c r="N18" s="69">
        <v>100</v>
      </c>
      <c r="O18" s="34">
        <f t="shared" ref="O18" si="3">F18*N18</f>
        <v>100</v>
      </c>
      <c r="P18" s="34">
        <f t="shared" si="0"/>
        <v>23</v>
      </c>
      <c r="Q18" s="34">
        <f t="shared" si="1"/>
        <v>123</v>
      </c>
      <c r="R18" s="34">
        <f t="shared" si="2"/>
        <v>4428</v>
      </c>
    </row>
    <row r="19" spans="1:18" ht="51.75" customHeight="1">
      <c r="A19" s="47">
        <v>6</v>
      </c>
      <c r="B19" s="109"/>
      <c r="C19" s="65" t="s">
        <v>179</v>
      </c>
      <c r="D19" s="47" t="s">
        <v>178</v>
      </c>
      <c r="E19" s="47" t="s">
        <v>158</v>
      </c>
      <c r="F19" s="47">
        <v>1</v>
      </c>
      <c r="G19" s="47">
        <v>1997</v>
      </c>
      <c r="H19" s="70" t="s">
        <v>162</v>
      </c>
      <c r="I19" s="47">
        <v>5</v>
      </c>
      <c r="J19" s="47" t="s">
        <v>164</v>
      </c>
      <c r="K19" s="66">
        <v>12</v>
      </c>
      <c r="L19" s="66">
        <v>36</v>
      </c>
      <c r="M19" s="77" t="s">
        <v>185</v>
      </c>
      <c r="N19" s="69">
        <v>150</v>
      </c>
      <c r="O19" s="34">
        <f>F19*N19</f>
        <v>150</v>
      </c>
      <c r="P19" s="34">
        <f t="shared" si="0"/>
        <v>34.5</v>
      </c>
      <c r="Q19" s="34">
        <f t="shared" si="1"/>
        <v>184.5</v>
      </c>
      <c r="R19" s="34">
        <f t="shared" si="2"/>
        <v>6642</v>
      </c>
    </row>
    <row r="20" spans="1:18" ht="55.5" customHeight="1">
      <c r="A20" s="47">
        <v>7</v>
      </c>
      <c r="B20" s="110"/>
      <c r="C20" s="48" t="s">
        <v>180</v>
      </c>
      <c r="D20" s="47" t="s">
        <v>181</v>
      </c>
      <c r="E20" s="47" t="s">
        <v>158</v>
      </c>
      <c r="F20" s="47">
        <v>1</v>
      </c>
      <c r="G20" s="47">
        <v>2008</v>
      </c>
      <c r="H20" s="70" t="s">
        <v>166</v>
      </c>
      <c r="I20" s="47">
        <v>1</v>
      </c>
      <c r="J20" s="47" t="s">
        <v>163</v>
      </c>
      <c r="K20" s="66">
        <v>12</v>
      </c>
      <c r="L20" s="66">
        <v>36</v>
      </c>
      <c r="M20" s="77" t="s">
        <v>186</v>
      </c>
      <c r="N20" s="69">
        <v>150</v>
      </c>
      <c r="O20" s="34">
        <f t="shared" ref="O20" si="4">F20*N20</f>
        <v>150</v>
      </c>
      <c r="P20" s="34">
        <f t="shared" si="0"/>
        <v>34.5</v>
      </c>
      <c r="Q20" s="34">
        <f t="shared" si="1"/>
        <v>184.5</v>
      </c>
      <c r="R20" s="34">
        <f t="shared" si="2"/>
        <v>6642</v>
      </c>
    </row>
    <row r="21" spans="1:18" ht="16.5" customHeight="1">
      <c r="B21" s="23" t="s">
        <v>56</v>
      </c>
      <c r="C21" s="22"/>
      <c r="H21" s="23" t="s">
        <v>97</v>
      </c>
      <c r="Q21" s="26" t="s">
        <v>14</v>
      </c>
      <c r="R21" s="28">
        <f>SUM(R14:R20)</f>
        <v>46051.199999999997</v>
      </c>
    </row>
    <row r="22" spans="1:18" ht="25.5" customHeight="1">
      <c r="B22" t="s">
        <v>61</v>
      </c>
      <c r="H22" t="s">
        <v>61</v>
      </c>
    </row>
    <row r="23" spans="1:18" ht="25.5" customHeight="1"/>
  </sheetData>
  <mergeCells count="20">
    <mergeCell ref="A5:R5"/>
    <mergeCell ref="A10:A12"/>
    <mergeCell ref="B10:B12"/>
    <mergeCell ref="C10:G10"/>
    <mergeCell ref="H10:J10"/>
    <mergeCell ref="K10:K12"/>
    <mergeCell ref="L10:L12"/>
    <mergeCell ref="M10:M12"/>
    <mergeCell ref="N10:R10"/>
    <mergeCell ref="C11:C12"/>
    <mergeCell ref="N11:Q11"/>
    <mergeCell ref="D11:D12"/>
    <mergeCell ref="E11:E12"/>
    <mergeCell ref="F11:F12"/>
    <mergeCell ref="G11:G12"/>
    <mergeCell ref="J11:J12"/>
    <mergeCell ref="I11:I12"/>
    <mergeCell ref="H11:H12"/>
    <mergeCell ref="B14:B20"/>
    <mergeCell ref="B8:R8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70" zoomScaleNormal="90" zoomScaleSheetLayoutView="70" workbookViewId="0">
      <selection activeCell="B8" sqref="B8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1" t="s">
        <v>69</v>
      </c>
      <c r="C1" s="21"/>
      <c r="E1" s="21"/>
      <c r="Q1" s="95" t="s">
        <v>200</v>
      </c>
    </row>
    <row r="2" spans="1:18">
      <c r="B2" s="20"/>
    </row>
    <row r="3" spans="1:18">
      <c r="B3" s="20" t="s">
        <v>61</v>
      </c>
      <c r="C3" s="20"/>
      <c r="E3" s="20"/>
    </row>
    <row r="4" spans="1:18">
      <c r="E4" s="20"/>
    </row>
    <row r="5" spans="1:18" ht="30" customHeight="1">
      <c r="A5" s="112" t="s">
        <v>201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</row>
    <row r="6" spans="1:18" s="30" customFormat="1" ht="18.75" customHeight="1">
      <c r="A6" s="29" t="s">
        <v>18</v>
      </c>
      <c r="B6" s="31" t="s">
        <v>146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s="30" customFormat="1" ht="18.75" customHeight="1">
      <c r="A7" s="29" t="s">
        <v>19</v>
      </c>
      <c r="B7" s="31" t="s">
        <v>72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s="30" customFormat="1" ht="18.75" customHeight="1">
      <c r="A8" s="29" t="s">
        <v>20</v>
      </c>
      <c r="B8" s="31" t="s">
        <v>199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s="30" customFormat="1" ht="82.5" customHeight="1">
      <c r="A9" s="29" t="s">
        <v>17</v>
      </c>
      <c r="B9" s="118" t="s">
        <v>198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</row>
    <row r="10" spans="1:18" s="30" customFormat="1" ht="18.75" customHeight="1">
      <c r="A10" s="29" t="s">
        <v>22</v>
      </c>
      <c r="B10" s="31" t="s">
        <v>68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120" t="s">
        <v>74</v>
      </c>
      <c r="O10" s="120"/>
      <c r="P10" s="120"/>
      <c r="Q10" s="120"/>
      <c r="R10" s="120"/>
    </row>
    <row r="11" spans="1:18" ht="19.5" customHeight="1">
      <c r="A11" s="113" t="s">
        <v>0</v>
      </c>
      <c r="B11" s="113" t="s">
        <v>65</v>
      </c>
      <c r="C11" s="114" t="s">
        <v>67</v>
      </c>
      <c r="D11" s="115"/>
      <c r="E11" s="115"/>
      <c r="F11" s="115"/>
      <c r="G11" s="116"/>
      <c r="H11" s="113" t="s">
        <v>1</v>
      </c>
      <c r="I11" s="113"/>
      <c r="J11" s="113"/>
      <c r="K11" s="113" t="s">
        <v>55</v>
      </c>
      <c r="L11" s="113" t="s">
        <v>10</v>
      </c>
      <c r="M11" s="113" t="s">
        <v>64</v>
      </c>
      <c r="N11" s="114" t="s">
        <v>86</v>
      </c>
      <c r="O11" s="115"/>
      <c r="P11" s="115"/>
      <c r="Q11" s="115"/>
      <c r="R11" s="116"/>
    </row>
    <row r="12" spans="1:18" ht="15.75" customHeight="1">
      <c r="A12" s="113"/>
      <c r="B12" s="113"/>
      <c r="C12" s="106" t="s">
        <v>66</v>
      </c>
      <c r="D12" s="106" t="s">
        <v>4</v>
      </c>
      <c r="E12" s="106" t="s">
        <v>5</v>
      </c>
      <c r="F12" s="106" t="s">
        <v>63</v>
      </c>
      <c r="G12" s="106" t="s">
        <v>96</v>
      </c>
      <c r="H12" s="106" t="s">
        <v>2</v>
      </c>
      <c r="I12" s="106" t="s">
        <v>3</v>
      </c>
      <c r="J12" s="106" t="s">
        <v>62</v>
      </c>
      <c r="K12" s="113"/>
      <c r="L12" s="113"/>
      <c r="M12" s="113"/>
      <c r="N12" s="114" t="s">
        <v>82</v>
      </c>
      <c r="O12" s="115"/>
      <c r="P12" s="115"/>
      <c r="Q12" s="116"/>
      <c r="R12" s="19" t="s">
        <v>13</v>
      </c>
    </row>
    <row r="13" spans="1:18" ht="49.5" customHeight="1">
      <c r="A13" s="113"/>
      <c r="B13" s="113"/>
      <c r="C13" s="107"/>
      <c r="D13" s="107"/>
      <c r="E13" s="107"/>
      <c r="F13" s="107"/>
      <c r="G13" s="107"/>
      <c r="H13" s="107"/>
      <c r="I13" s="107"/>
      <c r="J13" s="107"/>
      <c r="K13" s="113"/>
      <c r="L13" s="113"/>
      <c r="M13" s="113"/>
      <c r="N13" s="18" t="s">
        <v>6</v>
      </c>
      <c r="O13" s="18" t="s">
        <v>7</v>
      </c>
      <c r="P13" s="18" t="s">
        <v>9</v>
      </c>
      <c r="Q13" s="18" t="s">
        <v>8</v>
      </c>
      <c r="R13" s="18" t="s">
        <v>8</v>
      </c>
    </row>
    <row r="14" spans="1:18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</row>
    <row r="15" spans="1:18" ht="36.75" customHeight="1">
      <c r="A15" s="86">
        <f>'Wycena SOI WZÓR'!A14</f>
        <v>1</v>
      </c>
      <c r="B15" s="117" t="s">
        <v>177</v>
      </c>
      <c r="C15" s="87" t="str">
        <f>'Wycena SOI WZÓR'!C14</f>
        <v>Kocioł elektryczny - 21 kW.</v>
      </c>
      <c r="D15" s="88" t="str">
        <f>'Wycena SOI WZÓR'!D14</f>
        <v>EKCO.MN2</v>
      </c>
      <c r="E15" s="86" t="str">
        <f>'Wycena SOI WZÓR'!E14</f>
        <v>KOSPEL</v>
      </c>
      <c r="F15" s="86">
        <f>'Wycena SOI WZÓR'!F14</f>
        <v>1</v>
      </c>
      <c r="G15" s="86">
        <f>'Wycena SOI WZÓR'!G14</f>
        <v>2016</v>
      </c>
      <c r="H15" s="89" t="str">
        <f>'Wycena SOI WZÓR'!H14</f>
        <v>ul. Wiosenna 4 a Kołobrzeg</v>
      </c>
      <c r="I15" s="86">
        <f>'Wycena SOI WZÓR'!I14</f>
        <v>21</v>
      </c>
      <c r="J15" s="86" t="str">
        <f>'Wycena SOI WZÓR'!J14</f>
        <v>PB Świnoujście</v>
      </c>
      <c r="K15" s="86">
        <f>'Wycena SOI WZÓR'!K14</f>
        <v>8</v>
      </c>
      <c r="L15" s="86">
        <v>24</v>
      </c>
      <c r="M15" s="89" t="s">
        <v>189</v>
      </c>
      <c r="N15" s="24"/>
      <c r="O15" s="24"/>
      <c r="P15" s="24"/>
      <c r="Q15" s="24"/>
      <c r="R15" s="24"/>
    </row>
    <row r="16" spans="1:18" ht="36.75" customHeight="1">
      <c r="A16" s="86">
        <f>'Wycena SOI WZÓR'!A15</f>
        <v>2</v>
      </c>
      <c r="B16" s="117"/>
      <c r="C16" s="87" t="str">
        <f>'Wycena SOI WZÓR'!C15</f>
        <v>Kocioł stalowy olejowy  UNIKAL  -  500  kW.</v>
      </c>
      <c r="D16" s="88" t="str">
        <f>'Wycena SOI WZÓR'!D15</f>
        <v>TZAR 500</v>
      </c>
      <c r="E16" s="86" t="str">
        <f>'Wycena SOI WZÓR'!E15</f>
        <v>Polska</v>
      </c>
      <c r="F16" s="86">
        <f>'Wycena SOI WZÓR'!F15</f>
        <v>1</v>
      </c>
      <c r="G16" s="86">
        <f>'Wycena SOI WZÓR'!G15</f>
        <v>1997</v>
      </c>
      <c r="H16" s="89" t="str">
        <f>'Wycena SOI WZÓR'!H15</f>
        <v>ul. Wiosenna 4 a Kołobrzeg</v>
      </c>
      <c r="I16" s="86">
        <f>'Wycena SOI WZÓR'!I15</f>
        <v>5</v>
      </c>
      <c r="J16" s="86" t="str">
        <f>'Wycena SOI WZÓR'!J15</f>
        <v>PB Świnoujście</v>
      </c>
      <c r="K16" s="86">
        <f>'Wycena SOI WZÓR'!K15</f>
        <v>8</v>
      </c>
      <c r="L16" s="86">
        <v>24</v>
      </c>
      <c r="M16" s="89" t="s">
        <v>190</v>
      </c>
      <c r="N16" s="25"/>
      <c r="O16" s="25"/>
      <c r="P16" s="25"/>
      <c r="Q16" s="25"/>
      <c r="R16" s="25"/>
    </row>
    <row r="17" spans="1:18" ht="36.75" customHeight="1">
      <c r="A17" s="86">
        <f>'Wycena SOI WZÓR'!A16</f>
        <v>3</v>
      </c>
      <c r="B17" s="117"/>
      <c r="C17" s="87" t="str">
        <f>'Wycena SOI WZÓR'!C16</f>
        <v>Kocioł stalowy olejowy  - 170  kW.</v>
      </c>
      <c r="D17" s="88" t="str">
        <f>'Wycena SOI WZÓR'!D16</f>
        <v>HW - 170</v>
      </c>
      <c r="E17" s="86" t="str">
        <f>'Wycena SOI WZÓR'!E16</f>
        <v>Polska</v>
      </c>
      <c r="F17" s="86">
        <f>'Wycena SOI WZÓR'!F16</f>
        <v>1</v>
      </c>
      <c r="G17" s="86">
        <f>'Wycena SOI WZÓR'!G16</f>
        <v>1997</v>
      </c>
      <c r="H17" s="89" t="str">
        <f>'Wycena SOI WZÓR'!H16</f>
        <v>ul. Wiosenna 4 a Kołobrzeg</v>
      </c>
      <c r="I17" s="86">
        <f>'Wycena SOI WZÓR'!I16</f>
        <v>5</v>
      </c>
      <c r="J17" s="86" t="str">
        <f>'Wycena SOI WZÓR'!J16</f>
        <v>PB Świnoujście</v>
      </c>
      <c r="K17" s="86">
        <f>'Wycena SOI WZÓR'!K16</f>
        <v>5</v>
      </c>
      <c r="L17" s="86">
        <f>'Wycena SOI WZÓR'!L16</f>
        <v>15</v>
      </c>
      <c r="M17" s="89" t="s">
        <v>190</v>
      </c>
      <c r="N17" s="25"/>
      <c r="O17" s="25"/>
      <c r="P17" s="25"/>
      <c r="Q17" s="25"/>
      <c r="R17" s="25"/>
    </row>
    <row r="18" spans="1:18" ht="36.75" customHeight="1">
      <c r="A18" s="86">
        <f>'Wycena SOI WZÓR'!A17</f>
        <v>4</v>
      </c>
      <c r="B18" s="117"/>
      <c r="C18" s="87" t="str">
        <f>'Wycena SOI WZÓR'!C17</f>
        <v>Kocioł stalowy olejowy - 100 kW.</v>
      </c>
      <c r="D18" s="88" t="str">
        <f>'Wycena SOI WZÓR'!D17</f>
        <v>PV - 1</v>
      </c>
      <c r="E18" s="86" t="str">
        <f>'Wycena SOI WZÓR'!E17</f>
        <v>VITOPLEX - 100</v>
      </c>
      <c r="F18" s="86">
        <f>'Wycena SOI WZÓR'!F17</f>
        <v>1</v>
      </c>
      <c r="G18" s="86">
        <f>'Wycena SOI WZÓR'!G17</f>
        <v>2008</v>
      </c>
      <c r="H18" s="89" t="str">
        <f>'Wycena SOI WZÓR'!H17</f>
        <v>Gąski</v>
      </c>
      <c r="I18" s="86">
        <f>'Wycena SOI WZÓR'!I17</f>
        <v>1</v>
      </c>
      <c r="J18" s="86" t="str">
        <f>'Wycena SOI WZÓR'!J17</f>
        <v>RCI Gdynia</v>
      </c>
      <c r="K18" s="86">
        <f>'Wycena SOI WZÓR'!K17</f>
        <v>12</v>
      </c>
      <c r="L18" s="86">
        <f>'Wycena SOI WZÓR'!L17</f>
        <v>36</v>
      </c>
      <c r="M18" s="89" t="s">
        <v>190</v>
      </c>
      <c r="N18" s="25"/>
      <c r="O18" s="25"/>
      <c r="P18" s="25"/>
      <c r="Q18" s="25"/>
      <c r="R18" s="25"/>
    </row>
    <row r="19" spans="1:18" ht="36.75" customHeight="1">
      <c r="A19" s="86">
        <f>'Wycena SOI WZÓR'!A18</f>
        <v>5</v>
      </c>
      <c r="B19" s="117"/>
      <c r="C19" s="87" t="str">
        <f>'Wycena SOI WZÓR'!C18</f>
        <v>Podgrzewacz cieplej wody - 100L</v>
      </c>
      <c r="D19" s="88" t="str">
        <f>'Wycena SOI WZÓR'!D18</f>
        <v>WW KOSPEL</v>
      </c>
      <c r="E19" s="86" t="str">
        <f>'Wycena SOI WZÓR'!E18</f>
        <v>Polska</v>
      </c>
      <c r="F19" s="86">
        <f>'Wycena SOI WZÓR'!F18</f>
        <v>1</v>
      </c>
      <c r="G19" s="86">
        <f>'Wycena SOI WZÓR'!G18</f>
        <v>2016</v>
      </c>
      <c r="H19" s="89" t="str">
        <f>'Wycena SOI WZÓR'!H18</f>
        <v>ul. Wiosenna 4 a Kołobrzeg</v>
      </c>
      <c r="I19" s="86">
        <f>'Wycena SOI WZÓR'!I18</f>
        <v>21</v>
      </c>
      <c r="J19" s="86" t="str">
        <f>'Wycena SOI WZÓR'!J18</f>
        <v>PB Świnoujście</v>
      </c>
      <c r="K19" s="86">
        <f>'Wycena SOI WZÓR'!K18</f>
        <v>12</v>
      </c>
      <c r="L19" s="86">
        <f>'Wycena SOI WZÓR'!L18</f>
        <v>36</v>
      </c>
      <c r="M19" s="89" t="s">
        <v>191</v>
      </c>
      <c r="N19" s="25"/>
      <c r="O19" s="25"/>
      <c r="P19" s="25"/>
      <c r="Q19" s="25"/>
      <c r="R19" s="25"/>
    </row>
    <row r="20" spans="1:18" ht="36.75" customHeight="1">
      <c r="A20" s="86">
        <v>6</v>
      </c>
      <c r="B20" s="117"/>
      <c r="C20" s="87" t="str">
        <f>'Wycena SOI WZÓR'!C19</f>
        <v>Podgrzewacz cieplej wody -  390 L</v>
      </c>
      <c r="D20" s="88" t="str">
        <f>'Wycena SOI WZÓR'!D19</f>
        <v>Reflekx  S 400</v>
      </c>
      <c r="E20" s="86" t="str">
        <f>'Wycena SOI WZÓR'!E19</f>
        <v>Polska</v>
      </c>
      <c r="F20" s="86">
        <f>'Wycena SOI WZÓR'!F19</f>
        <v>1</v>
      </c>
      <c r="G20" s="86">
        <f>'Wycena SOI WZÓR'!G19</f>
        <v>1997</v>
      </c>
      <c r="H20" s="89" t="str">
        <f>'Wycena SOI WZÓR'!H19</f>
        <v>ul. Wiosenna 4 a Kołobrzeg</v>
      </c>
      <c r="I20" s="86">
        <f>'Wycena SOI WZÓR'!I19</f>
        <v>5</v>
      </c>
      <c r="J20" s="86" t="str">
        <f>'Wycena SOI WZÓR'!J19</f>
        <v>PB Świnoujście</v>
      </c>
      <c r="K20" s="86">
        <f>'Wycena SOI WZÓR'!K19</f>
        <v>12</v>
      </c>
      <c r="L20" s="86">
        <f>'Wycena SOI WZÓR'!L19</f>
        <v>36</v>
      </c>
      <c r="M20" s="89" t="s">
        <v>191</v>
      </c>
      <c r="N20" s="78"/>
      <c r="O20" s="79"/>
      <c r="P20" s="79"/>
      <c r="Q20" s="79"/>
      <c r="R20" s="79"/>
    </row>
    <row r="21" spans="1:18" ht="36.75" customHeight="1">
      <c r="A21" s="86">
        <f>'Wycena SOI WZÓR'!A20</f>
        <v>7</v>
      </c>
      <c r="B21" s="117"/>
      <c r="C21" s="87" t="str">
        <f>'Wycena SOI WZÓR'!C20</f>
        <v>Podgrzewacz cieplej wody -  500 L</v>
      </c>
      <c r="D21" s="97" t="str">
        <f>'Wycena SOI WZÓR'!D20</f>
        <v>Reflex SB 500</v>
      </c>
      <c r="E21" s="90" t="str">
        <f>'Wycena SOI WZÓR'!E20</f>
        <v>Polska</v>
      </c>
      <c r="F21" s="86">
        <f>'Wycena SOI WZÓR'!F20</f>
        <v>1</v>
      </c>
      <c r="G21" s="86">
        <f>'Wycena SOI WZÓR'!G20</f>
        <v>2008</v>
      </c>
      <c r="H21" s="89" t="str">
        <f>'Wycena SOI WZÓR'!H20</f>
        <v>Gąski</v>
      </c>
      <c r="I21" s="86">
        <f>'Wycena SOI WZÓR'!I20</f>
        <v>1</v>
      </c>
      <c r="J21" s="86" t="str">
        <f>'Wycena SOI WZÓR'!J20</f>
        <v>RCI Gdynia</v>
      </c>
      <c r="K21" s="86">
        <f>'Wycena SOI WZÓR'!K20</f>
        <v>12</v>
      </c>
      <c r="L21" s="86">
        <f>'Wycena SOI WZÓR'!L20</f>
        <v>36</v>
      </c>
      <c r="M21" s="89" t="s">
        <v>191</v>
      </c>
      <c r="N21" s="25"/>
      <c r="O21" s="25"/>
      <c r="P21" s="25"/>
      <c r="Q21" s="25"/>
      <c r="R21" s="25"/>
    </row>
    <row r="22" spans="1:18" ht="23.25" customHeight="1">
      <c r="B22" s="98"/>
      <c r="C22" s="98"/>
      <c r="D22" s="98"/>
      <c r="E22" s="98"/>
      <c r="M22" s="26"/>
      <c r="N22" s="32"/>
      <c r="O22" s="32"/>
      <c r="P22" s="32"/>
      <c r="Q22" s="26" t="s">
        <v>14</v>
      </c>
      <c r="R22" s="28"/>
    </row>
    <row r="23" spans="1:18" ht="16.5" customHeight="1">
      <c r="B23" s="94"/>
      <c r="C23" s="119"/>
      <c r="D23" s="119"/>
      <c r="E23" s="94"/>
      <c r="H23" s="23"/>
    </row>
    <row r="24" spans="1:18" ht="18" customHeight="1">
      <c r="B24" s="23" t="s">
        <v>70</v>
      </c>
      <c r="D24" s="22"/>
      <c r="E24" s="94"/>
    </row>
    <row r="25" spans="1:18" ht="12.75" customHeight="1">
      <c r="E25" s="94"/>
    </row>
    <row r="26" spans="1:18" ht="15" customHeight="1">
      <c r="B26" t="s">
        <v>71</v>
      </c>
      <c r="E26" s="94"/>
    </row>
    <row r="27" spans="1:18" ht="15" customHeight="1">
      <c r="E27" s="94"/>
    </row>
    <row r="28" spans="1:18" ht="15" customHeight="1">
      <c r="E28" s="94"/>
    </row>
    <row r="29" spans="1:18" ht="15" customHeight="1">
      <c r="E29" s="94"/>
    </row>
    <row r="30" spans="1:18" ht="15" customHeight="1">
      <c r="E30" s="94"/>
    </row>
    <row r="31" spans="1:18">
      <c r="E31" s="94"/>
    </row>
    <row r="33" spans="2:2">
      <c r="B33" t="s">
        <v>192</v>
      </c>
    </row>
    <row r="34" spans="2:2">
      <c r="B34" t="s">
        <v>193</v>
      </c>
    </row>
    <row r="35" spans="2:2">
      <c r="B35" t="s">
        <v>194</v>
      </c>
    </row>
    <row r="36" spans="2:2">
      <c r="B36" t="s">
        <v>195</v>
      </c>
    </row>
  </sheetData>
  <mergeCells count="22">
    <mergeCell ref="C23:D23"/>
    <mergeCell ref="H12:H13"/>
    <mergeCell ref="N10:R10"/>
    <mergeCell ref="J12:J13"/>
    <mergeCell ref="N12:Q12"/>
    <mergeCell ref="I12:I13"/>
    <mergeCell ref="B15:B21"/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B9:R9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8"/>
  <sheetViews>
    <sheetView view="pageBreakPreview" zoomScale="60" zoomScaleNormal="50" workbookViewId="0">
      <selection activeCell="A9" sqref="A9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2.75" customWidth="1"/>
    <col min="11" max="11" width="9.75" customWidth="1"/>
    <col min="12" max="12" width="11.625" customWidth="1"/>
    <col min="13" max="48" width="2.75" customWidth="1"/>
    <col min="49" max="52" width="9.5" customWidth="1"/>
    <col min="53" max="53" width="11.125" customWidth="1"/>
    <col min="64" max="64" width="9" customWidth="1"/>
  </cols>
  <sheetData>
    <row r="1" spans="1:53" ht="18">
      <c r="B1" s="21" t="s">
        <v>53</v>
      </c>
      <c r="C1" s="21"/>
      <c r="E1" s="21"/>
      <c r="BA1" s="95" t="s">
        <v>205</v>
      </c>
    </row>
    <row r="2" spans="1:53">
      <c r="B2" s="20"/>
    </row>
    <row r="3" spans="1:53">
      <c r="B3" s="20" t="s">
        <v>61</v>
      </c>
      <c r="C3" s="20"/>
      <c r="E3" s="20"/>
    </row>
    <row r="4" spans="1:53">
      <c r="E4" s="20"/>
    </row>
    <row r="5" spans="1:53" ht="30" customHeight="1">
      <c r="A5" s="112" t="s">
        <v>75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</row>
    <row r="6" spans="1:53" s="30" customFormat="1" ht="18.75" customHeight="1">
      <c r="A6" s="29" t="s">
        <v>18</v>
      </c>
      <c r="B6" s="31" t="s">
        <v>146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53" s="30" customFormat="1" ht="18.75" customHeight="1">
      <c r="A7" s="29" t="s">
        <v>19</v>
      </c>
      <c r="B7" s="31" t="s">
        <v>72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53" s="30" customFormat="1" ht="18.75" customHeight="1">
      <c r="A8" s="29" t="s">
        <v>20</v>
      </c>
      <c r="B8" s="31" t="s">
        <v>199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spans="1:53" s="30" customFormat="1" ht="78" customHeight="1">
      <c r="A9" s="104" t="s">
        <v>17</v>
      </c>
      <c r="B9" s="118" t="s">
        <v>198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</row>
    <row r="10" spans="1:53" s="30" customFormat="1" ht="18.75" customHeight="1">
      <c r="A10" s="29" t="s">
        <v>22</v>
      </c>
      <c r="B10" s="31" t="s">
        <v>68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</row>
    <row r="12" spans="1:53" ht="19.5" customHeight="1">
      <c r="A12" s="113" t="s">
        <v>0</v>
      </c>
      <c r="B12" s="113" t="s">
        <v>65</v>
      </c>
      <c r="C12" s="114" t="s">
        <v>67</v>
      </c>
      <c r="D12" s="115"/>
      <c r="E12" s="115"/>
      <c r="F12" s="115"/>
      <c r="G12" s="116"/>
      <c r="H12" s="113" t="s">
        <v>1</v>
      </c>
      <c r="I12" s="113"/>
      <c r="J12" s="113"/>
      <c r="K12" s="113" t="s">
        <v>55</v>
      </c>
      <c r="L12" s="113" t="s">
        <v>10</v>
      </c>
      <c r="M12" s="114" t="s">
        <v>24</v>
      </c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6"/>
      <c r="AW12" s="114" t="s">
        <v>86</v>
      </c>
      <c r="AX12" s="115"/>
      <c r="AY12" s="115"/>
      <c r="AZ12" s="115"/>
      <c r="BA12" s="116"/>
    </row>
    <row r="13" spans="1:53" ht="15.75" customHeight="1">
      <c r="A13" s="113"/>
      <c r="B13" s="113"/>
      <c r="C13" s="106" t="s">
        <v>66</v>
      </c>
      <c r="D13" s="106" t="s">
        <v>4</v>
      </c>
      <c r="E13" s="106" t="s">
        <v>5</v>
      </c>
      <c r="F13" s="106" t="s">
        <v>63</v>
      </c>
      <c r="G13" s="106" t="s">
        <v>96</v>
      </c>
      <c r="H13" s="106" t="s">
        <v>2</v>
      </c>
      <c r="I13" s="106" t="s">
        <v>3</v>
      </c>
      <c r="J13" s="106" t="s">
        <v>62</v>
      </c>
      <c r="K13" s="113"/>
      <c r="L13" s="113"/>
      <c r="M13" s="114" t="s">
        <v>11</v>
      </c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3" t="s">
        <v>12</v>
      </c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4" t="s">
        <v>159</v>
      </c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6"/>
      <c r="AW13" s="114" t="s">
        <v>82</v>
      </c>
      <c r="AX13" s="115"/>
      <c r="AY13" s="115"/>
      <c r="AZ13" s="116"/>
      <c r="BA13" s="19" t="s">
        <v>13</v>
      </c>
    </row>
    <row r="14" spans="1:53" ht="15.75" customHeight="1">
      <c r="A14" s="113"/>
      <c r="B14" s="113"/>
      <c r="C14" s="121"/>
      <c r="D14" s="121"/>
      <c r="E14" s="121"/>
      <c r="F14" s="121"/>
      <c r="G14" s="121"/>
      <c r="H14" s="121"/>
      <c r="I14" s="121"/>
      <c r="J14" s="121"/>
      <c r="K14" s="113"/>
      <c r="L14" s="113"/>
      <c r="M14" s="18">
        <v>1</v>
      </c>
      <c r="N14" s="18">
        <v>2</v>
      </c>
      <c r="O14" s="18">
        <v>3</v>
      </c>
      <c r="P14" s="80">
        <v>4</v>
      </c>
      <c r="Q14" s="80">
        <v>5</v>
      </c>
      <c r="R14" s="80">
        <v>6</v>
      </c>
      <c r="S14" s="80">
        <v>7</v>
      </c>
      <c r="T14" s="80">
        <v>8</v>
      </c>
      <c r="U14" s="80">
        <v>9</v>
      </c>
      <c r="V14" s="80">
        <v>10</v>
      </c>
      <c r="W14" s="80">
        <v>11</v>
      </c>
      <c r="X14" s="80">
        <v>12</v>
      </c>
      <c r="Y14" s="80">
        <v>13</v>
      </c>
      <c r="Z14" s="80">
        <v>14</v>
      </c>
      <c r="AA14" s="80">
        <v>15</v>
      </c>
      <c r="AB14" s="80">
        <v>16</v>
      </c>
      <c r="AC14" s="80">
        <v>17</v>
      </c>
      <c r="AD14" s="80">
        <v>18</v>
      </c>
      <c r="AE14" s="80">
        <v>19</v>
      </c>
      <c r="AF14" s="80">
        <v>20</v>
      </c>
      <c r="AG14" s="80">
        <v>21</v>
      </c>
      <c r="AH14" s="80">
        <v>22</v>
      </c>
      <c r="AI14" s="80">
        <v>23</v>
      </c>
      <c r="AJ14" s="80">
        <v>24</v>
      </c>
      <c r="AK14" s="80">
        <v>25</v>
      </c>
      <c r="AL14" s="80">
        <v>26</v>
      </c>
      <c r="AM14" s="80">
        <v>27</v>
      </c>
      <c r="AN14" s="80">
        <v>28</v>
      </c>
      <c r="AO14" s="80">
        <v>29</v>
      </c>
      <c r="AP14" s="80">
        <v>30</v>
      </c>
      <c r="AQ14" s="80">
        <v>31</v>
      </c>
      <c r="AR14" s="80">
        <v>32</v>
      </c>
      <c r="AS14" s="80">
        <v>33</v>
      </c>
      <c r="AT14" s="80">
        <v>34</v>
      </c>
      <c r="AU14" s="80">
        <v>35</v>
      </c>
      <c r="AV14" s="80">
        <v>36</v>
      </c>
      <c r="AW14" s="124" t="s">
        <v>6</v>
      </c>
      <c r="AX14" s="126" t="s">
        <v>7</v>
      </c>
      <c r="AY14" s="126" t="s">
        <v>9</v>
      </c>
      <c r="AZ14" s="122" t="s">
        <v>8</v>
      </c>
      <c r="BA14" s="106" t="s">
        <v>8</v>
      </c>
    </row>
    <row r="15" spans="1:53" ht="49.5" customHeight="1">
      <c r="A15" s="113"/>
      <c r="B15" s="113"/>
      <c r="C15" s="107"/>
      <c r="D15" s="107"/>
      <c r="E15" s="107"/>
      <c r="F15" s="107"/>
      <c r="G15" s="107"/>
      <c r="H15" s="107"/>
      <c r="I15" s="107"/>
      <c r="J15" s="107"/>
      <c r="K15" s="113"/>
      <c r="L15" s="113"/>
      <c r="M15" s="18">
        <v>1</v>
      </c>
      <c r="N15" s="18">
        <v>2</v>
      </c>
      <c r="O15" s="49">
        <v>3</v>
      </c>
      <c r="P15" s="49">
        <v>4</v>
      </c>
      <c r="Q15" s="49">
        <v>5</v>
      </c>
      <c r="R15" s="49">
        <v>6</v>
      </c>
      <c r="S15" s="49">
        <v>7</v>
      </c>
      <c r="T15" s="49">
        <v>8</v>
      </c>
      <c r="U15" s="49">
        <v>9</v>
      </c>
      <c r="V15" s="49">
        <v>10</v>
      </c>
      <c r="W15" s="49">
        <v>11</v>
      </c>
      <c r="X15" s="49">
        <v>12</v>
      </c>
      <c r="Y15" s="80">
        <v>1</v>
      </c>
      <c r="Z15" s="80">
        <v>2</v>
      </c>
      <c r="AA15" s="80">
        <v>3</v>
      </c>
      <c r="AB15" s="80">
        <v>4</v>
      </c>
      <c r="AC15" s="80">
        <v>5</v>
      </c>
      <c r="AD15" s="80">
        <v>6</v>
      </c>
      <c r="AE15" s="80">
        <v>7</v>
      </c>
      <c r="AF15" s="80">
        <v>8</v>
      </c>
      <c r="AG15" s="80">
        <v>9</v>
      </c>
      <c r="AH15" s="80">
        <v>10</v>
      </c>
      <c r="AI15" s="80">
        <v>11</v>
      </c>
      <c r="AJ15" s="80">
        <v>12</v>
      </c>
      <c r="AK15" s="80">
        <v>1</v>
      </c>
      <c r="AL15" s="80">
        <v>2</v>
      </c>
      <c r="AM15" s="80">
        <v>3</v>
      </c>
      <c r="AN15" s="80">
        <v>4</v>
      </c>
      <c r="AO15" s="80">
        <v>5</v>
      </c>
      <c r="AP15" s="80">
        <v>6</v>
      </c>
      <c r="AQ15" s="80">
        <v>7</v>
      </c>
      <c r="AR15" s="80">
        <v>8</v>
      </c>
      <c r="AS15" s="80">
        <v>9</v>
      </c>
      <c r="AT15" s="80">
        <v>10</v>
      </c>
      <c r="AU15" s="80">
        <v>11</v>
      </c>
      <c r="AV15" s="80">
        <v>12</v>
      </c>
      <c r="AW15" s="125"/>
      <c r="AX15" s="127"/>
      <c r="AY15" s="127"/>
      <c r="AZ15" s="123"/>
      <c r="BA15" s="107"/>
    </row>
    <row r="16" spans="1:53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128">
        <v>13</v>
      </c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30"/>
      <c r="AW16" s="5">
        <v>14</v>
      </c>
      <c r="AX16" s="5">
        <v>15</v>
      </c>
      <c r="AY16" s="5">
        <v>16</v>
      </c>
      <c r="AZ16" s="5">
        <v>17</v>
      </c>
      <c r="BA16" s="5">
        <v>18</v>
      </c>
    </row>
    <row r="17" spans="1:53" s="38" customFormat="1" ht="38.25" customHeight="1">
      <c r="A17" s="86">
        <f>'Wycena SOI WZÓR'!A14</f>
        <v>1</v>
      </c>
      <c r="B17" s="131" t="s">
        <v>176</v>
      </c>
      <c r="C17" s="87" t="str">
        <f>'Wycena SOI WZÓR'!C14</f>
        <v>Kocioł elektryczny - 21 kW.</v>
      </c>
      <c r="D17" s="89" t="str">
        <f>'Wycena SOI WZÓR'!D14</f>
        <v>EKCO.MN2</v>
      </c>
      <c r="E17" s="86" t="str">
        <f>'Wycena SOI WZÓR'!E14</f>
        <v>KOSPEL</v>
      </c>
      <c r="F17" s="86">
        <f>'Wycena SOI WZÓR'!F14</f>
        <v>1</v>
      </c>
      <c r="G17" s="86">
        <f>'Wycena SOI WZÓR'!G14</f>
        <v>2016</v>
      </c>
      <c r="H17" s="89" t="str">
        <f>'Wycena SOI WZÓR'!H14</f>
        <v>ul. Wiosenna 4 a Kołobrzeg</v>
      </c>
      <c r="I17" s="86">
        <f>'Wycena SOI WZÓR'!I14</f>
        <v>21</v>
      </c>
      <c r="J17" s="86" t="str">
        <f>'Wycena SOI WZÓR'!J14</f>
        <v>PB Świnoujście</v>
      </c>
      <c r="K17" s="86">
        <f>'Wycena SOI WZÓR'!K14</f>
        <v>8</v>
      </c>
      <c r="L17" s="46">
        <f>COUNTA(M17:AJ17)</f>
        <v>0</v>
      </c>
      <c r="M17" s="35"/>
      <c r="N17" s="35"/>
      <c r="O17" s="35"/>
      <c r="P17" s="35"/>
      <c r="Q17" s="35"/>
      <c r="R17" s="35"/>
      <c r="S17" s="36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7"/>
      <c r="AX17" s="45">
        <f>AW17*F17</f>
        <v>0</v>
      </c>
      <c r="AY17" s="45">
        <f>AX17*0.23</f>
        <v>0</v>
      </c>
      <c r="AZ17" s="45">
        <f>AX17+AY17</f>
        <v>0</v>
      </c>
      <c r="BA17" s="45">
        <f>AZ17*L17</f>
        <v>0</v>
      </c>
    </row>
    <row r="18" spans="1:53" s="38" customFormat="1" ht="57.75" customHeight="1">
      <c r="A18" s="86">
        <f>'Wycena SOI WZÓR'!A15</f>
        <v>2</v>
      </c>
      <c r="B18" s="132"/>
      <c r="C18" s="87" t="str">
        <f>'Wycena SOI WZÓR'!C15</f>
        <v>Kocioł stalowy olejowy  UNIKAL  -  500  kW.</v>
      </c>
      <c r="D18" s="89" t="str">
        <f>'Wycena SOI WZÓR'!D15</f>
        <v>TZAR 500</v>
      </c>
      <c r="E18" s="86" t="str">
        <f>'Wycena SOI WZÓR'!E15</f>
        <v>Polska</v>
      </c>
      <c r="F18" s="86">
        <f>'Wycena SOI WZÓR'!F15</f>
        <v>1</v>
      </c>
      <c r="G18" s="86">
        <f>'Wycena SOI WZÓR'!G15</f>
        <v>1997</v>
      </c>
      <c r="H18" s="89" t="str">
        <f>'Wycena SOI WZÓR'!H15</f>
        <v>ul. Wiosenna 4 a Kołobrzeg</v>
      </c>
      <c r="I18" s="86">
        <f>'Wycena SOI WZÓR'!I15</f>
        <v>5</v>
      </c>
      <c r="J18" s="86" t="str">
        <f>'Wycena SOI WZÓR'!J15</f>
        <v>PB Świnoujście</v>
      </c>
      <c r="K18" s="86">
        <f>'Wycena SOI WZÓR'!K15</f>
        <v>8</v>
      </c>
      <c r="L18" s="46">
        <f t="shared" ref="L18:L23" si="0">COUNTA(M18:AJ18)</f>
        <v>0</v>
      </c>
      <c r="M18" s="35"/>
      <c r="N18" s="35"/>
      <c r="O18" s="35"/>
      <c r="P18" s="35"/>
      <c r="Q18" s="35"/>
      <c r="R18" s="35"/>
      <c r="S18" s="36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7"/>
      <c r="AX18" s="45">
        <f t="shared" ref="AX18:AX23" si="1">AW18*F18</f>
        <v>0</v>
      </c>
      <c r="AY18" s="45">
        <f t="shared" ref="AY18:AY23" si="2">AX18*0.23</f>
        <v>0</v>
      </c>
      <c r="AZ18" s="45">
        <f t="shared" ref="AZ18:AZ23" si="3">AX18+AY18</f>
        <v>0</v>
      </c>
      <c r="BA18" s="45">
        <f t="shared" ref="BA18:BA23" si="4">AZ18*L18</f>
        <v>0</v>
      </c>
    </row>
    <row r="19" spans="1:53" s="38" customFormat="1" ht="45.75" customHeight="1">
      <c r="A19" s="86">
        <f>'Wycena SOI WZÓR'!A16</f>
        <v>3</v>
      </c>
      <c r="B19" s="132"/>
      <c r="C19" s="87" t="str">
        <f>'Wycena SOI WZÓR'!C16</f>
        <v>Kocioł stalowy olejowy  - 170  kW.</v>
      </c>
      <c r="D19" s="89" t="str">
        <f>'Wycena SOI WZÓR'!D16</f>
        <v>HW - 170</v>
      </c>
      <c r="E19" s="86" t="str">
        <f>'Wycena SOI WZÓR'!E16</f>
        <v>Polska</v>
      </c>
      <c r="F19" s="86">
        <f>'Wycena SOI WZÓR'!F16</f>
        <v>1</v>
      </c>
      <c r="G19" s="86">
        <f>'Wycena SOI WZÓR'!G16</f>
        <v>1997</v>
      </c>
      <c r="H19" s="89" t="str">
        <f>'Wycena SOI WZÓR'!H16</f>
        <v>ul. Wiosenna 4 a Kołobrzeg</v>
      </c>
      <c r="I19" s="86">
        <f>'Wycena SOI WZÓR'!I16</f>
        <v>5</v>
      </c>
      <c r="J19" s="86" t="str">
        <f>'Wycena SOI WZÓR'!J16</f>
        <v>PB Świnoujście</v>
      </c>
      <c r="K19" s="86">
        <f>'Wycena SOI WZÓR'!K16</f>
        <v>5</v>
      </c>
      <c r="L19" s="46">
        <f t="shared" si="0"/>
        <v>0</v>
      </c>
      <c r="M19" s="35"/>
      <c r="N19" s="35"/>
      <c r="O19" s="35"/>
      <c r="P19" s="35"/>
      <c r="Q19" s="35"/>
      <c r="R19" s="35"/>
      <c r="S19" s="36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7"/>
      <c r="AX19" s="45">
        <f t="shared" si="1"/>
        <v>0</v>
      </c>
      <c r="AY19" s="45">
        <f t="shared" si="2"/>
        <v>0</v>
      </c>
      <c r="AZ19" s="45">
        <f t="shared" si="3"/>
        <v>0</v>
      </c>
      <c r="BA19" s="45">
        <f t="shared" si="4"/>
        <v>0</v>
      </c>
    </row>
    <row r="20" spans="1:53" s="38" customFormat="1" ht="50.25" customHeight="1">
      <c r="A20" s="86">
        <f>'Wycena SOI WZÓR'!A17</f>
        <v>4</v>
      </c>
      <c r="B20" s="132"/>
      <c r="C20" s="87" t="str">
        <f>'Wycena SOI WZÓR'!C17</f>
        <v>Kocioł stalowy olejowy - 100 kW.</v>
      </c>
      <c r="D20" s="89" t="str">
        <f>'Wycena SOI WZÓR'!D17</f>
        <v>PV - 1</v>
      </c>
      <c r="E20" s="86" t="str">
        <f>'Wycena SOI WZÓR'!E17</f>
        <v>VITOPLEX - 100</v>
      </c>
      <c r="F20" s="86">
        <f>'Wycena SOI WZÓR'!F17</f>
        <v>1</v>
      </c>
      <c r="G20" s="86">
        <f>'Wycena SOI WZÓR'!G17</f>
        <v>2008</v>
      </c>
      <c r="H20" s="89" t="str">
        <f>'Wycena SOI WZÓR'!H17</f>
        <v>Gąski</v>
      </c>
      <c r="I20" s="86">
        <f>'Wycena SOI WZÓR'!I17</f>
        <v>1</v>
      </c>
      <c r="J20" s="86" t="str">
        <f>'Wycena SOI WZÓR'!J17</f>
        <v>RCI Gdynia</v>
      </c>
      <c r="K20" s="86">
        <f>'Wycena SOI WZÓR'!K17</f>
        <v>12</v>
      </c>
      <c r="L20" s="46">
        <f t="shared" si="0"/>
        <v>0</v>
      </c>
      <c r="M20" s="35"/>
      <c r="N20" s="35"/>
      <c r="O20" s="35"/>
      <c r="P20" s="35"/>
      <c r="Q20" s="35"/>
      <c r="R20" s="35"/>
      <c r="S20" s="36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7"/>
      <c r="AX20" s="45">
        <f t="shared" si="1"/>
        <v>0</v>
      </c>
      <c r="AY20" s="45">
        <f t="shared" si="2"/>
        <v>0</v>
      </c>
      <c r="AZ20" s="45">
        <f t="shared" si="3"/>
        <v>0</v>
      </c>
      <c r="BA20" s="45">
        <f t="shared" si="4"/>
        <v>0</v>
      </c>
    </row>
    <row r="21" spans="1:53" s="38" customFormat="1" ht="75.75" customHeight="1">
      <c r="A21" s="86">
        <f>'Wycena SOI WZÓR'!A18</f>
        <v>5</v>
      </c>
      <c r="B21" s="132"/>
      <c r="C21" s="87" t="str">
        <f>'Wycena SOI WZÓR'!C18</f>
        <v>Podgrzewacz cieplej wody - 100L</v>
      </c>
      <c r="D21" s="89" t="str">
        <f>'Wycena SOI WZÓR'!D18</f>
        <v>WW KOSPEL</v>
      </c>
      <c r="E21" s="86" t="str">
        <f>'Wycena SOI WZÓR'!E18</f>
        <v>Polska</v>
      </c>
      <c r="F21" s="86">
        <f>'Wycena SOI WZÓR'!F18</f>
        <v>1</v>
      </c>
      <c r="G21" s="86">
        <f>'Wycena SOI WZÓR'!G18</f>
        <v>2016</v>
      </c>
      <c r="H21" s="89" t="str">
        <f>'Wycena SOI WZÓR'!H18</f>
        <v>ul. Wiosenna 4 a Kołobrzeg</v>
      </c>
      <c r="I21" s="86">
        <f>'Wycena SOI WZÓR'!I18</f>
        <v>21</v>
      </c>
      <c r="J21" s="86" t="str">
        <f>'Wycena SOI WZÓR'!J18</f>
        <v>PB Świnoujście</v>
      </c>
      <c r="K21" s="86">
        <f>'Wycena SOI WZÓR'!K18</f>
        <v>12</v>
      </c>
      <c r="L21" s="46">
        <f t="shared" si="0"/>
        <v>0</v>
      </c>
      <c r="M21" s="35"/>
      <c r="N21" s="35"/>
      <c r="O21" s="35"/>
      <c r="P21" s="35"/>
      <c r="Q21" s="35"/>
      <c r="R21" s="35"/>
      <c r="S21" s="36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7"/>
      <c r="AX21" s="45">
        <f t="shared" si="1"/>
        <v>0</v>
      </c>
      <c r="AY21" s="45">
        <f t="shared" si="2"/>
        <v>0</v>
      </c>
      <c r="AZ21" s="45">
        <f t="shared" si="3"/>
        <v>0</v>
      </c>
      <c r="BA21" s="45">
        <f t="shared" si="4"/>
        <v>0</v>
      </c>
    </row>
    <row r="22" spans="1:53" s="38" customFormat="1" ht="75.75" customHeight="1">
      <c r="A22" s="86">
        <f>'Wycena SOI WZÓR'!A19</f>
        <v>6</v>
      </c>
      <c r="B22" s="132"/>
      <c r="C22" s="87" t="str">
        <f>'Wycena SOI WZÓR'!C19</f>
        <v>Podgrzewacz cieplej wody -  390 L</v>
      </c>
      <c r="D22" s="89" t="str">
        <f>'Wycena SOI WZÓR'!D19</f>
        <v>Reflekx  S 400</v>
      </c>
      <c r="E22" s="86" t="str">
        <f>'Wycena SOI WZÓR'!E19</f>
        <v>Polska</v>
      </c>
      <c r="F22" s="86">
        <f>'Wycena SOI WZÓR'!F19</f>
        <v>1</v>
      </c>
      <c r="G22" s="86">
        <f>'Wycena SOI WZÓR'!G19</f>
        <v>1997</v>
      </c>
      <c r="H22" s="89" t="str">
        <f>'Wycena SOI WZÓR'!H19</f>
        <v>ul. Wiosenna 4 a Kołobrzeg</v>
      </c>
      <c r="I22" s="86">
        <f>'Wycena SOI WZÓR'!I19</f>
        <v>5</v>
      </c>
      <c r="J22" s="86" t="str">
        <f>'Wycena SOI WZÓR'!J19</f>
        <v>PB Świnoujście</v>
      </c>
      <c r="K22" s="86">
        <f>'Wycena SOI WZÓR'!K19</f>
        <v>12</v>
      </c>
      <c r="L22" s="46">
        <f t="shared" ref="L22" si="5">COUNTA(M22:AJ22)</f>
        <v>0</v>
      </c>
      <c r="M22" s="35"/>
      <c r="N22" s="35"/>
      <c r="O22" s="35"/>
      <c r="P22" s="35"/>
      <c r="Q22" s="35"/>
      <c r="R22" s="35"/>
      <c r="S22" s="36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7"/>
      <c r="AX22" s="45">
        <f t="shared" ref="AX22" si="6">AW22*F22</f>
        <v>0</v>
      </c>
      <c r="AY22" s="45">
        <f t="shared" ref="AY22" si="7">AX22*0.23</f>
        <v>0</v>
      </c>
      <c r="AZ22" s="45">
        <f t="shared" ref="AZ22" si="8">AX22+AY22</f>
        <v>0</v>
      </c>
      <c r="BA22" s="45">
        <f t="shared" ref="BA22" si="9">AZ22*L22</f>
        <v>0</v>
      </c>
    </row>
    <row r="23" spans="1:53" s="38" customFormat="1" ht="38.25" customHeight="1">
      <c r="A23" s="86">
        <f>'Wycena SOI WZÓR'!A20</f>
        <v>7</v>
      </c>
      <c r="B23" s="133"/>
      <c r="C23" s="87" t="str">
        <f>'Wycena SOI WZÓR'!C20</f>
        <v>Podgrzewacz cieplej wody -  500 L</v>
      </c>
      <c r="D23" s="89" t="str">
        <f>'Wycena SOI WZÓR'!D20</f>
        <v>Reflex SB 500</v>
      </c>
      <c r="E23" s="86" t="str">
        <f>'Wycena SOI WZÓR'!E20</f>
        <v>Polska</v>
      </c>
      <c r="F23" s="86">
        <f>'Wycena SOI WZÓR'!F20</f>
        <v>1</v>
      </c>
      <c r="G23" s="86">
        <f>'Wycena SOI WZÓR'!G20</f>
        <v>2008</v>
      </c>
      <c r="H23" s="89" t="str">
        <f>'Wycena SOI WZÓR'!H20</f>
        <v>Gąski</v>
      </c>
      <c r="I23" s="86">
        <f>'Wycena SOI WZÓR'!I20</f>
        <v>1</v>
      </c>
      <c r="J23" s="86" t="str">
        <f>'Wycena SOI WZÓR'!J20</f>
        <v>RCI Gdynia</v>
      </c>
      <c r="K23" s="86">
        <f>'Wycena SOI WZÓR'!K20</f>
        <v>12</v>
      </c>
      <c r="L23" s="46">
        <f t="shared" si="0"/>
        <v>0</v>
      </c>
      <c r="M23" s="35"/>
      <c r="N23" s="35"/>
      <c r="O23" s="35"/>
      <c r="P23" s="35"/>
      <c r="Q23" s="35"/>
      <c r="R23" s="35"/>
      <c r="S23" s="36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7"/>
      <c r="AX23" s="45">
        <f t="shared" si="1"/>
        <v>0</v>
      </c>
      <c r="AY23" s="45">
        <f t="shared" si="2"/>
        <v>0</v>
      </c>
      <c r="AZ23" s="45">
        <f t="shared" si="3"/>
        <v>0</v>
      </c>
      <c r="BA23" s="45">
        <f t="shared" si="4"/>
        <v>0</v>
      </c>
    </row>
    <row r="24" spans="1:53" s="38" customFormat="1" ht="62.25" customHeight="1">
      <c r="B24" s="39" t="s">
        <v>70</v>
      </c>
      <c r="C24" s="40"/>
      <c r="H24" s="39"/>
      <c r="L24" s="41" t="s">
        <v>73</v>
      </c>
      <c r="M24" s="42">
        <f t="shared" ref="M24:AV24" si="10">SUMIF(M17:M23,"X",$AZ$17:$AZ$23)</f>
        <v>0</v>
      </c>
      <c r="N24" s="42">
        <f t="shared" si="10"/>
        <v>0</v>
      </c>
      <c r="O24" s="42">
        <f t="shared" si="10"/>
        <v>0</v>
      </c>
      <c r="P24" s="42">
        <f t="shared" si="10"/>
        <v>0</v>
      </c>
      <c r="Q24" s="42">
        <f t="shared" si="10"/>
        <v>0</v>
      </c>
      <c r="R24" s="42">
        <f t="shared" si="10"/>
        <v>0</v>
      </c>
      <c r="S24" s="42">
        <f t="shared" si="10"/>
        <v>0</v>
      </c>
      <c r="T24" s="42">
        <f t="shared" si="10"/>
        <v>0</v>
      </c>
      <c r="U24" s="42">
        <f t="shared" si="10"/>
        <v>0</v>
      </c>
      <c r="V24" s="42">
        <f t="shared" si="10"/>
        <v>0</v>
      </c>
      <c r="W24" s="42">
        <f t="shared" si="10"/>
        <v>0</v>
      </c>
      <c r="X24" s="42">
        <f t="shared" si="10"/>
        <v>0</v>
      </c>
      <c r="Y24" s="42">
        <f t="shared" si="10"/>
        <v>0</v>
      </c>
      <c r="Z24" s="42">
        <f t="shared" si="10"/>
        <v>0</v>
      </c>
      <c r="AA24" s="42">
        <f t="shared" si="10"/>
        <v>0</v>
      </c>
      <c r="AB24" s="42">
        <f t="shared" si="10"/>
        <v>0</v>
      </c>
      <c r="AC24" s="42">
        <f t="shared" si="10"/>
        <v>0</v>
      </c>
      <c r="AD24" s="42">
        <f t="shared" si="10"/>
        <v>0</v>
      </c>
      <c r="AE24" s="42">
        <f t="shared" si="10"/>
        <v>0</v>
      </c>
      <c r="AF24" s="42">
        <f t="shared" si="10"/>
        <v>0</v>
      </c>
      <c r="AG24" s="42">
        <f t="shared" si="10"/>
        <v>0</v>
      </c>
      <c r="AH24" s="42">
        <f t="shared" si="10"/>
        <v>0</v>
      </c>
      <c r="AI24" s="42">
        <f t="shared" si="10"/>
        <v>0</v>
      </c>
      <c r="AJ24" s="42">
        <f t="shared" si="10"/>
        <v>0</v>
      </c>
      <c r="AK24" s="42">
        <f t="shared" si="10"/>
        <v>0</v>
      </c>
      <c r="AL24" s="42">
        <f t="shared" si="10"/>
        <v>0</v>
      </c>
      <c r="AM24" s="42">
        <f t="shared" si="10"/>
        <v>0</v>
      </c>
      <c r="AN24" s="42">
        <f t="shared" si="10"/>
        <v>0</v>
      </c>
      <c r="AO24" s="42">
        <f t="shared" si="10"/>
        <v>0</v>
      </c>
      <c r="AP24" s="42">
        <f t="shared" si="10"/>
        <v>0</v>
      </c>
      <c r="AQ24" s="42">
        <f t="shared" si="10"/>
        <v>0</v>
      </c>
      <c r="AR24" s="42">
        <f t="shared" si="10"/>
        <v>0</v>
      </c>
      <c r="AS24" s="42">
        <f t="shared" si="10"/>
        <v>0</v>
      </c>
      <c r="AT24" s="42">
        <f t="shared" si="10"/>
        <v>0</v>
      </c>
      <c r="AU24" s="42">
        <f t="shared" si="10"/>
        <v>0</v>
      </c>
      <c r="AV24" s="42">
        <f t="shared" si="10"/>
        <v>0</v>
      </c>
      <c r="AY24" s="43"/>
      <c r="AZ24" s="43" t="s">
        <v>14</v>
      </c>
      <c r="BA24" s="44">
        <f>SUM(BA17:BA23)</f>
        <v>0</v>
      </c>
    </row>
    <row r="28" spans="1:53">
      <c r="B28" t="s">
        <v>71</v>
      </c>
    </row>
  </sheetData>
  <mergeCells count="29">
    <mergeCell ref="M16:AV16"/>
    <mergeCell ref="B17:B23"/>
    <mergeCell ref="D13:D15"/>
    <mergeCell ref="E13:E15"/>
    <mergeCell ref="F13:F15"/>
    <mergeCell ref="G13:G15"/>
    <mergeCell ref="AX14:AX15"/>
    <mergeCell ref="AY14:AY15"/>
    <mergeCell ref="M12:AV12"/>
    <mergeCell ref="H13:H15"/>
    <mergeCell ref="I13:I15"/>
    <mergeCell ref="AK13:AV13"/>
    <mergeCell ref="Y13:AJ13"/>
    <mergeCell ref="B9:W9"/>
    <mergeCell ref="A5:BA5"/>
    <mergeCell ref="A12:A15"/>
    <mergeCell ref="B12:B15"/>
    <mergeCell ref="C12:G12"/>
    <mergeCell ref="H12:J12"/>
    <mergeCell ref="K12:K15"/>
    <mergeCell ref="L12:L15"/>
    <mergeCell ref="AW12:BA12"/>
    <mergeCell ref="C13:C15"/>
    <mergeCell ref="AZ14:AZ15"/>
    <mergeCell ref="BA14:BA15"/>
    <mergeCell ref="J13:J15"/>
    <mergeCell ref="M13:X13"/>
    <mergeCell ref="AW13:AZ13"/>
    <mergeCell ref="AW14:AW15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view="pageBreakPreview" zoomScale="60" zoomScaleNormal="57" zoomScalePageLayoutView="90" workbookViewId="0">
      <selection activeCell="T49" sqref="A1:T49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6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6" width="13.375" customWidth="1"/>
    <col min="17" max="20" width="9.5" customWidth="1"/>
  </cols>
  <sheetData>
    <row r="1" spans="1:20" ht="18">
      <c r="B1" s="21" t="s">
        <v>69</v>
      </c>
      <c r="C1" s="21"/>
      <c r="E1" s="21"/>
      <c r="O1" s="27"/>
      <c r="P1" s="27"/>
      <c r="S1" s="27"/>
      <c r="T1" s="95" t="s">
        <v>182</v>
      </c>
    </row>
    <row r="2" spans="1:20">
      <c r="B2" s="20"/>
    </row>
    <row r="3" spans="1:20">
      <c r="B3" s="20" t="s">
        <v>61</v>
      </c>
      <c r="C3" s="20"/>
      <c r="E3" s="20"/>
    </row>
    <row r="4" spans="1:20">
      <c r="E4" s="20"/>
    </row>
    <row r="5" spans="1:20" ht="30" customHeight="1">
      <c r="A5" s="112" t="s">
        <v>92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s="30" customFormat="1" ht="18.75" customHeight="1">
      <c r="A6" s="29" t="s">
        <v>18</v>
      </c>
      <c r="B6" s="31" t="s">
        <v>146</v>
      </c>
      <c r="C6" s="29"/>
      <c r="D6" s="29"/>
      <c r="E6" s="29"/>
      <c r="F6" s="29"/>
      <c r="G6" s="29"/>
      <c r="H6" s="29"/>
      <c r="I6" s="29"/>
      <c r="J6" s="29"/>
      <c r="K6" s="29"/>
      <c r="L6" s="29"/>
      <c r="Q6" s="29"/>
      <c r="R6" s="29"/>
      <c r="S6" s="29"/>
      <c r="T6" s="29"/>
    </row>
    <row r="7" spans="1:20" s="30" customFormat="1" ht="18.75" customHeight="1">
      <c r="A7" s="29" t="s">
        <v>19</v>
      </c>
      <c r="B7" s="31" t="s">
        <v>72</v>
      </c>
      <c r="C7" s="29"/>
      <c r="D7" s="29"/>
      <c r="E7" s="29"/>
      <c r="F7" s="29"/>
      <c r="G7" s="29"/>
      <c r="H7" s="29"/>
      <c r="I7" s="29"/>
      <c r="J7" s="29"/>
      <c r="K7" s="29"/>
      <c r="L7" s="29"/>
      <c r="Q7" s="29"/>
      <c r="R7" s="29"/>
      <c r="S7" s="29"/>
      <c r="T7" s="29"/>
    </row>
    <row r="8" spans="1:20" s="30" customFormat="1" ht="18.75" customHeight="1">
      <c r="A8" s="29" t="s">
        <v>20</v>
      </c>
      <c r="B8" s="31" t="s">
        <v>199</v>
      </c>
      <c r="C8" s="29"/>
      <c r="D8" s="55"/>
      <c r="E8" s="29"/>
      <c r="F8" s="29"/>
      <c r="G8" s="29"/>
      <c r="H8" s="29"/>
      <c r="I8" s="29"/>
      <c r="J8" s="29"/>
      <c r="K8" s="29"/>
      <c r="L8" s="29"/>
      <c r="Q8" s="29"/>
      <c r="R8" s="29"/>
      <c r="S8" s="29"/>
      <c r="T8" s="29"/>
    </row>
    <row r="9" spans="1:20" s="30" customFormat="1" ht="18.75" customHeight="1">
      <c r="A9" s="29" t="s">
        <v>17</v>
      </c>
      <c r="B9" s="33" t="s">
        <v>21</v>
      </c>
      <c r="C9" s="29"/>
      <c r="D9" s="55"/>
      <c r="E9" s="29"/>
      <c r="F9" s="29"/>
      <c r="G9" s="55"/>
      <c r="H9" s="29"/>
      <c r="I9" s="29"/>
      <c r="J9" s="29"/>
      <c r="K9" s="29"/>
      <c r="L9" s="29"/>
      <c r="Q9" s="29"/>
      <c r="R9" s="29"/>
      <c r="S9" s="29"/>
      <c r="T9" s="29"/>
    </row>
    <row r="10" spans="1:20" s="30" customFormat="1" ht="18.75" customHeight="1">
      <c r="A10" s="29" t="s">
        <v>22</v>
      </c>
      <c r="B10" s="33" t="s">
        <v>85</v>
      </c>
      <c r="C10" s="29"/>
      <c r="D10" s="29"/>
      <c r="E10" s="29"/>
      <c r="F10" s="29"/>
      <c r="G10" s="55"/>
      <c r="H10" s="29"/>
      <c r="I10" s="29"/>
      <c r="J10" s="29"/>
      <c r="K10" s="29"/>
      <c r="L10" s="29"/>
      <c r="Q10" s="29"/>
      <c r="R10" s="29"/>
      <c r="S10" s="29"/>
      <c r="T10" s="29"/>
    </row>
    <row r="11" spans="1:20" s="30" customFormat="1" ht="18.75" customHeight="1">
      <c r="A11" s="29" t="s">
        <v>23</v>
      </c>
      <c r="B11" s="33" t="s">
        <v>84</v>
      </c>
      <c r="C11" s="29"/>
      <c r="D11" s="29"/>
      <c r="E11" s="29"/>
      <c r="F11" s="29"/>
      <c r="G11" s="135"/>
      <c r="H11" s="135"/>
      <c r="I11" s="29"/>
      <c r="J11" s="29"/>
      <c r="K11" s="29"/>
      <c r="L11" s="29"/>
      <c r="Q11" s="29"/>
      <c r="R11" s="29"/>
      <c r="S11" s="29"/>
      <c r="T11" s="29"/>
    </row>
    <row r="12" spans="1:20" s="30" customFormat="1" ht="18.75" customHeight="1">
      <c r="A12" s="29" t="s">
        <v>25</v>
      </c>
      <c r="B12" s="33" t="s">
        <v>83</v>
      </c>
      <c r="C12" s="29"/>
      <c r="D12" s="29"/>
      <c r="E12" s="29"/>
      <c r="F12" s="29"/>
      <c r="G12" s="55"/>
      <c r="H12" s="29"/>
      <c r="I12" s="29"/>
      <c r="J12" s="29"/>
      <c r="K12" s="29"/>
      <c r="L12" s="29"/>
      <c r="Q12" s="29"/>
      <c r="R12" s="29"/>
      <c r="S12" s="29"/>
      <c r="T12" s="29"/>
    </row>
    <row r="13" spans="1:20" s="30" customFormat="1" ht="18.75" customHeight="1">
      <c r="A13" s="29" t="s">
        <v>26</v>
      </c>
      <c r="B13" s="33" t="s">
        <v>80</v>
      </c>
      <c r="C13" s="29"/>
      <c r="D13" s="29"/>
      <c r="E13" s="29"/>
      <c r="F13" s="29"/>
      <c r="G13" s="136"/>
      <c r="H13" s="136"/>
      <c r="I13" s="29"/>
      <c r="J13" s="29"/>
      <c r="K13" s="29"/>
      <c r="L13" s="29"/>
      <c r="Q13" s="29"/>
      <c r="R13" s="29"/>
      <c r="S13" s="29"/>
      <c r="T13" s="29"/>
    </row>
    <row r="14" spans="1:20" s="30" customFormat="1" ht="18.75" customHeight="1">
      <c r="A14" s="29" t="s">
        <v>29</v>
      </c>
      <c r="B14" s="33" t="s">
        <v>104</v>
      </c>
      <c r="C14" s="29"/>
      <c r="D14" s="29"/>
      <c r="E14" s="29"/>
      <c r="F14" s="29"/>
      <c r="G14" s="134"/>
      <c r="H14" s="134"/>
      <c r="I14" s="29"/>
      <c r="J14" s="29"/>
      <c r="K14" s="29"/>
      <c r="L14" s="29"/>
      <c r="Q14" s="29"/>
      <c r="R14" s="29"/>
      <c r="S14" s="29"/>
      <c r="T14" s="29"/>
    </row>
    <row r="15" spans="1:20" s="30" customFormat="1" ht="18.75" customHeight="1">
      <c r="A15" s="29" t="s">
        <v>76</v>
      </c>
      <c r="B15" s="33" t="s">
        <v>105</v>
      </c>
      <c r="C15" s="29"/>
      <c r="D15" s="29"/>
      <c r="E15" s="29"/>
      <c r="F15" s="29"/>
      <c r="G15" s="134"/>
      <c r="H15" s="134"/>
      <c r="I15" s="29"/>
      <c r="J15" s="29"/>
      <c r="K15" s="29"/>
      <c r="L15" s="29"/>
      <c r="Q15" s="29"/>
      <c r="R15" s="29"/>
      <c r="S15" s="29"/>
      <c r="T15" s="29"/>
    </row>
    <row r="16" spans="1:20" s="30" customFormat="1" ht="18.75" customHeight="1">
      <c r="A16" s="29" t="s">
        <v>77</v>
      </c>
      <c r="B16" s="33" t="s">
        <v>106</v>
      </c>
      <c r="C16" s="29"/>
      <c r="D16" s="29"/>
      <c r="E16" s="29"/>
      <c r="F16" s="29"/>
      <c r="G16" s="29"/>
      <c r="H16" s="29"/>
      <c r="I16" s="134"/>
      <c r="J16" s="134"/>
      <c r="K16" s="57"/>
      <c r="L16" s="29"/>
      <c r="Q16" s="29"/>
      <c r="R16" s="29"/>
      <c r="S16" s="29"/>
      <c r="T16" s="29"/>
    </row>
    <row r="17" spans="1:20" s="30" customFormat="1" ht="18.75" customHeight="1">
      <c r="A17" s="29" t="s">
        <v>78</v>
      </c>
      <c r="B17" s="33" t="s">
        <v>107</v>
      </c>
      <c r="C17" s="29"/>
      <c r="D17" s="29"/>
      <c r="E17" s="29"/>
      <c r="F17" s="29"/>
      <c r="G17" s="29"/>
      <c r="H17" s="29"/>
      <c r="I17" s="134"/>
      <c r="J17" s="134"/>
      <c r="K17" s="57"/>
      <c r="L17" s="29"/>
      <c r="Q17" s="29"/>
      <c r="R17" s="29"/>
      <c r="S17" s="29"/>
      <c r="T17" s="29"/>
    </row>
    <row r="18" spans="1:20" s="30" customFormat="1" ht="18.75" customHeight="1">
      <c r="A18" s="29" t="s">
        <v>79</v>
      </c>
      <c r="B18" s="31" t="s">
        <v>52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Q18" s="29"/>
      <c r="R18" s="29"/>
      <c r="S18" s="29"/>
      <c r="T18" s="29"/>
    </row>
    <row r="20" spans="1:20" ht="19.5" customHeight="1">
      <c r="A20" s="113" t="s">
        <v>0</v>
      </c>
      <c r="B20" s="113" t="s">
        <v>65</v>
      </c>
      <c r="C20" s="114" t="s">
        <v>67</v>
      </c>
      <c r="D20" s="115"/>
      <c r="E20" s="115"/>
      <c r="F20" s="115"/>
      <c r="G20" s="116"/>
      <c r="H20" s="113" t="s">
        <v>1</v>
      </c>
      <c r="I20" s="113"/>
      <c r="J20" s="113"/>
      <c r="K20" s="106" t="s">
        <v>28</v>
      </c>
      <c r="L20" s="106" t="s">
        <v>89</v>
      </c>
      <c r="M20" s="137" t="s">
        <v>88</v>
      </c>
      <c r="N20" s="138"/>
      <c r="O20" s="138"/>
      <c r="P20" s="139"/>
      <c r="Q20" s="114" t="s">
        <v>86</v>
      </c>
      <c r="R20" s="115"/>
      <c r="S20" s="115"/>
      <c r="T20" s="116"/>
    </row>
    <row r="21" spans="1:20" ht="15.75" customHeight="1">
      <c r="A21" s="113"/>
      <c r="B21" s="113"/>
      <c r="C21" s="106" t="s">
        <v>66</v>
      </c>
      <c r="D21" s="106" t="s">
        <v>4</v>
      </c>
      <c r="E21" s="106" t="s">
        <v>5</v>
      </c>
      <c r="F21" s="106" t="s">
        <v>63</v>
      </c>
      <c r="G21" s="106" t="s">
        <v>54</v>
      </c>
      <c r="H21" s="106" t="s">
        <v>2</v>
      </c>
      <c r="I21" s="106" t="s">
        <v>3</v>
      </c>
      <c r="J21" s="106" t="s">
        <v>62</v>
      </c>
      <c r="K21" s="121"/>
      <c r="L21" s="121"/>
      <c r="M21" s="106" t="s">
        <v>87</v>
      </c>
      <c r="N21" s="106" t="s">
        <v>129</v>
      </c>
      <c r="O21" s="106" t="s">
        <v>103</v>
      </c>
      <c r="P21" s="106" t="s">
        <v>108</v>
      </c>
      <c r="Q21" s="113" t="s">
        <v>6</v>
      </c>
      <c r="R21" s="113" t="s">
        <v>7</v>
      </c>
      <c r="S21" s="113" t="s">
        <v>9</v>
      </c>
      <c r="T21" s="113" t="s">
        <v>8</v>
      </c>
    </row>
    <row r="22" spans="1:20" ht="49.5" customHeight="1">
      <c r="A22" s="113"/>
      <c r="B22" s="113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13"/>
      <c r="R22" s="113"/>
      <c r="S22" s="113"/>
      <c r="T22" s="113"/>
    </row>
    <row r="23" spans="1:20">
      <c r="A23" s="5">
        <v>1</v>
      </c>
      <c r="B23" s="5">
        <v>2</v>
      </c>
      <c r="C23" s="5">
        <v>3</v>
      </c>
      <c r="D23" s="5">
        <v>4</v>
      </c>
      <c r="E23" s="5">
        <v>5</v>
      </c>
      <c r="F23" s="5">
        <v>6</v>
      </c>
      <c r="G23" s="5">
        <v>7</v>
      </c>
      <c r="H23" s="5">
        <v>8</v>
      </c>
      <c r="I23" s="5">
        <v>9</v>
      </c>
      <c r="J23" s="5">
        <v>10</v>
      </c>
      <c r="K23" s="5">
        <v>11</v>
      </c>
      <c r="L23" s="5">
        <v>12</v>
      </c>
      <c r="M23" s="5">
        <v>13</v>
      </c>
      <c r="N23" s="5">
        <v>14</v>
      </c>
      <c r="O23" s="5">
        <v>15</v>
      </c>
      <c r="P23" s="5">
        <v>16</v>
      </c>
      <c r="Q23" s="5">
        <v>17</v>
      </c>
      <c r="R23" s="5">
        <v>18</v>
      </c>
      <c r="S23" s="5">
        <v>19</v>
      </c>
      <c r="T23" s="5">
        <v>20</v>
      </c>
    </row>
    <row r="24" spans="1:20" ht="42" customHeight="1">
      <c r="A24" s="86">
        <f>'Wycena SOI WZÓR'!A14</f>
        <v>1</v>
      </c>
      <c r="B24" s="131" t="s">
        <v>176</v>
      </c>
      <c r="C24" s="87" t="str">
        <f>'Wycena SOI WZÓR'!C14</f>
        <v>Kocioł elektryczny - 21 kW.</v>
      </c>
      <c r="D24" s="89" t="str">
        <f>'Wycena SOI WZÓR'!D14</f>
        <v>EKCO.MN2</v>
      </c>
      <c r="E24" s="86" t="str">
        <f>'Wycena SOI WZÓR'!E14</f>
        <v>KOSPEL</v>
      </c>
      <c r="F24" s="86">
        <f>'Wycena SOI WZÓR'!F14</f>
        <v>1</v>
      </c>
      <c r="G24" s="86">
        <f>'Wycena SOI WZÓR'!G14</f>
        <v>2016</v>
      </c>
      <c r="H24" s="89" t="str">
        <f>'Wycena SOI WZÓR'!H14</f>
        <v>ul. Wiosenna 4 a Kołobrzeg</v>
      </c>
      <c r="I24" s="86">
        <f>'Wycena SOI WZÓR'!I14</f>
        <v>21</v>
      </c>
      <c r="J24" s="86" t="str">
        <f>'Wycena SOI WZÓR'!J14</f>
        <v>PB Świnoujście</v>
      </c>
      <c r="K24" s="83"/>
      <c r="L24" s="83"/>
      <c r="M24" s="72"/>
      <c r="N24" s="72"/>
      <c r="O24" s="71"/>
      <c r="P24" s="84"/>
      <c r="Q24" s="24"/>
      <c r="R24" s="34">
        <f t="shared" ref="R24" si="0">F24*Q24</f>
        <v>0</v>
      </c>
      <c r="S24" s="34">
        <f>R24*1.23</f>
        <v>0</v>
      </c>
      <c r="T24" s="34">
        <f>R24+S24</f>
        <v>0</v>
      </c>
    </row>
    <row r="25" spans="1:20" ht="55.5" customHeight="1">
      <c r="A25" s="86">
        <f>'Wycena SOI WZÓR'!A15</f>
        <v>2</v>
      </c>
      <c r="B25" s="132"/>
      <c r="C25" s="87" t="str">
        <f>'Wycena SOI WZÓR'!C15</f>
        <v>Kocioł stalowy olejowy  UNIKAL  -  500  kW.</v>
      </c>
      <c r="D25" s="89" t="str">
        <f>'Wycena SOI WZÓR'!D15</f>
        <v>TZAR 500</v>
      </c>
      <c r="E25" s="86" t="str">
        <f>'Wycena SOI WZÓR'!E15</f>
        <v>Polska</v>
      </c>
      <c r="F25" s="86">
        <f>'Wycena SOI WZÓR'!F15</f>
        <v>1</v>
      </c>
      <c r="G25" s="86">
        <f>'Wycena SOI WZÓR'!G15</f>
        <v>1997</v>
      </c>
      <c r="H25" s="89" t="str">
        <f>'Wycena SOI WZÓR'!H15</f>
        <v>ul. Wiosenna 4 a Kołobrzeg</v>
      </c>
      <c r="I25" s="86">
        <f>'Wycena SOI WZÓR'!I15</f>
        <v>5</v>
      </c>
      <c r="J25" s="86" t="str">
        <f>'Wycena SOI WZÓR'!J15</f>
        <v>PB Świnoujście</v>
      </c>
      <c r="K25" s="83"/>
      <c r="L25" s="83"/>
      <c r="M25" s="72"/>
      <c r="N25" s="72"/>
      <c r="O25" s="71"/>
      <c r="P25" s="84"/>
      <c r="Q25" s="24"/>
      <c r="R25" s="34">
        <f t="shared" ref="R25:R29" si="1">F25*Q25</f>
        <v>0</v>
      </c>
      <c r="S25" s="34">
        <f t="shared" ref="S25:S29" si="2">R25*1.23</f>
        <v>0</v>
      </c>
      <c r="T25" s="34">
        <f t="shared" ref="T25:T29" si="3">R25+S25</f>
        <v>0</v>
      </c>
    </row>
    <row r="26" spans="1:20" ht="41.25" customHeight="1">
      <c r="A26" s="86">
        <f>'Wycena SOI WZÓR'!A16</f>
        <v>3</v>
      </c>
      <c r="B26" s="132"/>
      <c r="C26" s="87" t="str">
        <f>'Wycena SOI WZÓR'!C16</f>
        <v>Kocioł stalowy olejowy  - 170  kW.</v>
      </c>
      <c r="D26" s="89" t="str">
        <f>'Wycena SOI WZÓR'!D16</f>
        <v>HW - 170</v>
      </c>
      <c r="E26" s="86" t="str">
        <f>'Wycena SOI WZÓR'!E16</f>
        <v>Polska</v>
      </c>
      <c r="F26" s="86">
        <f>'Wycena SOI WZÓR'!F16</f>
        <v>1</v>
      </c>
      <c r="G26" s="86">
        <f>'Wycena SOI WZÓR'!G16</f>
        <v>1997</v>
      </c>
      <c r="H26" s="89" t="str">
        <f>'Wycena SOI WZÓR'!H16</f>
        <v>ul. Wiosenna 4 a Kołobrzeg</v>
      </c>
      <c r="I26" s="86">
        <f>'Wycena SOI WZÓR'!I16</f>
        <v>5</v>
      </c>
      <c r="J26" s="86" t="str">
        <f>'Wycena SOI WZÓR'!J16</f>
        <v>PB Świnoujście</v>
      </c>
      <c r="K26" s="83"/>
      <c r="L26" s="83"/>
      <c r="M26" s="72"/>
      <c r="N26" s="72"/>
      <c r="O26" s="71"/>
      <c r="P26" s="84"/>
      <c r="Q26" s="24"/>
      <c r="R26" s="34">
        <f t="shared" si="1"/>
        <v>0</v>
      </c>
      <c r="S26" s="34">
        <f t="shared" si="2"/>
        <v>0</v>
      </c>
      <c r="T26" s="34">
        <f t="shared" si="3"/>
        <v>0</v>
      </c>
    </row>
    <row r="27" spans="1:20" ht="54" customHeight="1">
      <c r="A27" s="86">
        <f>'Wycena SOI WZÓR'!A17</f>
        <v>4</v>
      </c>
      <c r="B27" s="132"/>
      <c r="C27" s="87" t="str">
        <f>'Wycena SOI WZÓR'!C17</f>
        <v>Kocioł stalowy olejowy - 100 kW.</v>
      </c>
      <c r="D27" s="89" t="str">
        <f>'Wycena SOI WZÓR'!D17</f>
        <v>PV - 1</v>
      </c>
      <c r="E27" s="86" t="str">
        <f>'Wycena SOI WZÓR'!E17</f>
        <v>VITOPLEX - 100</v>
      </c>
      <c r="F27" s="86">
        <f>'Wycena SOI WZÓR'!F17</f>
        <v>1</v>
      </c>
      <c r="G27" s="86">
        <f>'Wycena SOI WZÓR'!G17</f>
        <v>2008</v>
      </c>
      <c r="H27" s="89" t="str">
        <f>'Wycena SOI WZÓR'!H17</f>
        <v>Gąski</v>
      </c>
      <c r="I27" s="86">
        <f>'Wycena SOI WZÓR'!I17</f>
        <v>1</v>
      </c>
      <c r="J27" s="86" t="str">
        <f>'Wycena SOI WZÓR'!J17</f>
        <v>RCI Gdynia</v>
      </c>
      <c r="K27" s="83"/>
      <c r="L27" s="83"/>
      <c r="M27" s="72"/>
      <c r="N27" s="72"/>
      <c r="O27" s="71"/>
      <c r="P27" s="84"/>
      <c r="Q27" s="24"/>
      <c r="R27" s="34">
        <f t="shared" si="1"/>
        <v>0</v>
      </c>
      <c r="S27" s="34">
        <f t="shared" si="2"/>
        <v>0</v>
      </c>
      <c r="T27" s="34">
        <f t="shared" si="3"/>
        <v>0</v>
      </c>
    </row>
    <row r="28" spans="1:20" ht="73.5" customHeight="1">
      <c r="A28" s="86">
        <f>'Wycena SOI WZÓR'!A18</f>
        <v>5</v>
      </c>
      <c r="B28" s="132"/>
      <c r="C28" s="87" t="str">
        <f>'Wycena SOI WZÓR'!C18</f>
        <v>Podgrzewacz cieplej wody - 100L</v>
      </c>
      <c r="D28" s="89" t="str">
        <f>'Wycena SOI WZÓR'!D18</f>
        <v>WW KOSPEL</v>
      </c>
      <c r="E28" s="86" t="str">
        <f>'Wycena SOI WZÓR'!E18</f>
        <v>Polska</v>
      </c>
      <c r="F28" s="86">
        <f>'Wycena SOI WZÓR'!F18</f>
        <v>1</v>
      </c>
      <c r="G28" s="86">
        <f>'Wycena SOI WZÓR'!G18</f>
        <v>2016</v>
      </c>
      <c r="H28" s="89" t="str">
        <f>'Wycena SOI WZÓR'!H18</f>
        <v>ul. Wiosenna 4 a Kołobrzeg</v>
      </c>
      <c r="I28" s="86">
        <f>'Wycena SOI WZÓR'!I18</f>
        <v>21</v>
      </c>
      <c r="J28" s="86" t="str">
        <f>'Wycena SOI WZÓR'!J18</f>
        <v>PB Świnoujście</v>
      </c>
      <c r="K28" s="83"/>
      <c r="L28" s="83"/>
      <c r="M28" s="72"/>
      <c r="N28" s="72"/>
      <c r="O28" s="71"/>
      <c r="P28" s="84"/>
      <c r="Q28" s="24"/>
      <c r="R28" s="34">
        <f t="shared" si="1"/>
        <v>0</v>
      </c>
      <c r="S28" s="34">
        <f t="shared" si="2"/>
        <v>0</v>
      </c>
      <c r="T28" s="34">
        <f t="shared" si="3"/>
        <v>0</v>
      </c>
    </row>
    <row r="29" spans="1:20" ht="42.75" customHeight="1">
      <c r="A29" s="86">
        <f>'Wycena SOI WZÓR'!A20</f>
        <v>7</v>
      </c>
      <c r="B29" s="133"/>
      <c r="C29" s="87" t="str">
        <f>'Wycena SOI WZÓR'!C20</f>
        <v>Podgrzewacz cieplej wody -  500 L</v>
      </c>
      <c r="D29" s="89" t="str">
        <f>'Wycena SOI WZÓR'!D20</f>
        <v>Reflex SB 500</v>
      </c>
      <c r="E29" s="86" t="str">
        <f>'Wycena SOI WZÓR'!E20</f>
        <v>Polska</v>
      </c>
      <c r="F29" s="86">
        <f>'Wycena SOI WZÓR'!F20</f>
        <v>1</v>
      </c>
      <c r="G29" s="86">
        <f>'Wycena SOI WZÓR'!G20</f>
        <v>2008</v>
      </c>
      <c r="H29" s="89" t="str">
        <f>'Wycena SOI WZÓR'!H20</f>
        <v>Gąski</v>
      </c>
      <c r="I29" s="86">
        <f>'Wycena SOI WZÓR'!I20</f>
        <v>1</v>
      </c>
      <c r="J29" s="86" t="str">
        <f>'Wycena SOI WZÓR'!J20</f>
        <v>RCI Gdynia</v>
      </c>
      <c r="K29" s="83"/>
      <c r="L29" s="83"/>
      <c r="M29" s="73"/>
      <c r="N29" s="73"/>
      <c r="O29" s="74"/>
      <c r="P29" s="84"/>
      <c r="Q29" s="24"/>
      <c r="R29" s="34">
        <f t="shared" si="1"/>
        <v>0</v>
      </c>
      <c r="S29" s="34">
        <f t="shared" si="2"/>
        <v>0</v>
      </c>
      <c r="T29" s="34">
        <f t="shared" si="3"/>
        <v>0</v>
      </c>
    </row>
    <row r="30" spans="1:20" ht="23.25" customHeight="1">
      <c r="J30" s="26"/>
      <c r="L30" s="26"/>
      <c r="Q30" s="26" t="s">
        <v>14</v>
      </c>
      <c r="R30" s="54">
        <f>SUM(R24:R29)</f>
        <v>0</v>
      </c>
      <c r="S30" s="54">
        <f>SUM(S24:S29)</f>
        <v>0</v>
      </c>
      <c r="T30" s="54">
        <f>SUM(T24:T29)</f>
        <v>0</v>
      </c>
    </row>
    <row r="31" spans="1:20" ht="13.5" customHeight="1">
      <c r="B31" s="23"/>
      <c r="C31" s="22"/>
      <c r="H31" s="23"/>
    </row>
    <row r="32" spans="1:20" ht="13.5" customHeight="1">
      <c r="B32" s="39" t="s">
        <v>70</v>
      </c>
    </row>
    <row r="33" spans="2:8" ht="13.5" customHeight="1">
      <c r="B33" s="39"/>
    </row>
    <row r="34" spans="2:8" ht="13.5" customHeight="1">
      <c r="B34" s="39"/>
    </row>
    <row r="35" spans="2:8" ht="27" customHeight="1"/>
    <row r="36" spans="2:8" ht="27" customHeight="1">
      <c r="B36" t="s">
        <v>71</v>
      </c>
    </row>
    <row r="38" spans="2:8" ht="15">
      <c r="B38" s="23"/>
    </row>
    <row r="39" spans="2:8" ht="15">
      <c r="B39" s="23" t="s">
        <v>95</v>
      </c>
      <c r="H39" s="23" t="s">
        <v>90</v>
      </c>
    </row>
    <row r="41" spans="2:8">
      <c r="B41" t="s">
        <v>57</v>
      </c>
      <c r="H41" t="s">
        <v>91</v>
      </c>
    </row>
    <row r="43" spans="2:8">
      <c r="B43" t="s">
        <v>58</v>
      </c>
    </row>
    <row r="45" spans="2:8">
      <c r="B45" t="s">
        <v>206</v>
      </c>
    </row>
    <row r="47" spans="2:8">
      <c r="B47" t="s">
        <v>208</v>
      </c>
    </row>
    <row r="48" spans="2:8">
      <c r="B48" t="s">
        <v>209</v>
      </c>
    </row>
    <row r="49" spans="2:2">
      <c r="B49" t="s">
        <v>210</v>
      </c>
    </row>
  </sheetData>
  <mergeCells count="32">
    <mergeCell ref="Q21:Q22"/>
    <mergeCell ref="R21:R22"/>
    <mergeCell ref="K20:K22"/>
    <mergeCell ref="J21:J22"/>
    <mergeCell ref="Q20:T20"/>
    <mergeCell ref="S21:S22"/>
    <mergeCell ref="T21:T22"/>
    <mergeCell ref="L20:L22"/>
    <mergeCell ref="M20:P20"/>
    <mergeCell ref="M21:M22"/>
    <mergeCell ref="N21:N22"/>
    <mergeCell ref="O21:O22"/>
    <mergeCell ref="P21:P22"/>
    <mergeCell ref="A5:T5"/>
    <mergeCell ref="G11:H11"/>
    <mergeCell ref="G13:H13"/>
    <mergeCell ref="G14:H14"/>
    <mergeCell ref="G15:H15"/>
    <mergeCell ref="B24:B29"/>
    <mergeCell ref="A20:A22"/>
    <mergeCell ref="B20:B22"/>
    <mergeCell ref="C20:G20"/>
    <mergeCell ref="I16:J16"/>
    <mergeCell ref="G21:G22"/>
    <mergeCell ref="H21:H22"/>
    <mergeCell ref="I21:I22"/>
    <mergeCell ref="I17:J17"/>
    <mergeCell ref="C21:C22"/>
    <mergeCell ref="D21:D22"/>
    <mergeCell ref="E21:E22"/>
    <mergeCell ref="F21:F22"/>
    <mergeCell ref="H20:J20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view="pageBreakPreview" zoomScale="60" zoomScaleNormal="90" workbookViewId="0">
      <selection activeCell="B9" sqref="B9"/>
    </sheetView>
  </sheetViews>
  <sheetFormatPr defaultRowHeight="14.25"/>
  <cols>
    <col min="1" max="1" width="4.125" customWidth="1"/>
    <col min="2" max="2" width="12.375" customWidth="1"/>
    <col min="3" max="3" width="33.12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6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21" t="s">
        <v>69</v>
      </c>
      <c r="C1" s="21"/>
      <c r="E1" s="21"/>
      <c r="O1" s="27"/>
      <c r="Q1" s="27"/>
      <c r="R1" s="95" t="s">
        <v>182</v>
      </c>
    </row>
    <row r="2" spans="1:18">
      <c r="B2" s="20"/>
    </row>
    <row r="3" spans="1:18">
      <c r="B3" s="20" t="s">
        <v>61</v>
      </c>
      <c r="C3" s="20"/>
      <c r="E3" s="20"/>
    </row>
    <row r="4" spans="1:18">
      <c r="E4" s="20"/>
    </row>
    <row r="5" spans="1:18" ht="30" customHeight="1">
      <c r="A5" s="112" t="s">
        <v>100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</row>
    <row r="6" spans="1:18" s="30" customFormat="1" ht="18.75" customHeight="1">
      <c r="A6" s="29" t="s">
        <v>18</v>
      </c>
      <c r="B6" s="31" t="s">
        <v>146</v>
      </c>
      <c r="C6" s="29"/>
      <c r="D6" s="29"/>
      <c r="E6" s="29"/>
      <c r="F6" s="29"/>
      <c r="G6" s="29"/>
      <c r="H6" s="29"/>
      <c r="I6" s="31"/>
      <c r="J6" s="29"/>
      <c r="K6" s="29"/>
      <c r="L6" s="29"/>
      <c r="M6" s="29"/>
      <c r="P6" s="29"/>
      <c r="Q6" s="29"/>
      <c r="R6" s="29"/>
    </row>
    <row r="7" spans="1:18" s="30" customFormat="1" ht="18.75" customHeight="1">
      <c r="A7" s="29" t="s">
        <v>19</v>
      </c>
      <c r="B7" s="31" t="s">
        <v>72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P7" s="29"/>
      <c r="Q7" s="29"/>
      <c r="R7" s="29"/>
    </row>
    <row r="8" spans="1:18" s="30" customFormat="1" ht="18.75" customHeight="1">
      <c r="A8" s="29" t="s">
        <v>20</v>
      </c>
      <c r="B8" s="31" t="s">
        <v>199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P8" s="29"/>
      <c r="Q8" s="29"/>
      <c r="R8" s="29"/>
    </row>
    <row r="9" spans="1:18" s="30" customFormat="1" ht="18.75" customHeight="1">
      <c r="A9" s="29" t="s">
        <v>17</v>
      </c>
      <c r="B9" s="33" t="s">
        <v>21</v>
      </c>
      <c r="C9" s="29"/>
      <c r="D9" s="55"/>
      <c r="E9" s="29"/>
      <c r="F9" s="29"/>
      <c r="G9" s="29"/>
      <c r="H9" s="29"/>
      <c r="I9" s="29"/>
      <c r="J9" s="29"/>
      <c r="K9" s="29"/>
      <c r="L9" s="29"/>
      <c r="M9" s="29"/>
      <c r="P9" s="29"/>
      <c r="Q9" s="29"/>
      <c r="R9" s="29"/>
    </row>
    <row r="10" spans="1:18" s="30" customFormat="1" ht="18.75" customHeight="1">
      <c r="A10" s="29" t="s">
        <v>22</v>
      </c>
      <c r="B10" s="33" t="s">
        <v>98</v>
      </c>
      <c r="C10" s="29"/>
      <c r="D10" s="29"/>
      <c r="E10" s="29"/>
      <c r="F10" s="29"/>
      <c r="G10" s="29"/>
      <c r="H10" s="29"/>
      <c r="I10" s="56"/>
      <c r="J10" s="29"/>
      <c r="K10" s="29"/>
      <c r="L10" s="29"/>
      <c r="M10" s="29"/>
      <c r="P10" s="29"/>
      <c r="Q10" s="29"/>
      <c r="R10" s="29"/>
    </row>
    <row r="11" spans="1:18" s="30" customFormat="1" ht="18.75" customHeight="1">
      <c r="A11" s="29" t="s">
        <v>23</v>
      </c>
      <c r="B11" s="33" t="s">
        <v>142</v>
      </c>
      <c r="C11" s="29"/>
      <c r="D11" s="29"/>
      <c r="E11" s="29"/>
      <c r="F11" s="29"/>
      <c r="G11" s="29"/>
      <c r="H11" s="55"/>
      <c r="I11" s="31"/>
      <c r="J11" s="31"/>
      <c r="K11" s="31"/>
      <c r="L11" s="31"/>
      <c r="M11" s="31"/>
      <c r="N11" s="58"/>
      <c r="P11" s="29"/>
      <c r="Q11" s="29"/>
      <c r="R11" s="29"/>
    </row>
    <row r="12" spans="1:18" s="30" customFormat="1" ht="18.75" customHeight="1">
      <c r="A12" s="29" t="s">
        <v>25</v>
      </c>
      <c r="B12" s="33" t="s">
        <v>110</v>
      </c>
      <c r="C12" s="29"/>
      <c r="D12" s="29"/>
      <c r="E12" s="29"/>
      <c r="F12" s="29"/>
      <c r="G12" s="29"/>
      <c r="H12" s="59"/>
      <c r="I12" s="31"/>
      <c r="J12" s="31"/>
      <c r="K12" s="31"/>
      <c r="L12" s="31"/>
      <c r="M12" s="31"/>
      <c r="N12" s="58"/>
      <c r="P12" s="29"/>
      <c r="Q12" s="29"/>
      <c r="R12" s="29"/>
    </row>
    <row r="13" spans="1:18" s="30" customFormat="1" ht="18.75" customHeight="1">
      <c r="A13" s="29" t="s">
        <v>26</v>
      </c>
      <c r="B13" s="33" t="s">
        <v>111</v>
      </c>
      <c r="C13" s="29"/>
      <c r="D13" s="29"/>
      <c r="E13" s="29"/>
      <c r="F13" s="29"/>
      <c r="G13" s="29"/>
      <c r="H13" s="59"/>
      <c r="I13" s="31"/>
      <c r="J13" s="31"/>
      <c r="K13" s="31"/>
      <c r="L13" s="31"/>
      <c r="M13" s="31"/>
      <c r="N13" s="58"/>
      <c r="P13" s="29"/>
      <c r="Q13" s="29"/>
      <c r="R13" s="29"/>
    </row>
    <row r="14" spans="1:18" s="30" customFormat="1" ht="18.75" customHeight="1">
      <c r="A14" s="29" t="s">
        <v>29</v>
      </c>
      <c r="B14" s="33" t="s">
        <v>112</v>
      </c>
      <c r="C14" s="29"/>
      <c r="D14" s="29"/>
      <c r="E14" s="29"/>
      <c r="F14" s="29"/>
      <c r="G14" s="29"/>
      <c r="H14" s="60"/>
      <c r="I14" s="31"/>
      <c r="J14" s="31"/>
      <c r="K14" s="31"/>
      <c r="L14" s="31"/>
      <c r="M14" s="31"/>
      <c r="N14" s="58"/>
      <c r="P14" s="29"/>
      <c r="Q14" s="29"/>
      <c r="R14" s="29"/>
    </row>
    <row r="15" spans="1:18" s="30" customFormat="1" ht="18.75" customHeight="1">
      <c r="A15" s="29" t="s">
        <v>76</v>
      </c>
      <c r="B15" s="31" t="s">
        <v>99</v>
      </c>
      <c r="C15" s="29"/>
      <c r="D15" s="29"/>
      <c r="E15" s="29"/>
      <c r="F15" s="29"/>
      <c r="G15" s="29"/>
      <c r="H15" s="31"/>
      <c r="I15" s="31"/>
      <c r="J15" s="31"/>
      <c r="K15" s="31"/>
      <c r="L15" s="31"/>
      <c r="M15" s="31"/>
      <c r="N15" s="58"/>
      <c r="P15" s="29"/>
      <c r="Q15" s="29"/>
      <c r="R15" s="29"/>
    </row>
    <row r="17" spans="1:18" ht="19.5" customHeight="1">
      <c r="A17" s="113" t="s">
        <v>0</v>
      </c>
      <c r="B17" s="113" t="s">
        <v>65</v>
      </c>
      <c r="C17" s="114" t="s">
        <v>67</v>
      </c>
      <c r="D17" s="115"/>
      <c r="E17" s="115"/>
      <c r="F17" s="115"/>
      <c r="G17" s="116"/>
      <c r="H17" s="113" t="s">
        <v>1</v>
      </c>
      <c r="I17" s="113"/>
      <c r="J17" s="113"/>
      <c r="K17" s="106" t="s">
        <v>140</v>
      </c>
      <c r="L17" s="137" t="s">
        <v>141</v>
      </c>
      <c r="M17" s="138"/>
      <c r="N17" s="138"/>
      <c r="O17" s="113" t="s">
        <v>108</v>
      </c>
      <c r="P17" s="115" t="s">
        <v>102</v>
      </c>
      <c r="Q17" s="115"/>
      <c r="R17" s="116"/>
    </row>
    <row r="18" spans="1:18" ht="15.75" customHeight="1">
      <c r="A18" s="113"/>
      <c r="B18" s="113"/>
      <c r="C18" s="106" t="s">
        <v>66</v>
      </c>
      <c r="D18" s="106" t="s">
        <v>4</v>
      </c>
      <c r="E18" s="106" t="s">
        <v>5</v>
      </c>
      <c r="F18" s="106" t="s">
        <v>63</v>
      </c>
      <c r="G18" s="106" t="s">
        <v>54</v>
      </c>
      <c r="H18" s="106" t="s">
        <v>2</v>
      </c>
      <c r="I18" s="106" t="s">
        <v>3</v>
      </c>
      <c r="J18" s="106" t="s">
        <v>62</v>
      </c>
      <c r="K18" s="121"/>
      <c r="L18" s="106" t="s">
        <v>109</v>
      </c>
      <c r="M18" s="106" t="s">
        <v>33</v>
      </c>
      <c r="N18" s="124" t="s">
        <v>101</v>
      </c>
      <c r="O18" s="113"/>
      <c r="P18" s="113" t="s">
        <v>7</v>
      </c>
      <c r="Q18" s="113" t="s">
        <v>9</v>
      </c>
      <c r="R18" s="113" t="s">
        <v>8</v>
      </c>
    </row>
    <row r="19" spans="1:18" ht="49.5" customHeight="1">
      <c r="A19" s="113"/>
      <c r="B19" s="113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25"/>
      <c r="O19" s="113"/>
      <c r="P19" s="113"/>
      <c r="Q19" s="113"/>
      <c r="R19" s="113"/>
    </row>
    <row r="20" spans="1:18" ht="14.25" customHeight="1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</row>
    <row r="21" spans="1:18" ht="37.5" customHeight="1">
      <c r="A21" s="86">
        <f>'Wycena SOI WZÓR'!A14</f>
        <v>1</v>
      </c>
      <c r="B21" s="131" t="s">
        <v>176</v>
      </c>
      <c r="C21" s="87" t="str">
        <f>'Wycena SOI WZÓR'!C14</f>
        <v>Kocioł elektryczny - 21 kW.</v>
      </c>
      <c r="D21" s="89" t="str">
        <f>'Wycena SOI WZÓR'!D14</f>
        <v>EKCO.MN2</v>
      </c>
      <c r="E21" s="86" t="str">
        <f>'Wycena SOI WZÓR'!E14</f>
        <v>KOSPEL</v>
      </c>
      <c r="F21" s="86">
        <f>'Wycena SOI WZÓR'!F14</f>
        <v>1</v>
      </c>
      <c r="G21" s="86">
        <f>'Wycena SOI WZÓR'!G14</f>
        <v>2016</v>
      </c>
      <c r="H21" s="89" t="str">
        <f>'Wycena SOI WZÓR'!H14</f>
        <v>ul. Wiosenna 4 a Kołobrzeg</v>
      </c>
      <c r="I21" s="86">
        <f>'Wycena SOI WZÓR'!I14</f>
        <v>21</v>
      </c>
      <c r="J21" s="86" t="str">
        <f>'Wycena SOI WZÓR'!J14</f>
        <v>PB Świnoujście</v>
      </c>
      <c r="K21" s="85"/>
      <c r="L21" s="75"/>
      <c r="M21" s="75"/>
      <c r="N21" s="52"/>
      <c r="O21" s="84"/>
      <c r="P21" s="25"/>
      <c r="Q21" s="34">
        <f>P21*0.23</f>
        <v>0</v>
      </c>
      <c r="R21" s="34">
        <f>P21+Q21</f>
        <v>0</v>
      </c>
    </row>
    <row r="22" spans="1:18" ht="54.75" customHeight="1">
      <c r="A22" s="86">
        <f>'Wycena SOI WZÓR'!A15</f>
        <v>2</v>
      </c>
      <c r="B22" s="132"/>
      <c r="C22" s="87" t="str">
        <f>'Wycena SOI WZÓR'!C15</f>
        <v>Kocioł stalowy olejowy  UNIKAL  -  500  kW.</v>
      </c>
      <c r="D22" s="89" t="str">
        <f>'Wycena SOI WZÓR'!D15</f>
        <v>TZAR 500</v>
      </c>
      <c r="E22" s="86" t="str">
        <f>'Wycena SOI WZÓR'!E15</f>
        <v>Polska</v>
      </c>
      <c r="F22" s="86">
        <f>'Wycena SOI WZÓR'!F15</f>
        <v>1</v>
      </c>
      <c r="G22" s="86">
        <f>'Wycena SOI WZÓR'!G15</f>
        <v>1997</v>
      </c>
      <c r="H22" s="89" t="str">
        <f>'Wycena SOI WZÓR'!H15</f>
        <v>ul. Wiosenna 4 a Kołobrzeg</v>
      </c>
      <c r="I22" s="86">
        <f>'Wycena SOI WZÓR'!I15</f>
        <v>5</v>
      </c>
      <c r="J22" s="86" t="str">
        <f>'Wycena SOI WZÓR'!J15</f>
        <v>PB Świnoujście</v>
      </c>
      <c r="K22" s="85"/>
      <c r="L22" s="75"/>
      <c r="M22" s="75"/>
      <c r="N22" s="52"/>
      <c r="O22" s="84"/>
      <c r="P22" s="25"/>
      <c r="Q22" s="34">
        <f t="shared" ref="Q22:Q26" si="0">P22*0.23</f>
        <v>0</v>
      </c>
      <c r="R22" s="34">
        <f t="shared" ref="R22:R26" si="1">P22+Q22</f>
        <v>0</v>
      </c>
    </row>
    <row r="23" spans="1:18" ht="39" customHeight="1">
      <c r="A23" s="86">
        <f>'Wycena SOI WZÓR'!A16</f>
        <v>3</v>
      </c>
      <c r="B23" s="132"/>
      <c r="C23" s="87" t="str">
        <f>'Wycena SOI WZÓR'!C16</f>
        <v>Kocioł stalowy olejowy  - 170  kW.</v>
      </c>
      <c r="D23" s="89" t="str">
        <f>'Wycena SOI WZÓR'!D16</f>
        <v>HW - 170</v>
      </c>
      <c r="E23" s="86" t="str">
        <f>'Wycena SOI WZÓR'!E16</f>
        <v>Polska</v>
      </c>
      <c r="F23" s="86">
        <f>'Wycena SOI WZÓR'!F16</f>
        <v>1</v>
      </c>
      <c r="G23" s="86">
        <f>'Wycena SOI WZÓR'!G16</f>
        <v>1997</v>
      </c>
      <c r="H23" s="89" t="str">
        <f>'Wycena SOI WZÓR'!H16</f>
        <v>ul. Wiosenna 4 a Kołobrzeg</v>
      </c>
      <c r="I23" s="86">
        <f>'Wycena SOI WZÓR'!I16</f>
        <v>5</v>
      </c>
      <c r="J23" s="86" t="str">
        <f>'Wycena SOI WZÓR'!J16</f>
        <v>PB Świnoujście</v>
      </c>
      <c r="K23" s="85"/>
      <c r="L23" s="75"/>
      <c r="M23" s="75"/>
      <c r="N23" s="52"/>
      <c r="O23" s="84"/>
      <c r="P23" s="25"/>
      <c r="Q23" s="34">
        <f t="shared" si="0"/>
        <v>0</v>
      </c>
      <c r="R23" s="34">
        <f t="shared" si="1"/>
        <v>0</v>
      </c>
    </row>
    <row r="24" spans="1:18" ht="57" customHeight="1">
      <c r="A24" s="86">
        <f>'Wycena SOI WZÓR'!A17</f>
        <v>4</v>
      </c>
      <c r="B24" s="132"/>
      <c r="C24" s="87" t="str">
        <f>'Wycena SOI WZÓR'!C17</f>
        <v>Kocioł stalowy olejowy - 100 kW.</v>
      </c>
      <c r="D24" s="89" t="str">
        <f>'Wycena SOI WZÓR'!D17</f>
        <v>PV - 1</v>
      </c>
      <c r="E24" s="86" t="str">
        <f>'Wycena SOI WZÓR'!E17</f>
        <v>VITOPLEX - 100</v>
      </c>
      <c r="F24" s="86">
        <f>'Wycena SOI WZÓR'!F17</f>
        <v>1</v>
      </c>
      <c r="G24" s="86">
        <f>'Wycena SOI WZÓR'!G17</f>
        <v>2008</v>
      </c>
      <c r="H24" s="89" t="str">
        <f>'Wycena SOI WZÓR'!H17</f>
        <v>Gąski</v>
      </c>
      <c r="I24" s="86">
        <f>'Wycena SOI WZÓR'!I17</f>
        <v>1</v>
      </c>
      <c r="J24" s="86" t="str">
        <f>'Wycena SOI WZÓR'!J17</f>
        <v>RCI Gdynia</v>
      </c>
      <c r="K24" s="85"/>
      <c r="L24" s="75"/>
      <c r="M24" s="75"/>
      <c r="N24" s="52"/>
      <c r="O24" s="84"/>
      <c r="P24" s="25"/>
      <c r="Q24" s="34">
        <f t="shared" si="0"/>
        <v>0</v>
      </c>
      <c r="R24" s="34">
        <f t="shared" si="1"/>
        <v>0</v>
      </c>
    </row>
    <row r="25" spans="1:18" ht="72.75" customHeight="1">
      <c r="A25" s="86">
        <f>'Wycena SOI WZÓR'!A18</f>
        <v>5</v>
      </c>
      <c r="B25" s="132"/>
      <c r="C25" s="87" t="str">
        <f>'Wycena SOI WZÓR'!C18</f>
        <v>Podgrzewacz cieplej wody - 100L</v>
      </c>
      <c r="D25" s="89" t="str">
        <f>'Wycena SOI WZÓR'!D18</f>
        <v>WW KOSPEL</v>
      </c>
      <c r="E25" s="86" t="str">
        <f>'Wycena SOI WZÓR'!E18</f>
        <v>Polska</v>
      </c>
      <c r="F25" s="86">
        <f>'Wycena SOI WZÓR'!F18</f>
        <v>1</v>
      </c>
      <c r="G25" s="86">
        <f>'Wycena SOI WZÓR'!G18</f>
        <v>2016</v>
      </c>
      <c r="H25" s="89" t="str">
        <f>'Wycena SOI WZÓR'!H18</f>
        <v>ul. Wiosenna 4 a Kołobrzeg</v>
      </c>
      <c r="I25" s="86">
        <f>'Wycena SOI WZÓR'!I18</f>
        <v>21</v>
      </c>
      <c r="J25" s="86" t="str">
        <f>'Wycena SOI WZÓR'!J18</f>
        <v>PB Świnoujście</v>
      </c>
      <c r="K25" s="85"/>
      <c r="L25" s="75"/>
      <c r="M25" s="75"/>
      <c r="N25" s="52"/>
      <c r="O25" s="84"/>
      <c r="P25" s="25"/>
      <c r="Q25" s="34">
        <f t="shared" si="0"/>
        <v>0</v>
      </c>
      <c r="R25" s="34">
        <f t="shared" si="1"/>
        <v>0</v>
      </c>
    </row>
    <row r="26" spans="1:18" ht="42.75" customHeight="1">
      <c r="A26" s="86">
        <f>'Wycena SOI WZÓR'!A20</f>
        <v>7</v>
      </c>
      <c r="B26" s="133"/>
      <c r="C26" s="87" t="str">
        <f>'Wycena SOI WZÓR'!C20</f>
        <v>Podgrzewacz cieplej wody -  500 L</v>
      </c>
      <c r="D26" s="89" t="str">
        <f>'Wycena SOI WZÓR'!D20</f>
        <v>Reflex SB 500</v>
      </c>
      <c r="E26" s="86" t="str">
        <f>'Wycena SOI WZÓR'!E20</f>
        <v>Polska</v>
      </c>
      <c r="F26" s="86">
        <f>'Wycena SOI WZÓR'!F20</f>
        <v>1</v>
      </c>
      <c r="G26" s="86">
        <f>'Wycena SOI WZÓR'!G20</f>
        <v>2008</v>
      </c>
      <c r="H26" s="89" t="str">
        <f>'Wycena SOI WZÓR'!H20</f>
        <v>Gąski</v>
      </c>
      <c r="I26" s="86">
        <f>'Wycena SOI WZÓR'!I20</f>
        <v>1</v>
      </c>
      <c r="J26" s="86" t="str">
        <f>'Wycena SOI WZÓR'!J20</f>
        <v>RCI Gdynia</v>
      </c>
      <c r="K26" s="85"/>
      <c r="L26" s="75"/>
      <c r="M26" s="75"/>
      <c r="N26" s="53"/>
      <c r="O26" s="84"/>
      <c r="P26" s="25"/>
      <c r="Q26" s="34">
        <f t="shared" si="0"/>
        <v>0</v>
      </c>
      <c r="R26" s="34">
        <f t="shared" si="1"/>
        <v>0</v>
      </c>
    </row>
    <row r="27" spans="1:18" ht="23.25" customHeight="1">
      <c r="B27" s="23"/>
      <c r="C27" s="22"/>
      <c r="H27" s="23"/>
      <c r="L27" s="26"/>
      <c r="M27" s="26"/>
      <c r="O27" s="26" t="s">
        <v>14</v>
      </c>
      <c r="P27" s="76">
        <f>SUM(P21:P26)</f>
        <v>0</v>
      </c>
      <c r="Q27" s="76">
        <f>SUM(Q21:Q26)</f>
        <v>0</v>
      </c>
      <c r="R27" s="76">
        <f>SUM(R21:R26)</f>
        <v>0</v>
      </c>
    </row>
    <row r="28" spans="1:18" ht="16.5" customHeight="1">
      <c r="B28" s="39" t="s">
        <v>70</v>
      </c>
    </row>
    <row r="29" spans="1:18" ht="13.5" customHeight="1">
      <c r="B29" s="39"/>
    </row>
    <row r="30" spans="1:18" ht="13.5" customHeight="1">
      <c r="B30" s="39"/>
    </row>
    <row r="31" spans="1:18" ht="13.5" customHeight="1"/>
    <row r="32" spans="1:18" ht="13.5" customHeight="1">
      <c r="B32" t="s">
        <v>71</v>
      </c>
    </row>
    <row r="33" spans="2:8" ht="13.5" customHeight="1"/>
    <row r="34" spans="2:8" ht="13.5" customHeight="1">
      <c r="B34" s="23"/>
    </row>
    <row r="35" spans="2:8" ht="27" customHeight="1">
      <c r="B35" s="23" t="s">
        <v>95</v>
      </c>
      <c r="H35" s="23" t="s">
        <v>113</v>
      </c>
    </row>
    <row r="36" spans="2:8" ht="27" customHeight="1"/>
    <row r="37" spans="2:8">
      <c r="B37" t="s">
        <v>57</v>
      </c>
      <c r="H37" t="s">
        <v>91</v>
      </c>
    </row>
    <row r="39" spans="2:8">
      <c r="B39" t="s">
        <v>58</v>
      </c>
    </row>
    <row r="41" spans="2:8">
      <c r="B41" t="s">
        <v>206</v>
      </c>
    </row>
    <row r="45" spans="2:8">
      <c r="B45" t="s">
        <v>211</v>
      </c>
    </row>
    <row r="46" spans="2:8">
      <c r="B46" t="s">
        <v>212</v>
      </c>
    </row>
  </sheetData>
  <mergeCells count="24">
    <mergeCell ref="I18:I19"/>
    <mergeCell ref="N18:N19"/>
    <mergeCell ref="P18:P19"/>
    <mergeCell ref="D18:D19"/>
    <mergeCell ref="E18:E19"/>
    <mergeCell ref="F18:F19"/>
    <mergeCell ref="G18:G19"/>
    <mergeCell ref="H18:H19"/>
    <mergeCell ref="B21:B26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R18:R19"/>
    <mergeCell ref="J18:J19"/>
    <mergeCell ref="L18:L19"/>
    <mergeCell ref="M18:M19"/>
    <mergeCell ref="Q18:Q19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view="pageBreakPreview" topLeftCell="A4" zoomScale="60" zoomScaleNormal="76" workbookViewId="0">
      <selection activeCell="Q1" sqref="Q1"/>
    </sheetView>
  </sheetViews>
  <sheetFormatPr defaultRowHeight="14.25"/>
  <cols>
    <col min="1" max="1" width="4.125" customWidth="1"/>
    <col min="2" max="2" width="12.375" customWidth="1"/>
    <col min="3" max="3" width="31.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375" customWidth="1"/>
    <col min="11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1" t="s">
        <v>69</v>
      </c>
      <c r="C1" s="21"/>
      <c r="E1" s="21"/>
      <c r="Q1" s="95" t="s">
        <v>207</v>
      </c>
    </row>
    <row r="2" spans="1:17">
      <c r="B2" s="20"/>
    </row>
    <row r="3" spans="1:17">
      <c r="B3" s="20" t="s">
        <v>61</v>
      </c>
      <c r="C3" s="20"/>
      <c r="E3" s="20"/>
    </row>
    <row r="4" spans="1:17">
      <c r="E4" s="20"/>
    </row>
    <row r="5" spans="1:17" ht="30" customHeight="1">
      <c r="A5" s="112" t="s">
        <v>128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7" ht="30" customHeight="1">
      <c r="A6" s="112" t="s">
        <v>127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</row>
    <row r="7" spans="1:17" s="30" customFormat="1" ht="18.75" customHeight="1">
      <c r="A7" s="29" t="s">
        <v>18</v>
      </c>
      <c r="B7" s="31" t="s">
        <v>147</v>
      </c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7" s="30" customFormat="1" ht="18.75" customHeight="1">
      <c r="A8" s="29" t="s">
        <v>19</v>
      </c>
      <c r="B8" s="31" t="s">
        <v>72</v>
      </c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7" s="30" customFormat="1" ht="18.75" customHeight="1">
      <c r="A9" s="29" t="s">
        <v>20</v>
      </c>
      <c r="B9" s="31" t="s">
        <v>199</v>
      </c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7" s="30" customFormat="1" ht="18.75" customHeight="1">
      <c r="A10" s="29" t="s">
        <v>17</v>
      </c>
      <c r="B10" s="33" t="s">
        <v>85</v>
      </c>
      <c r="C10" s="29"/>
      <c r="D10" s="29"/>
      <c r="E10" s="56"/>
      <c r="F10" s="29"/>
      <c r="G10" s="29"/>
      <c r="H10" s="29"/>
      <c r="I10" s="29"/>
      <c r="J10" s="29"/>
      <c r="K10" s="29"/>
      <c r="L10" s="29"/>
    </row>
    <row r="11" spans="1:17" s="30" customFormat="1" ht="18.75" customHeight="1">
      <c r="A11" s="29" t="s">
        <v>22</v>
      </c>
      <c r="B11" s="33" t="s">
        <v>84</v>
      </c>
      <c r="C11" s="29"/>
      <c r="D11" s="29"/>
      <c r="E11" s="29"/>
      <c r="F11" s="29"/>
      <c r="G11" s="55"/>
      <c r="H11" s="29"/>
      <c r="I11" s="29"/>
      <c r="J11" s="29"/>
      <c r="K11" s="29"/>
      <c r="L11" s="29"/>
    </row>
    <row r="12" spans="1:17" s="30" customFormat="1" ht="18.75" customHeight="1">
      <c r="A12" s="29" t="s">
        <v>23</v>
      </c>
      <c r="B12" s="33" t="s">
        <v>83</v>
      </c>
      <c r="C12" s="29"/>
      <c r="D12" s="29"/>
      <c r="E12" s="29"/>
      <c r="F12" s="29"/>
      <c r="G12" s="55"/>
      <c r="H12" s="29"/>
      <c r="I12" s="29"/>
      <c r="J12" s="29"/>
      <c r="K12" s="29"/>
      <c r="L12" s="29"/>
    </row>
    <row r="13" spans="1:17" s="30" customFormat="1" ht="18.75" customHeight="1">
      <c r="A13" s="29" t="s">
        <v>25</v>
      </c>
      <c r="B13" s="31" t="s">
        <v>52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5" spans="1:17" ht="19.5" customHeight="1">
      <c r="A15" s="113" t="s">
        <v>0</v>
      </c>
      <c r="B15" s="113" t="s">
        <v>65</v>
      </c>
      <c r="C15" s="114" t="s">
        <v>67</v>
      </c>
      <c r="D15" s="115"/>
      <c r="E15" s="115"/>
      <c r="F15" s="115"/>
      <c r="G15" s="116"/>
      <c r="H15" s="113" t="s">
        <v>1</v>
      </c>
      <c r="I15" s="113"/>
      <c r="J15" s="113"/>
      <c r="K15" s="106" t="s">
        <v>55</v>
      </c>
      <c r="L15" s="106" t="s">
        <v>64</v>
      </c>
      <c r="M15" s="137" t="s">
        <v>119</v>
      </c>
      <c r="N15" s="138"/>
      <c r="O15" s="138"/>
      <c r="P15" s="138"/>
      <c r="Q15" s="139"/>
    </row>
    <row r="16" spans="1:17" ht="15.75" customHeight="1">
      <c r="A16" s="113"/>
      <c r="B16" s="113"/>
      <c r="C16" s="106" t="s">
        <v>66</v>
      </c>
      <c r="D16" s="106" t="s">
        <v>4</v>
      </c>
      <c r="E16" s="106" t="s">
        <v>5</v>
      </c>
      <c r="F16" s="106" t="s">
        <v>63</v>
      </c>
      <c r="G16" s="106" t="s">
        <v>54</v>
      </c>
      <c r="H16" s="106" t="s">
        <v>2</v>
      </c>
      <c r="I16" s="106" t="s">
        <v>3</v>
      </c>
      <c r="J16" s="106" t="s">
        <v>62</v>
      </c>
      <c r="K16" s="121"/>
      <c r="L16" s="121"/>
      <c r="M16" s="106" t="s">
        <v>114</v>
      </c>
      <c r="N16" s="106" t="s">
        <v>116</v>
      </c>
      <c r="O16" s="106" t="s">
        <v>120</v>
      </c>
      <c r="P16" s="106" t="s">
        <v>118</v>
      </c>
      <c r="Q16" s="106" t="s">
        <v>103</v>
      </c>
    </row>
    <row r="17" spans="1:17" ht="49.5" customHeight="1">
      <c r="A17" s="113"/>
      <c r="B17" s="113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</row>
    <row r="18" spans="1:17" ht="14.25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  <c r="Q18" s="5">
        <v>17</v>
      </c>
    </row>
    <row r="19" spans="1:17" ht="35.25" customHeight="1">
      <c r="A19" s="90">
        <f>'Wycena SOI WZÓR'!A14</f>
        <v>1</v>
      </c>
      <c r="B19" s="131" t="s">
        <v>176</v>
      </c>
      <c r="C19" s="91" t="str">
        <f>'Wycena SOI WZÓR'!C14</f>
        <v>Kocioł elektryczny - 21 kW.</v>
      </c>
      <c r="D19" s="91" t="str">
        <f>'Wycena SOI WZÓR'!D14</f>
        <v>EKCO.MN2</v>
      </c>
      <c r="E19" s="90" t="str">
        <f>'Wycena SOI WZÓR'!E14</f>
        <v>KOSPEL</v>
      </c>
      <c r="F19" s="90">
        <f>'Wycena SOI WZÓR'!F14</f>
        <v>1</v>
      </c>
      <c r="G19" s="90">
        <f>'Wycena SOI WZÓR'!G14</f>
        <v>2016</v>
      </c>
      <c r="H19" s="91" t="str">
        <f>'Wycena SOI WZÓR'!H14</f>
        <v>ul. Wiosenna 4 a Kołobrzeg</v>
      </c>
      <c r="I19" s="90">
        <f>'Wycena SOI WZÓR'!I14</f>
        <v>21</v>
      </c>
      <c r="J19" s="90" t="str">
        <f>'Wycena SOI WZÓR'!J14</f>
        <v>PB Świnoujście</v>
      </c>
      <c r="K19" s="92"/>
      <c r="L19" s="89" t="s">
        <v>189</v>
      </c>
      <c r="M19" s="52"/>
      <c r="N19" s="61"/>
      <c r="O19" s="61"/>
      <c r="P19" s="74"/>
      <c r="Q19" s="71"/>
    </row>
    <row r="20" spans="1:17" ht="50.25" customHeight="1">
      <c r="A20" s="90">
        <f>'Wycena SOI WZÓR'!A15</f>
        <v>2</v>
      </c>
      <c r="B20" s="132"/>
      <c r="C20" s="91" t="str">
        <f>'Wycena SOI WZÓR'!C15</f>
        <v>Kocioł stalowy olejowy  UNIKAL  -  500  kW.</v>
      </c>
      <c r="D20" s="91" t="str">
        <f>'Wycena SOI WZÓR'!D15</f>
        <v>TZAR 500</v>
      </c>
      <c r="E20" s="90" t="str">
        <f>'Wycena SOI WZÓR'!E15</f>
        <v>Polska</v>
      </c>
      <c r="F20" s="90">
        <f>'Wycena SOI WZÓR'!F15</f>
        <v>1</v>
      </c>
      <c r="G20" s="90">
        <f>'Wycena SOI WZÓR'!G15</f>
        <v>1997</v>
      </c>
      <c r="H20" s="91" t="str">
        <f>'Wycena SOI WZÓR'!H15</f>
        <v>ul. Wiosenna 4 a Kołobrzeg</v>
      </c>
      <c r="I20" s="90">
        <f>'Wycena SOI WZÓR'!I15</f>
        <v>5</v>
      </c>
      <c r="J20" s="90" t="str">
        <f>'Wycena SOI WZÓR'!J15</f>
        <v>PB Świnoujście</v>
      </c>
      <c r="K20" s="92"/>
      <c r="L20" s="89" t="s">
        <v>190</v>
      </c>
      <c r="M20" s="52"/>
      <c r="N20" s="52"/>
      <c r="O20" s="52"/>
      <c r="P20" s="74"/>
      <c r="Q20" s="71"/>
    </row>
    <row r="21" spans="1:17" ht="35.25" customHeight="1">
      <c r="A21" s="90">
        <f>'Wycena SOI WZÓR'!A16</f>
        <v>3</v>
      </c>
      <c r="B21" s="132"/>
      <c r="C21" s="91" t="str">
        <f>'Wycena SOI WZÓR'!C16</f>
        <v>Kocioł stalowy olejowy  - 170  kW.</v>
      </c>
      <c r="D21" s="91" t="str">
        <f>'Wycena SOI WZÓR'!D16</f>
        <v>HW - 170</v>
      </c>
      <c r="E21" s="90" t="str">
        <f>'Wycena SOI WZÓR'!E16</f>
        <v>Polska</v>
      </c>
      <c r="F21" s="90">
        <f>'Wycena SOI WZÓR'!F16</f>
        <v>1</v>
      </c>
      <c r="G21" s="90">
        <f>'Wycena SOI WZÓR'!G16</f>
        <v>1997</v>
      </c>
      <c r="H21" s="91" t="str">
        <f>'Wycena SOI WZÓR'!H16</f>
        <v>ul. Wiosenna 4 a Kołobrzeg</v>
      </c>
      <c r="I21" s="90">
        <f>'Wycena SOI WZÓR'!I16</f>
        <v>5</v>
      </c>
      <c r="J21" s="90" t="str">
        <f>'Wycena SOI WZÓR'!J16</f>
        <v>PB Świnoujście</v>
      </c>
      <c r="K21" s="92"/>
      <c r="L21" s="89" t="s">
        <v>190</v>
      </c>
      <c r="M21" s="52"/>
      <c r="N21" s="52"/>
      <c r="O21" s="52"/>
      <c r="P21" s="74"/>
      <c r="Q21" s="71"/>
    </row>
    <row r="22" spans="1:17" ht="50.25" customHeight="1">
      <c r="A22" s="90">
        <f>'Wycena SOI WZÓR'!A17</f>
        <v>4</v>
      </c>
      <c r="B22" s="132"/>
      <c r="C22" s="91" t="str">
        <f>'Wycena SOI WZÓR'!C17</f>
        <v>Kocioł stalowy olejowy - 100 kW.</v>
      </c>
      <c r="D22" s="91" t="str">
        <f>'Wycena SOI WZÓR'!D17</f>
        <v>PV - 1</v>
      </c>
      <c r="E22" s="90" t="str">
        <f>'Wycena SOI WZÓR'!E17</f>
        <v>VITOPLEX - 100</v>
      </c>
      <c r="F22" s="90">
        <f>'Wycena SOI WZÓR'!F17</f>
        <v>1</v>
      </c>
      <c r="G22" s="90">
        <f>'Wycena SOI WZÓR'!G17</f>
        <v>2008</v>
      </c>
      <c r="H22" s="91" t="str">
        <f>'Wycena SOI WZÓR'!H17</f>
        <v>Gąski</v>
      </c>
      <c r="I22" s="90">
        <f>'Wycena SOI WZÓR'!I17</f>
        <v>1</v>
      </c>
      <c r="J22" s="90" t="str">
        <f>'Wycena SOI WZÓR'!J17</f>
        <v>RCI Gdynia</v>
      </c>
      <c r="K22" s="92"/>
      <c r="L22" s="89" t="s">
        <v>190</v>
      </c>
      <c r="M22" s="52"/>
      <c r="N22" s="52"/>
      <c r="O22" s="52"/>
      <c r="P22" s="74"/>
      <c r="Q22" s="71"/>
    </row>
    <row r="23" spans="1:17" ht="75" customHeight="1">
      <c r="A23" s="90">
        <f>'Wycena SOI WZÓR'!A18</f>
        <v>5</v>
      </c>
      <c r="B23" s="132"/>
      <c r="C23" s="91" t="str">
        <f>'Wycena SOI WZÓR'!C18</f>
        <v>Podgrzewacz cieplej wody - 100L</v>
      </c>
      <c r="D23" s="91" t="str">
        <f>'Wycena SOI WZÓR'!D18</f>
        <v>WW KOSPEL</v>
      </c>
      <c r="E23" s="90" t="str">
        <f>'Wycena SOI WZÓR'!E18</f>
        <v>Polska</v>
      </c>
      <c r="F23" s="90">
        <f>'Wycena SOI WZÓR'!F18</f>
        <v>1</v>
      </c>
      <c r="G23" s="90">
        <f>'Wycena SOI WZÓR'!G18</f>
        <v>2016</v>
      </c>
      <c r="H23" s="91" t="str">
        <f>'Wycena SOI WZÓR'!H18</f>
        <v>ul. Wiosenna 4 a Kołobrzeg</v>
      </c>
      <c r="I23" s="90">
        <f>'Wycena SOI WZÓR'!I18</f>
        <v>21</v>
      </c>
      <c r="J23" s="90" t="str">
        <f>'Wycena SOI WZÓR'!J18</f>
        <v>PB Świnoujście</v>
      </c>
      <c r="K23" s="92"/>
      <c r="L23" s="89" t="s">
        <v>191</v>
      </c>
      <c r="M23" s="52"/>
      <c r="N23" s="52"/>
      <c r="O23" s="52"/>
      <c r="P23" s="74"/>
      <c r="Q23" s="71"/>
    </row>
    <row r="24" spans="1:17" ht="75" customHeight="1">
      <c r="A24" s="90">
        <f>'Wycena SOI WZÓR'!A19</f>
        <v>6</v>
      </c>
      <c r="B24" s="132"/>
      <c r="C24" s="91" t="str">
        <f>'Wycena SOI WZÓR'!C19</f>
        <v>Podgrzewacz cieplej wody -  390 L</v>
      </c>
      <c r="D24" s="91" t="str">
        <f>'Wycena SOI WZÓR'!D19</f>
        <v>Reflekx  S 400</v>
      </c>
      <c r="E24" s="90" t="str">
        <f>'Wycena SOI WZÓR'!E19</f>
        <v>Polska</v>
      </c>
      <c r="F24" s="90">
        <f>'Wycena SOI WZÓR'!F19</f>
        <v>1</v>
      </c>
      <c r="G24" s="90">
        <f>'Wycena SOI WZÓR'!G19</f>
        <v>1997</v>
      </c>
      <c r="H24" s="91" t="str">
        <f>'Wycena SOI WZÓR'!H19</f>
        <v>ul. Wiosenna 4 a Kołobrzeg</v>
      </c>
      <c r="I24" s="90">
        <f>'Wycena SOI WZÓR'!I19</f>
        <v>5</v>
      </c>
      <c r="J24" s="90" t="str">
        <f>'Wycena SOI WZÓR'!J19</f>
        <v>PB Świnoujście</v>
      </c>
      <c r="K24" s="92"/>
      <c r="L24" s="89" t="s">
        <v>191</v>
      </c>
      <c r="M24" s="52"/>
      <c r="N24" s="52"/>
      <c r="O24" s="52"/>
      <c r="P24" s="81"/>
      <c r="Q24" s="71"/>
    </row>
    <row r="25" spans="1:17" ht="35.25" customHeight="1">
      <c r="A25" s="86">
        <f>'Wycena SOI WZÓR'!A20</f>
        <v>7</v>
      </c>
      <c r="B25" s="133"/>
      <c r="C25" s="89" t="str">
        <f>'Wycena SOI WZÓR'!C20</f>
        <v>Podgrzewacz cieplej wody -  500 L</v>
      </c>
      <c r="D25" s="89" t="str">
        <f>'Wycena SOI WZÓR'!D20</f>
        <v>Reflex SB 500</v>
      </c>
      <c r="E25" s="86" t="str">
        <f>'Wycena SOI WZÓR'!E20</f>
        <v>Polska</v>
      </c>
      <c r="F25" s="86">
        <f>'Wycena SOI WZÓR'!F20</f>
        <v>1</v>
      </c>
      <c r="G25" s="86">
        <f>'Wycena SOI WZÓR'!G20</f>
        <v>2008</v>
      </c>
      <c r="H25" s="89" t="str">
        <f>'Wycena SOI WZÓR'!H20</f>
        <v>Gąski</v>
      </c>
      <c r="I25" s="86">
        <f>'Wycena SOI WZÓR'!I20</f>
        <v>1</v>
      </c>
      <c r="J25" s="86" t="str">
        <f>'Wycena SOI WZÓR'!J20</f>
        <v>RCI Gdynia</v>
      </c>
      <c r="K25" s="92"/>
      <c r="L25" s="89" t="s">
        <v>191</v>
      </c>
      <c r="M25" s="53"/>
      <c r="N25" s="53"/>
      <c r="O25" s="53"/>
      <c r="P25" s="74"/>
      <c r="Q25" s="74"/>
    </row>
    <row r="26" spans="1:17" ht="23.25" customHeight="1">
      <c r="A26" s="102"/>
    </row>
    <row r="27" spans="1:17" ht="23.25" customHeight="1">
      <c r="A27" s="102"/>
      <c r="B27" s="1" t="s">
        <v>121</v>
      </c>
      <c r="C27" s="1"/>
      <c r="D27" s="1"/>
      <c r="E27" s="1"/>
      <c r="F27" s="1"/>
      <c r="H27" s="103"/>
    </row>
    <row r="28" spans="1:17" ht="23.25" customHeight="1">
      <c r="A28" s="102"/>
      <c r="B28" s="1" t="s">
        <v>117</v>
      </c>
      <c r="C28" s="1"/>
      <c r="D28" s="1"/>
      <c r="E28" s="1"/>
      <c r="F28" s="1"/>
      <c r="H28" s="103"/>
    </row>
    <row r="29" spans="1:17" ht="23.25" customHeight="1">
      <c r="A29" s="102"/>
      <c r="B29" s="1" t="s">
        <v>125</v>
      </c>
      <c r="C29" s="1"/>
      <c r="D29" s="1"/>
      <c r="E29" s="1"/>
      <c r="F29" s="1"/>
      <c r="H29" s="103"/>
    </row>
    <row r="30" spans="1:17" ht="23.25" customHeight="1">
      <c r="A30" s="102"/>
      <c r="B30" s="1" t="s">
        <v>122</v>
      </c>
    </row>
    <row r="31" spans="1:17" ht="13.5" customHeight="1">
      <c r="A31" s="102"/>
      <c r="B31" s="1" t="s">
        <v>126</v>
      </c>
      <c r="N31" s="23"/>
      <c r="O31" s="23"/>
    </row>
    <row r="32" spans="1:17" ht="13.5" customHeight="1">
      <c r="A32" s="102"/>
      <c r="B32" s="1"/>
    </row>
    <row r="33" spans="1:13" ht="27" customHeight="1">
      <c r="A33" s="102"/>
      <c r="B33" s="39" t="s">
        <v>123</v>
      </c>
      <c r="H33" s="23" t="s">
        <v>115</v>
      </c>
      <c r="I33" s="23"/>
      <c r="M33" s="23" t="s">
        <v>124</v>
      </c>
    </row>
    <row r="34" spans="1:13" ht="27" customHeight="1">
      <c r="A34" s="102"/>
    </row>
    <row r="35" spans="1:13" ht="13.5" customHeight="1">
      <c r="A35" s="102"/>
      <c r="B35" t="s">
        <v>57</v>
      </c>
      <c r="H35" t="s">
        <v>57</v>
      </c>
      <c r="M35" t="s">
        <v>59</v>
      </c>
    </row>
    <row r="36" spans="1:13" ht="13.5" customHeight="1">
      <c r="A36" s="102"/>
    </row>
    <row r="37" spans="1:13" ht="27" customHeight="1">
      <c r="B37" t="s">
        <v>58</v>
      </c>
      <c r="H37" t="s">
        <v>58</v>
      </c>
    </row>
    <row r="38" spans="1:13" ht="27" customHeight="1"/>
    <row r="39" spans="1:13">
      <c r="B39" t="s">
        <v>206</v>
      </c>
      <c r="H39" t="s">
        <v>206</v>
      </c>
    </row>
    <row r="41" spans="1:13" ht="15">
      <c r="B41" s="23"/>
    </row>
    <row r="42" spans="1:13" ht="15">
      <c r="B42" s="23" t="s">
        <v>90</v>
      </c>
      <c r="H42" s="23"/>
    </row>
    <row r="43" spans="1:13" ht="15">
      <c r="B43" s="23"/>
      <c r="H43" s="23"/>
    </row>
    <row r="44" spans="1:13" ht="15">
      <c r="B44" s="23"/>
      <c r="H44" s="23"/>
    </row>
    <row r="46" spans="1:13">
      <c r="B46" t="s">
        <v>59</v>
      </c>
    </row>
  </sheetData>
  <mergeCells count="23">
    <mergeCell ref="O16:O17"/>
    <mergeCell ref="P16:P17"/>
    <mergeCell ref="F16:F17"/>
    <mergeCell ref="G16:G17"/>
    <mergeCell ref="H16:H17"/>
    <mergeCell ref="I16:I17"/>
    <mergeCell ref="J16:J17"/>
    <mergeCell ref="B19:B25"/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M16:M17"/>
    <mergeCell ref="N16:N1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zoomScale="60" zoomScaleNormal="90" workbookViewId="0">
      <selection activeCell="A9" sqref="A9"/>
    </sheetView>
  </sheetViews>
  <sheetFormatPr defaultRowHeight="14.25"/>
  <cols>
    <col min="1" max="1" width="4.125" customWidth="1"/>
    <col min="2" max="2" width="16.75" customWidth="1"/>
    <col min="3" max="3" width="27.75" customWidth="1"/>
    <col min="4" max="4" width="14.1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</cols>
  <sheetData>
    <row r="1" spans="1:10" ht="18">
      <c r="B1" s="21"/>
      <c r="C1" s="21"/>
      <c r="E1" s="21"/>
      <c r="I1" s="96" t="s">
        <v>197</v>
      </c>
    </row>
    <row r="2" spans="1:10">
      <c r="B2" s="20"/>
    </row>
    <row r="3" spans="1:10">
      <c r="B3" s="20"/>
      <c r="C3" s="20"/>
      <c r="E3" s="20"/>
    </row>
    <row r="4" spans="1:10">
      <c r="E4" s="20"/>
    </row>
    <row r="5" spans="1:10" ht="30" customHeight="1">
      <c r="A5" s="112" t="s">
        <v>196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0" s="30" customFormat="1" ht="18.75" customHeight="1">
      <c r="A6" s="29" t="s">
        <v>18</v>
      </c>
      <c r="B6" s="82" t="s">
        <v>146</v>
      </c>
      <c r="C6" s="29"/>
      <c r="D6" s="29"/>
      <c r="E6" s="29"/>
      <c r="F6" s="29"/>
      <c r="G6" s="29"/>
      <c r="H6" s="29"/>
      <c r="I6" s="29"/>
      <c r="J6" s="29"/>
    </row>
    <row r="7" spans="1:10" s="30" customFormat="1" ht="18.75" customHeight="1">
      <c r="A7" s="29" t="s">
        <v>19</v>
      </c>
      <c r="B7" s="82" t="s">
        <v>72</v>
      </c>
      <c r="C7" s="29"/>
      <c r="D7" s="29"/>
      <c r="E7" s="29"/>
      <c r="F7" s="29"/>
      <c r="G7" s="29"/>
      <c r="H7" s="29"/>
      <c r="I7" s="29"/>
      <c r="J7" s="29"/>
    </row>
    <row r="8" spans="1:10" s="30" customFormat="1" ht="18.75" customHeight="1">
      <c r="A8" s="29" t="s">
        <v>20</v>
      </c>
      <c r="B8" s="82" t="s">
        <v>199</v>
      </c>
      <c r="C8" s="29"/>
      <c r="D8" s="29"/>
      <c r="E8" s="29"/>
      <c r="F8" s="29"/>
      <c r="G8" s="29"/>
      <c r="H8" s="29"/>
      <c r="I8" s="29"/>
      <c r="J8" s="29"/>
    </row>
    <row r="9" spans="1:10" s="30" customFormat="1" ht="79.5" customHeight="1">
      <c r="A9" s="104" t="s">
        <v>17</v>
      </c>
      <c r="B9" s="118" t="s">
        <v>198</v>
      </c>
      <c r="C9" s="111"/>
      <c r="D9" s="111"/>
      <c r="E9" s="111"/>
      <c r="F9" s="111"/>
      <c r="G9" s="111"/>
      <c r="H9" s="111"/>
      <c r="I9" s="111"/>
      <c r="J9" s="111"/>
    </row>
    <row r="10" spans="1:10" s="30" customFormat="1" ht="18.75" customHeight="1">
      <c r="A10" s="29" t="s">
        <v>22</v>
      </c>
      <c r="B10" s="82" t="s">
        <v>68</v>
      </c>
      <c r="C10" s="29"/>
      <c r="D10" s="29"/>
      <c r="E10" s="29"/>
      <c r="F10" s="29"/>
      <c r="G10" s="29"/>
      <c r="H10" s="29"/>
      <c r="I10" s="29"/>
      <c r="J10" s="29"/>
    </row>
    <row r="11" spans="1:10" ht="19.5" customHeight="1">
      <c r="A11" s="113" t="s">
        <v>0</v>
      </c>
      <c r="B11" s="113" t="s">
        <v>65</v>
      </c>
      <c r="C11" s="114" t="s">
        <v>67</v>
      </c>
      <c r="D11" s="115"/>
      <c r="E11" s="115"/>
      <c r="F11" s="115"/>
      <c r="G11" s="116"/>
      <c r="H11" s="113" t="s">
        <v>1</v>
      </c>
      <c r="I11" s="113"/>
      <c r="J11" s="113"/>
    </row>
    <row r="12" spans="1:10" ht="15.75" customHeight="1">
      <c r="A12" s="113"/>
      <c r="B12" s="113"/>
      <c r="C12" s="106" t="s">
        <v>66</v>
      </c>
      <c r="D12" s="106" t="s">
        <v>4</v>
      </c>
      <c r="E12" s="106" t="s">
        <v>5</v>
      </c>
      <c r="F12" s="106" t="s">
        <v>63</v>
      </c>
      <c r="G12" s="106" t="s">
        <v>96</v>
      </c>
      <c r="H12" s="106" t="s">
        <v>2</v>
      </c>
      <c r="I12" s="106" t="s">
        <v>3</v>
      </c>
      <c r="J12" s="106" t="s">
        <v>62</v>
      </c>
    </row>
    <row r="13" spans="1:10" ht="49.5" customHeight="1">
      <c r="A13" s="113"/>
      <c r="B13" s="113"/>
      <c r="C13" s="107"/>
      <c r="D13" s="107"/>
      <c r="E13" s="107"/>
      <c r="F13" s="107"/>
      <c r="G13" s="107"/>
      <c r="H13" s="107"/>
      <c r="I13" s="107"/>
      <c r="J13" s="107"/>
    </row>
    <row r="14" spans="1:10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0" ht="56.25" customHeight="1">
      <c r="A15" s="86">
        <f>'Wycena SOI WZÓR'!A14</f>
        <v>1</v>
      </c>
      <c r="B15" s="131" t="s">
        <v>177</v>
      </c>
      <c r="C15" s="87" t="str">
        <f>'Wycena SOI WZÓR'!C14</f>
        <v>Kocioł elektryczny - 21 kW.</v>
      </c>
      <c r="D15" s="88" t="str">
        <f>'Wycena SOI WZÓR'!D14</f>
        <v>EKCO.MN2</v>
      </c>
      <c r="E15" s="86" t="str">
        <f>'Wycena SOI WZÓR'!E14</f>
        <v>KOSPEL</v>
      </c>
      <c r="F15" s="86">
        <f>'Wycena SOI WZÓR'!F14</f>
        <v>1</v>
      </c>
      <c r="G15" s="86">
        <f>'Wycena SOI WZÓR'!G14</f>
        <v>2016</v>
      </c>
      <c r="H15" s="89" t="str">
        <f>'Wycena SOI WZÓR'!H14</f>
        <v>ul. Wiosenna 4 a Kołobrzeg</v>
      </c>
      <c r="I15" s="86">
        <f>'Wycena SOI WZÓR'!I14</f>
        <v>21</v>
      </c>
      <c r="J15" s="86" t="str">
        <f>'Wycena SOI WZÓR'!J14</f>
        <v>PB Świnoujście</v>
      </c>
    </row>
    <row r="16" spans="1:10" ht="63.75" customHeight="1">
      <c r="A16" s="86">
        <f>'Wycena SOI WZÓR'!A15</f>
        <v>2</v>
      </c>
      <c r="B16" s="132"/>
      <c r="C16" s="87" t="str">
        <f>'Wycena SOI WZÓR'!C15</f>
        <v>Kocioł stalowy olejowy  UNIKAL  -  500  kW.</v>
      </c>
      <c r="D16" s="88" t="str">
        <f>'Wycena SOI WZÓR'!D15</f>
        <v>TZAR 500</v>
      </c>
      <c r="E16" s="86" t="str">
        <f>'Wycena SOI WZÓR'!E15</f>
        <v>Polska</v>
      </c>
      <c r="F16" s="86">
        <f>'Wycena SOI WZÓR'!F15</f>
        <v>1</v>
      </c>
      <c r="G16" s="86">
        <f>'Wycena SOI WZÓR'!G15</f>
        <v>1997</v>
      </c>
      <c r="H16" s="89" t="str">
        <f>'Wycena SOI WZÓR'!H15</f>
        <v>ul. Wiosenna 4 a Kołobrzeg</v>
      </c>
      <c r="I16" s="86">
        <f>'Wycena SOI WZÓR'!I15</f>
        <v>5</v>
      </c>
      <c r="J16" s="86" t="str">
        <f>'Wycena SOI WZÓR'!J15</f>
        <v>PB Świnoujście</v>
      </c>
    </row>
    <row r="17" spans="1:10" ht="37.5" customHeight="1">
      <c r="A17" s="86">
        <f>'Wycena SOI WZÓR'!A16</f>
        <v>3</v>
      </c>
      <c r="B17" s="132"/>
      <c r="C17" s="87" t="str">
        <f>'Wycena SOI WZÓR'!C16</f>
        <v>Kocioł stalowy olejowy  - 170  kW.</v>
      </c>
      <c r="D17" s="88" t="str">
        <f>'Wycena SOI WZÓR'!D16</f>
        <v>HW - 170</v>
      </c>
      <c r="E17" s="86" t="str">
        <f>'Wycena SOI WZÓR'!E16</f>
        <v>Polska</v>
      </c>
      <c r="F17" s="86">
        <f>'Wycena SOI WZÓR'!F16</f>
        <v>1</v>
      </c>
      <c r="G17" s="86">
        <f>'Wycena SOI WZÓR'!G16</f>
        <v>1997</v>
      </c>
      <c r="H17" s="89" t="str">
        <f>'Wycena SOI WZÓR'!H16</f>
        <v>ul. Wiosenna 4 a Kołobrzeg</v>
      </c>
      <c r="I17" s="86">
        <f>'Wycena SOI WZÓR'!I16</f>
        <v>5</v>
      </c>
      <c r="J17" s="86" t="str">
        <f>'Wycena SOI WZÓR'!J16</f>
        <v>PB Świnoujście</v>
      </c>
    </row>
    <row r="18" spans="1:10" ht="54" customHeight="1">
      <c r="A18" s="86">
        <f>'Wycena SOI WZÓR'!A17</f>
        <v>4</v>
      </c>
      <c r="B18" s="132"/>
      <c r="C18" s="87" t="str">
        <f>'Wycena SOI WZÓR'!C17</f>
        <v>Kocioł stalowy olejowy - 100 kW.</v>
      </c>
      <c r="D18" s="88" t="str">
        <f>'Wycena SOI WZÓR'!D17</f>
        <v>PV - 1</v>
      </c>
      <c r="E18" s="86" t="str">
        <f>'Wycena SOI WZÓR'!E17</f>
        <v>VITOPLEX - 100</v>
      </c>
      <c r="F18" s="86">
        <f>'Wycena SOI WZÓR'!F17</f>
        <v>1</v>
      </c>
      <c r="G18" s="86">
        <f>'Wycena SOI WZÓR'!G17</f>
        <v>2008</v>
      </c>
      <c r="H18" s="89" t="str">
        <f>'Wycena SOI WZÓR'!H17</f>
        <v>Gąski</v>
      </c>
      <c r="I18" s="86">
        <f>'Wycena SOI WZÓR'!I17</f>
        <v>1</v>
      </c>
      <c r="J18" s="86" t="str">
        <f>'Wycena SOI WZÓR'!J17</f>
        <v>RCI Gdynia</v>
      </c>
    </row>
    <row r="19" spans="1:10" ht="70.5" customHeight="1">
      <c r="A19" s="86">
        <f>'Wycena SOI WZÓR'!A18</f>
        <v>5</v>
      </c>
      <c r="B19" s="132"/>
      <c r="C19" s="87" t="str">
        <f>'Wycena SOI WZÓR'!C18</f>
        <v>Podgrzewacz cieplej wody - 100L</v>
      </c>
      <c r="D19" s="88" t="str">
        <f>'Wycena SOI WZÓR'!D18</f>
        <v>WW KOSPEL</v>
      </c>
      <c r="E19" s="86" t="str">
        <f>'Wycena SOI WZÓR'!E18</f>
        <v>Polska</v>
      </c>
      <c r="F19" s="86">
        <f>'Wycena SOI WZÓR'!F18</f>
        <v>1</v>
      </c>
      <c r="G19" s="86">
        <f>'Wycena SOI WZÓR'!G18</f>
        <v>2016</v>
      </c>
      <c r="H19" s="89" t="str">
        <f>'Wycena SOI WZÓR'!H18</f>
        <v>ul. Wiosenna 4 a Kołobrzeg</v>
      </c>
      <c r="I19" s="86">
        <f>'Wycena SOI WZÓR'!I18</f>
        <v>21</v>
      </c>
      <c r="J19" s="86" t="str">
        <f>'Wycena SOI WZÓR'!J18</f>
        <v>PB Świnoujście</v>
      </c>
    </row>
    <row r="20" spans="1:10" ht="70.5" customHeight="1">
      <c r="A20" s="86">
        <v>6</v>
      </c>
      <c r="B20" s="132"/>
      <c r="C20" s="87" t="str">
        <f>'Wycena SOI WZÓR'!C19</f>
        <v>Podgrzewacz cieplej wody -  390 L</v>
      </c>
      <c r="D20" s="88" t="str">
        <f>'Wycena SOI WZÓR'!D19</f>
        <v>Reflekx  S 400</v>
      </c>
      <c r="E20" s="86" t="str">
        <f>'Wycena SOI WZÓR'!E19</f>
        <v>Polska</v>
      </c>
      <c r="F20" s="86">
        <f>'Wycena SOI WZÓR'!F19</f>
        <v>1</v>
      </c>
      <c r="G20" s="86">
        <f>'Wycena SOI WZÓR'!G19</f>
        <v>1997</v>
      </c>
      <c r="H20" s="89" t="str">
        <f>'Wycena SOI WZÓR'!H19</f>
        <v>ul. Wiosenna 4 a Kołobrzeg</v>
      </c>
      <c r="I20" s="86">
        <f>'Wycena SOI WZÓR'!I19</f>
        <v>5</v>
      </c>
      <c r="J20" s="86" t="str">
        <f>'Wycena SOI WZÓR'!J19</f>
        <v>PB Świnoujście</v>
      </c>
    </row>
    <row r="21" spans="1:10" ht="44.25" customHeight="1">
      <c r="A21" s="86">
        <f>'Wycena SOI WZÓR'!A20</f>
        <v>7</v>
      </c>
      <c r="B21" s="133"/>
      <c r="C21" s="87" t="str">
        <f>'Wycena SOI WZÓR'!C20</f>
        <v>Podgrzewacz cieplej wody -  500 L</v>
      </c>
      <c r="D21" s="88" t="str">
        <f>'Wycena SOI WZÓR'!D20</f>
        <v>Reflex SB 500</v>
      </c>
      <c r="E21" s="86" t="str">
        <f>'Wycena SOI WZÓR'!E20</f>
        <v>Polska</v>
      </c>
      <c r="F21" s="86">
        <f>'Wycena SOI WZÓR'!F20</f>
        <v>1</v>
      </c>
      <c r="G21" s="86">
        <f>'Wycena SOI WZÓR'!G20</f>
        <v>2008</v>
      </c>
      <c r="H21" s="89" t="str">
        <f>'Wycena SOI WZÓR'!H20</f>
        <v>Gąski</v>
      </c>
      <c r="I21" s="86">
        <f>'Wycena SOI WZÓR'!I20</f>
        <v>1</v>
      </c>
      <c r="J21" s="86" t="str">
        <f>'Wycena SOI WZÓR'!J20</f>
        <v>RCI Gdynia</v>
      </c>
    </row>
    <row r="22" spans="1:10" ht="23.25" customHeight="1"/>
    <row r="23" spans="1:10" ht="16.5" customHeight="1">
      <c r="B23" s="23"/>
      <c r="C23" s="22"/>
      <c r="H23" s="23"/>
    </row>
    <row r="24" spans="1:10" ht="18" customHeight="1"/>
    <row r="25" spans="1:10" ht="25.5" customHeight="1"/>
    <row r="26" spans="1:10" ht="15" customHeight="1"/>
  </sheetData>
  <mergeCells count="15">
    <mergeCell ref="B15:B21"/>
    <mergeCell ref="A5:J5"/>
    <mergeCell ref="C12:C13"/>
    <mergeCell ref="D12:D13"/>
    <mergeCell ref="E12:E13"/>
    <mergeCell ref="F12:F13"/>
    <mergeCell ref="G12:G13"/>
    <mergeCell ref="H12:H13"/>
    <mergeCell ref="I12:I13"/>
    <mergeCell ref="J12:J13"/>
    <mergeCell ref="B9:J9"/>
    <mergeCell ref="A11:A13"/>
    <mergeCell ref="B11:B13"/>
    <mergeCell ref="C11:G11"/>
    <mergeCell ref="H11:J1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90" zoomScaleSheetLayoutView="100" workbookViewId="0">
      <selection activeCell="C15" sqref="C15"/>
    </sheetView>
  </sheetViews>
  <sheetFormatPr defaultRowHeight="14.25"/>
  <cols>
    <col min="1" max="1" width="4.125" customWidth="1"/>
    <col min="2" max="2" width="16.75" customWidth="1"/>
    <col min="3" max="3" width="27.75" customWidth="1"/>
    <col min="4" max="4" width="14.1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</cols>
  <sheetData>
    <row r="1" spans="1:10" ht="18">
      <c r="B1" s="21"/>
      <c r="C1" s="21"/>
      <c r="E1" s="21"/>
      <c r="I1" s="96" t="s">
        <v>197</v>
      </c>
    </row>
    <row r="2" spans="1:10">
      <c r="B2" s="20"/>
    </row>
    <row r="3" spans="1:10">
      <c r="B3" s="20"/>
      <c r="C3" s="20"/>
      <c r="E3" s="20"/>
    </row>
    <row r="4" spans="1:10">
      <c r="E4" s="20"/>
    </row>
    <row r="5" spans="1:10" ht="30" customHeight="1">
      <c r="A5" s="112" t="s">
        <v>196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0" s="30" customFormat="1" ht="18.75" customHeight="1">
      <c r="A6" s="29" t="s">
        <v>18</v>
      </c>
      <c r="B6" s="93" t="s">
        <v>146</v>
      </c>
      <c r="C6" s="29"/>
      <c r="D6" s="29"/>
      <c r="E6" s="29"/>
      <c r="F6" s="29"/>
      <c r="G6" s="29"/>
      <c r="H6" s="29"/>
      <c r="I6" s="29"/>
      <c r="J6" s="29"/>
    </row>
    <row r="7" spans="1:10" s="30" customFormat="1" ht="18.75" customHeight="1">
      <c r="A7" s="29" t="s">
        <v>19</v>
      </c>
      <c r="B7" s="93" t="s">
        <v>72</v>
      </c>
      <c r="C7" s="29"/>
      <c r="D7" s="29"/>
      <c r="E7" s="29"/>
      <c r="F7" s="29"/>
      <c r="G7" s="29"/>
      <c r="H7" s="29"/>
      <c r="I7" s="29"/>
      <c r="J7" s="29"/>
    </row>
    <row r="8" spans="1:10" s="30" customFormat="1" ht="18.75" customHeight="1">
      <c r="A8" s="29" t="s">
        <v>20</v>
      </c>
      <c r="B8" s="93" t="s">
        <v>199</v>
      </c>
      <c r="C8" s="29"/>
      <c r="D8" s="29"/>
      <c r="E8" s="29"/>
      <c r="F8" s="29"/>
      <c r="G8" s="29"/>
      <c r="H8" s="29"/>
      <c r="I8" s="29"/>
      <c r="J8" s="29"/>
    </row>
    <row r="9" spans="1:10" s="30" customFormat="1" ht="79.5" customHeight="1">
      <c r="A9" s="29" t="s">
        <v>17</v>
      </c>
      <c r="B9" s="118" t="s">
        <v>198</v>
      </c>
      <c r="C9" s="111"/>
      <c r="D9" s="111"/>
      <c r="E9" s="111"/>
      <c r="F9" s="111"/>
      <c r="G9" s="111"/>
      <c r="H9" s="111"/>
      <c r="I9" s="111"/>
      <c r="J9" s="111"/>
    </row>
    <row r="10" spans="1:10" s="30" customFormat="1" ht="18.75" customHeight="1">
      <c r="A10" s="29" t="s">
        <v>22</v>
      </c>
      <c r="B10" s="93" t="s">
        <v>68</v>
      </c>
      <c r="C10" s="29"/>
      <c r="D10" s="29"/>
      <c r="E10" s="29"/>
      <c r="F10" s="29"/>
      <c r="G10" s="29"/>
      <c r="H10" s="29"/>
      <c r="I10" s="29"/>
      <c r="J10" s="29"/>
    </row>
    <row r="11" spans="1:10" ht="19.5" customHeight="1">
      <c r="A11" s="113" t="s">
        <v>0</v>
      </c>
      <c r="B11" s="113" t="s">
        <v>65</v>
      </c>
      <c r="C11" s="114" t="s">
        <v>67</v>
      </c>
      <c r="D11" s="115"/>
      <c r="E11" s="115"/>
      <c r="F11" s="115"/>
      <c r="G11" s="116"/>
      <c r="H11" s="114" t="s">
        <v>1</v>
      </c>
      <c r="I11" s="116"/>
      <c r="J11" s="106" t="s">
        <v>202</v>
      </c>
    </row>
    <row r="12" spans="1:10" ht="15.75" customHeight="1">
      <c r="A12" s="113"/>
      <c r="B12" s="113"/>
      <c r="C12" s="106" t="s">
        <v>66</v>
      </c>
      <c r="D12" s="106" t="s">
        <v>4</v>
      </c>
      <c r="E12" s="106" t="s">
        <v>5</v>
      </c>
      <c r="F12" s="106" t="s">
        <v>63</v>
      </c>
      <c r="G12" s="106" t="s">
        <v>96</v>
      </c>
      <c r="H12" s="106" t="s">
        <v>2</v>
      </c>
      <c r="I12" s="106" t="s">
        <v>3</v>
      </c>
      <c r="J12" s="121"/>
    </row>
    <row r="13" spans="1:10" ht="49.5" customHeight="1">
      <c r="A13" s="113"/>
      <c r="B13" s="113"/>
      <c r="C13" s="107"/>
      <c r="D13" s="107"/>
      <c r="E13" s="107"/>
      <c r="F13" s="107"/>
      <c r="G13" s="107"/>
      <c r="H13" s="107"/>
      <c r="I13" s="107"/>
      <c r="J13" s="107"/>
    </row>
    <row r="14" spans="1:10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0" ht="45" customHeight="1">
      <c r="A15" s="86">
        <f>'Wycena SOI WZÓR'!A14</f>
        <v>1</v>
      </c>
      <c r="B15" s="131" t="s">
        <v>177</v>
      </c>
      <c r="C15" s="87" t="str">
        <f>'Wycena SOI WZÓR'!C14</f>
        <v>Kocioł elektryczny - 21 kW.</v>
      </c>
      <c r="D15" s="88" t="str">
        <f>'Wycena SOI WZÓR'!D14</f>
        <v>EKCO.MN2</v>
      </c>
      <c r="E15" s="86" t="str">
        <f>'Wycena SOI WZÓR'!E14</f>
        <v>KOSPEL</v>
      </c>
      <c r="F15" s="86">
        <f>'Wycena SOI WZÓR'!F14</f>
        <v>1</v>
      </c>
      <c r="G15" s="86">
        <f>'Wycena SOI WZÓR'!G14</f>
        <v>2016</v>
      </c>
      <c r="H15" s="89" t="str">
        <f>'Wycena SOI WZÓR'!H14</f>
        <v>ul. Wiosenna 4 a Kołobrzeg</v>
      </c>
      <c r="I15" s="86">
        <f>'Wycena SOI WZÓR'!I14</f>
        <v>21</v>
      </c>
      <c r="J15" s="86" t="s">
        <v>204</v>
      </c>
    </row>
    <row r="16" spans="1:10" ht="39.75" customHeight="1">
      <c r="A16" s="86">
        <f>'Wycena SOI WZÓR'!A15</f>
        <v>2</v>
      </c>
      <c r="B16" s="132"/>
      <c r="C16" s="99" t="str">
        <f>'Wycena SOI WZÓR'!C15</f>
        <v>Kocioł stalowy olejowy  UNIKAL  -  500  kW.</v>
      </c>
      <c r="D16" s="100" t="str">
        <f>'Wycena SOI WZÓR'!D15</f>
        <v>TZAR 500</v>
      </c>
      <c r="E16" s="92" t="str">
        <f>'Wycena SOI WZÓR'!E15</f>
        <v>Polska</v>
      </c>
      <c r="F16" s="92">
        <f>'Wycena SOI WZÓR'!F15</f>
        <v>1</v>
      </c>
      <c r="G16" s="92">
        <f>'Wycena SOI WZÓR'!G15</f>
        <v>1997</v>
      </c>
      <c r="H16" s="101" t="str">
        <f>'Wycena SOI WZÓR'!H15</f>
        <v>ul. Wiosenna 4 a Kołobrzeg</v>
      </c>
      <c r="I16" s="92">
        <f>'Wycena SOI WZÓR'!I15</f>
        <v>5</v>
      </c>
      <c r="J16" s="92" t="s">
        <v>203</v>
      </c>
    </row>
    <row r="17" spans="1:10" ht="37.5" customHeight="1">
      <c r="A17" s="86">
        <f>'Wycena SOI WZÓR'!A16</f>
        <v>3</v>
      </c>
      <c r="B17" s="132"/>
      <c r="C17" s="99" t="str">
        <f>'Wycena SOI WZÓR'!C16</f>
        <v>Kocioł stalowy olejowy  - 170  kW.</v>
      </c>
      <c r="D17" s="100" t="str">
        <f>'Wycena SOI WZÓR'!D16</f>
        <v>HW - 170</v>
      </c>
      <c r="E17" s="92" t="str">
        <f>'Wycena SOI WZÓR'!E16</f>
        <v>Polska</v>
      </c>
      <c r="F17" s="92">
        <f>'Wycena SOI WZÓR'!F16</f>
        <v>1</v>
      </c>
      <c r="G17" s="92">
        <f>'Wycena SOI WZÓR'!G16</f>
        <v>1997</v>
      </c>
      <c r="H17" s="101" t="str">
        <f>'Wycena SOI WZÓR'!H16</f>
        <v>ul. Wiosenna 4 a Kołobrzeg</v>
      </c>
      <c r="I17" s="92">
        <f>'Wycena SOI WZÓR'!I16</f>
        <v>5</v>
      </c>
      <c r="J17" s="92" t="s">
        <v>203</v>
      </c>
    </row>
    <row r="18" spans="1:10" ht="23.25" customHeight="1"/>
    <row r="19" spans="1:10" ht="16.5" customHeight="1">
      <c r="B19" s="23"/>
      <c r="C19" s="22"/>
      <c r="H19" s="23"/>
    </row>
    <row r="20" spans="1:10" ht="18" customHeight="1"/>
    <row r="21" spans="1:10" ht="25.5" customHeight="1"/>
    <row r="22" spans="1:10" ht="15" customHeight="1"/>
  </sheetData>
  <mergeCells count="15">
    <mergeCell ref="B15:B17"/>
    <mergeCell ref="H11:I11"/>
    <mergeCell ref="A5:J5"/>
    <mergeCell ref="B9:J9"/>
    <mergeCell ref="A11:A13"/>
    <mergeCell ref="B11:B13"/>
    <mergeCell ref="C11:G11"/>
    <mergeCell ref="C12:C13"/>
    <mergeCell ref="D12:D13"/>
    <mergeCell ref="E12:E13"/>
    <mergeCell ref="F12:F13"/>
    <mergeCell ref="J11:J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8</vt:i4>
      </vt:variant>
    </vt:vector>
  </HeadingPairs>
  <TitlesOfParts>
    <vt:vector size="18" baseType="lpstr">
      <vt:lpstr>Numeracja dokumentów</vt:lpstr>
      <vt:lpstr>Wycena SOI WZÓR</vt:lpstr>
      <vt:lpstr>Oferta wykonawcy WZÓR OK</vt:lpstr>
      <vt:lpstr>Wzór Harmonogramu WZÓR OK</vt:lpstr>
      <vt:lpstr>Zest do fakt konserw WZÓR OK</vt:lpstr>
      <vt:lpstr>Zest do fakt naprawy WZÓR OK</vt:lpstr>
      <vt:lpstr>Raport WZÓR OK</vt:lpstr>
      <vt:lpstr>Zestawienie urzadzeń</vt:lpstr>
      <vt:lpstr>Kontrole okresowe</vt:lpstr>
      <vt:lpstr>Zbiorcze zestawienie</vt:lpstr>
      <vt:lpstr>'Kontrole okresowe'!Tytuły_wydruku</vt:lpstr>
      <vt:lpstr>'Oferta wykonawcy WZÓR OK'!Tytuły_wydruku</vt:lpstr>
      <vt:lpstr>'Raport WZÓR OK'!Tytuły_wydruku</vt:lpstr>
      <vt:lpstr>'Wycena SOI WZÓR'!Tytuły_wydruku</vt:lpstr>
      <vt:lpstr>'Wzór Harmonogramu WZÓR OK'!Tytuły_wydruku</vt:lpstr>
      <vt:lpstr>'Zest do fakt konserw WZÓR OK'!Tytuły_wydruku</vt:lpstr>
      <vt:lpstr>'Zest do fakt naprawy WZÓR OK'!Tytuły_wydruku</vt:lpstr>
      <vt:lpstr>'Zestawienie urzadzeń'!Tytuły_wydruku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Dziekiewicz Adam</cp:lastModifiedBy>
  <cp:lastPrinted>2020-12-10T10:21:21Z</cp:lastPrinted>
  <dcterms:created xsi:type="dcterms:W3CDTF">2019-02-10T16:20:29Z</dcterms:created>
  <dcterms:modified xsi:type="dcterms:W3CDTF">2020-12-10T13:53:31Z</dcterms:modified>
</cp:coreProperties>
</file>