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3.133\DaneWsp\zamowienia\PRZETARGI W TRAKCIE\14 Ubrania jednorazowego użytku\SIWZ\"/>
    </mc:Choice>
  </mc:AlternateContent>
  <bookViews>
    <workbookView xWindow="0" yWindow="0" windowWidth="15360" windowHeight="8160" tabRatio="826" activeTab="1"/>
  </bookViews>
  <sheets>
    <sheet name="1" sheetId="2" r:id="rId1"/>
    <sheet name="1A" sheetId="24" r:id="rId2"/>
    <sheet name="2" sheetId="3" r:id="rId3"/>
    <sheet name="3" sheetId="6" r:id="rId4"/>
    <sheet name="4" sheetId="13" r:id="rId5"/>
    <sheet name="5" sheetId="8" r:id="rId6"/>
    <sheet name="5A" sheetId="23" r:id="rId7"/>
    <sheet name="6" sheetId="15" r:id="rId8"/>
    <sheet name="7" sheetId="22" r:id="rId9"/>
  </sheets>
  <definedNames>
    <definedName name="__xlnm.Print_Area_1">#REF!</definedName>
    <definedName name="__xlnm.Print_Area_4">#REF!</definedName>
    <definedName name="_xlnm.Print_Area" localSheetId="0">'1'!$A$1:$K$11</definedName>
    <definedName name="_xlnm.Print_Area" localSheetId="1">'1A'!$A$1:$K$16</definedName>
    <definedName name="_xlnm.Print_Area" localSheetId="2">'2'!$A$1:$K$9</definedName>
    <definedName name="_xlnm.Print_Area" localSheetId="3">'3'!$A$1:$K$11</definedName>
    <definedName name="_xlnm.Print_Area" localSheetId="4">'4'!$A$1:$K$13</definedName>
    <definedName name="_xlnm.Print_Area" localSheetId="5">'5'!$A$1:$K$17</definedName>
    <definedName name="_xlnm.Print_Area" localSheetId="6">'5A'!$A$1:$L$9</definedName>
    <definedName name="_xlnm.Print_Area" localSheetId="7">'6'!$A$1:$K$15</definedName>
    <definedName name="_xlnm.Print_Area" localSheetId="8">'7'!$A$1:$L$12</definedName>
  </definedNames>
  <calcPr calcId="152511"/>
</workbook>
</file>

<file path=xl/calcChain.xml><?xml version="1.0" encoding="utf-8"?>
<calcChain xmlns="http://schemas.openxmlformats.org/spreadsheetml/2006/main">
  <c r="I6" i="2" l="1"/>
  <c r="G6" i="2"/>
  <c r="I4" i="24"/>
  <c r="G4" i="24"/>
  <c r="I4" i="23"/>
  <c r="G4" i="23"/>
  <c r="I3" i="24"/>
  <c r="G3" i="24"/>
  <c r="I3" i="23" l="1"/>
  <c r="G3" i="23"/>
  <c r="G3" i="22" l="1"/>
  <c r="G4" i="15"/>
  <c r="G5" i="15"/>
  <c r="G6" i="15"/>
  <c r="G3" i="15"/>
  <c r="G4" i="8"/>
  <c r="G5" i="8"/>
  <c r="G6" i="8"/>
  <c r="G7" i="8"/>
  <c r="G8" i="8"/>
  <c r="G9" i="8"/>
  <c r="G3" i="8"/>
  <c r="G3" i="13"/>
  <c r="G4" i="6"/>
  <c r="G5" i="6"/>
  <c r="G3" i="6"/>
  <c r="G6" i="6" s="1"/>
  <c r="G4" i="3"/>
  <c r="G3" i="3"/>
  <c r="G5" i="3" s="1"/>
  <c r="G4" i="2"/>
  <c r="G5" i="2"/>
  <c r="G3" i="2"/>
  <c r="G7" i="15" l="1"/>
  <c r="G10" i="8"/>
  <c r="I3" i="22"/>
  <c r="I4" i="22" s="1"/>
  <c r="G4" i="22" l="1"/>
  <c r="I8" i="8"/>
  <c r="I4" i="15"/>
  <c r="I5" i="15"/>
  <c r="I6" i="15"/>
  <c r="I4" i="8"/>
  <c r="I5" i="8"/>
  <c r="I6" i="8"/>
  <c r="I7" i="8"/>
  <c r="I9" i="8"/>
  <c r="I4" i="3"/>
  <c r="I4" i="2"/>
  <c r="I5" i="2"/>
  <c r="I4" i="6"/>
  <c r="I5" i="6"/>
  <c r="I3" i="6" l="1"/>
  <c r="I6" i="6" s="1"/>
  <c r="I3" i="2"/>
  <c r="I3" i="3"/>
  <c r="I5" i="3" s="1"/>
  <c r="I3" i="8"/>
  <c r="I10" i="8" s="1"/>
  <c r="G4" i="13"/>
  <c r="I3" i="13"/>
  <c r="I4" i="13" s="1"/>
  <c r="I3" i="15"/>
  <c r="I7" i="15" s="1"/>
</calcChain>
</file>

<file path=xl/sharedStrings.xml><?xml version="1.0" encoding="utf-8"?>
<sst xmlns="http://schemas.openxmlformats.org/spreadsheetml/2006/main" count="194" uniqueCount="77">
  <si>
    <t>Jednorazowy  komplet chirurgiczny ( bluza + spodnie) przeznaczony do użytku na bloku operacyjnym. Komplet wykonany z lekkiej i miękkiej włókniny polipropylenowej SMMS o gramaturze 45 g/m2.  Bluza posiada  krótki rękaw, wycięcie w serek wykończone lamówką oraz trzy  kieszenie (dwie na dole bluzy oraz jedna mniejszą na piersi), a także metkę z rozmiarem widoczną przed rozłożeniem.  Spodnie z możliwością regulacji obwodu pasa za pomocą troków, wykonanych z identycznego materiału, nogawki długie, proste, wyposażone w metkę z rozmiarem. Kolor zielony . Rozmiary S-XXL. Każdy zestaw powinien być zapakowany w zgrzaną torebkę z foli PE.  Komplet  zgodny z normą PN EN 13795 wymagania dla odzieży przeznaczonej do użytku przez personel medyczny w środowisku bloku operacyjnego.</t>
  </si>
  <si>
    <t>szt</t>
  </si>
  <si>
    <t>Fartuch foliowy, przedni wykonany z nieprzemakalnej grubej folii, wzmocniony 180 cm</t>
  </si>
  <si>
    <t>L.p.</t>
  </si>
  <si>
    <t>Opis przedmiotu zamówienia</t>
  </si>
  <si>
    <t>Nazwa</t>
  </si>
  <si>
    <t>J. m.</t>
  </si>
  <si>
    <t>cena j. netto</t>
  </si>
  <si>
    <t>wartość  netto</t>
  </si>
  <si>
    <t xml:space="preserve"> VAT w %</t>
  </si>
  <si>
    <t>Wartość  brutto</t>
  </si>
  <si>
    <t>Producent</t>
  </si>
  <si>
    <t>szt.</t>
  </si>
  <si>
    <t>Załącznik nr 1.5</t>
  </si>
  <si>
    <t>Załącznik nr 1.6</t>
  </si>
  <si>
    <t>Załącznik nr 1.7</t>
  </si>
  <si>
    <t>RAZEM</t>
  </si>
  <si>
    <t>Wartość</t>
  </si>
  <si>
    <t>Maska chirurgiczna wiązana na troki trójwarstwowa odporna na przesiąkanie, hipoalergiczna, wyposażona w osłonę na oczy typu Anti-fog, zabezpiecza okulary przed parowaniem technologia Anti- Reflection zabezpiecza przed odbiciem światła, pakowana w kartonik w formie podajnika, 50 szt w kartoniku Norma PN-EN 14683
Szerokość jak złożona: 90mm
Szerokość jak rozłożona: 175mm
Długoś górnego paska 430mm
Długość dolnego paska 380mm
Długość zacisku na nos: 133mm
Długość osłony: 102mm</t>
  </si>
  <si>
    <t>Lp</t>
  </si>
  <si>
    <t>VAT</t>
  </si>
  <si>
    <t>Razem</t>
  </si>
  <si>
    <t>Sterylny fartuch chirurgiczny, zapewniający wysoki komfort termiczny pracy operatora, wykonany z miękkiej, przewiewnej włókniny  typu SPUNLACE  68 g/m2– odporność na przenikanie cieczy ( wg EN ISO 20811 ) na całej powierzchni min 26 cm H2O. Odporność na wypychanie ( wg EN ISO 13938-1) na sucho 123 kPa; odporność na rozciąganie ( wg EN ISO 29073-3) na sucho wzdłuźnie: 126 N.  Fartuch powinien być złożony w sposób zapewniający aseptyczną aplikację, wiązany na troki wewnętrzne oraz troki zewnętrzne z kartonikiem, z tyłu w okolicach szyi, zapięcie na rzepy nie mniejsze niż 3 x 14 cm i 3 x 6,5 cm, mankiety o długości 8 cm, wykonane z poliestru. Fartuch podwójnie pakowany ze sterylnym opakowaniem wewnętrznym z włókniny celulozowej, min. 2 ręczniki wysoko  chłonne o wymiarach 30 x 40 cm.  Indywidualne oznakowanie rozmiaru  w postaci naklejki  naklejone na fartuchu, pozwalające na identyfikację przed rozłożeniem. Fartuch musi być  zgodny z normą PN EN 13795  wymagania standardowe. Rozmiary fartucha jednocześnie oznaczające jego długość (+/- 5 cm): 120 cm- S/ M, 130 cm- L, 150- XL, 170 cm- XL Long oraz 150 cm XX L dla operatorów o poszerzonych obwodach. Sterylizacja tlenkiem etylenu.
Wymaga się, aby na opakowaniu zewnętrznym znajdowały się dwie etykiety samoprzylepne dla potrzeb dokumentacji zawierające: nr katalogowy, LOT, datę ważności oraz nazwę producenta. Sterylizacja tlenkiem etylenu.</t>
  </si>
  <si>
    <t>Sterylny fartuch chirurgiczny - wzmocniony, zapewniający wysoki komfort termiczny pracy operatora, wykonany z miękkiej, przewiewnej włókniny SMMS o gramaturze min 35 g/m2, wyposażony w nieprzemakalne, wstawki wykonane z dwuwarstwowego laminatu - włóknina polipropylenowa i folia polietylenowa w części przedniej min. 42 g/m2 i na rękawach  min. 40,5 g/m2, – odporność na przenikanie cieczy ( wg EN ISO 20811 ) przód: 123 cm H2O oraz  194 cm  H2O rękawy. Wzmocnienie na rękawach przyklejone na całym obwodzie rękawa ( nie punktowo ).  Fartuch powinien być złożony w sposób zapewniający aseptyczną aplikację, wiązany na troki wewnętrzne oraz troki zewnętrzne z kartonikiem, z tyłu, w okolicach szyi, zapięcie na rzepy nie mniejsze niż 3 x 14 cm i 3 x 6,5 cm, mankiety o długości 8 cm, wykonane z poliestru. Odporność na wypychanie ( wg EN ISO 13938-1) na sucho/ mokro ( część przednia, strefa krytyczna ) odpowiednio: 239/ 234 kPa; na rękawach w strefie krytycznej na sucho/ mokro odpowiednio: 155/ 144 kPa. Odporność na rozciąganie ( wg EN ISO 29073-3) na sucho/ mokro wzdłuźnie: 120/ 130 N. Indywidualne oznakowanie rozmiaru  w postaci naklejki  naklejone na fartuchu, pozwalające na identyfikację przed rozłożeniem. Fartuch musi być  zgodny z normą PN EN 13795  wymagania wysokie.
Rozmiary fartucha jednocześnie oznaczające jego długość (+/- 5 cm): 120 cm- S/ M, 130 cm- L, 150 cm- XL. Wymaga się, aby na opakowaniu zewnętrznym znajdowały się dwie etykiety samoprzylepne dla potrzeb dokumentacji zawierające: nr katalogowy, LOT, datę ważności oraz nazwę producenta. Sterylizacja tlenkiem etylenu.</t>
  </si>
  <si>
    <t>Sterylny fartuch chirurgiczny, zapewniający wysoki komfort termiczny pracy operatora, wykonany z miękkiej, przewiewnej włókniny  SMMS o gramatura 35 g/m2– odporność na przenikanie cieczy na całej powierzchni 41 cm H2O; szwy fartucha powinny być w całości wykonane metodą ultradźwiękową. Fartuch powinien być złożony w sposób zapewniający aseptyczną aplikację, wiązany na troki wewnętrzne oraz troki zewnętrzne z kartonikiem, z tyłu w okolicach szyi zapięcie na rzepy nie mniejsze niż 3 x 14 cm i 3 x 6,5 cm, mankiety o długości 8 cm, wykonane z poliestru. Odporność na wypychanie ( wg EN ISO 13938-1) na sucho/ mokro odpowiednio: 160/ 142 kPa. Odporność na rozciąganie ( wg EN ISO 29073-3) na sucho/ moro wzdłuźnie: 84/ 85 N. Indywidualne oznakowanie rozmiaru  w postaci naklejki  naklejone na fartuchu, pozwalające na identyfikację przed rozłożeniem. Fartuch musi być  zgodny z normą PN EN 13795  wymagania standardowe.                                                                                        Rozmiary fartucha jednocześnie oznaczające jego długość (+/- 5 cm): 120 cm- S/ M, 130 cm- L, 150 cm- XL. Wymaga się, aby na opakowaniu zewnętrznym znajdowały się dwie etykiety samoprzylepne dla potrzeb dokumentacji zawierające: nr katalogowy, LOT, datę ważności oraz nazwę producenta. Sterylizacja tlenkiem etylenu.</t>
  </si>
  <si>
    <t xml:space="preserve">Maska Chirurgiczna anty-fog , trzywarstwowa z tasiemkami dla osób w okularach, o gramaturze 59g/m2 z taśmą zapobiegającą przedostaniu się wilgoci i parowaniu szkieł okularowych, kolor zielony, zgodna z normą PN EN 14683 II, pakowana w kartonik w formie podajnika, 50 szt w kartoniku </t>
  </si>
  <si>
    <t>Wartość netto</t>
  </si>
  <si>
    <t>Wartość brutto</t>
  </si>
  <si>
    <r>
      <rPr>
        <b/>
        <sz val="9"/>
        <rFont val="Tahoma"/>
        <family val="2"/>
        <charset val="238"/>
      </rPr>
      <t>UBRANIE CHIRURGICZNE (BLUZA + SPODNIE) JEDNORAZOWEGO UŻYTKU</t>
    </r>
    <r>
      <rPr>
        <sz val="9"/>
        <rFont val="Tahoma"/>
        <family val="2"/>
        <charset val="238"/>
      </rPr>
      <t xml:space="preserve">
Wykonane z włókniny antystatycznej, nieprzezroczystej typu SMS lub SMMS o gramaturze  min. 35 g/m2. Włóknina niepyląca, odporna na wypychanie – badanie wg EN ISO 13938-1 oraz odporna na rozciąganie – badanie wg EN 29073-3; odporna na przenikanie drobnoustrojów na sucho badanie wg EN ISO 22612. Ubranie przeznaczone do stosowania przez personel medyczny w środowisku bloku operacyjnego. Bluza powinna być wyposażona w trzy praktyczne  kieszenie: jedna na piersi oraz dwie kieszenie na dole bluzy, spodnie ściągane trokiem. Ubranie dostępne w rozmiarach:  S, M, L, XL. w kolorze</t>
    </r>
    <r>
      <rPr>
        <sz val="9"/>
        <color rgb="FFFF0000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niebieskim lub zielonym . Na potwierdzenie ww. parametrów do oferty należy załączyć wyniki badań zaoferowanych wyrobów (badania zgodne z normą 13795)  Ubranie zgodne z normą 13795</t>
    </r>
  </si>
  <si>
    <r>
      <rPr>
        <b/>
        <sz val="9"/>
        <rFont val="Tahoma"/>
        <family val="2"/>
        <charset val="238"/>
      </rPr>
      <t>SPODNIE  JEDNORAZOWEGO UŻYTKU</t>
    </r>
    <r>
      <rPr>
        <sz val="9"/>
        <rFont val="Tahoma"/>
        <family val="2"/>
        <charset val="238"/>
      </rPr>
      <t xml:space="preserve">
Wykonane z włókniny bawełnopodobnej o gramaturze</t>
    </r>
    <r>
      <rPr>
        <sz val="9"/>
        <color rgb="FF00B050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min. 49 g/m² zawierającej 100 % polipropylenu, antystatycznej niepylacej , oddychającej, przeznaczonej do stosowania przez personel medyczny w środowisku bloku operacyjnego. Spodnie ściągnięte trokiem, wyposażone w 2 kieszenie, pakowane oddzielnie, posiadające indywidualne widoczne oznakowanie rozmiaru, dostępne w rozmiarach XS-</t>
    </r>
    <r>
      <rPr>
        <sz val="9"/>
        <color rgb="FFFF0000"/>
        <rFont val="Tahoma"/>
        <family val="2"/>
        <charset val="238"/>
      </rPr>
      <t xml:space="preserve"> </t>
    </r>
    <r>
      <rPr>
        <sz val="9"/>
        <rFont val="Tahoma"/>
        <family val="2"/>
        <charset val="238"/>
      </rPr>
      <t>XXXL, w kolorze zielonym i niebieskim. Dla potwierdzenia ww parametrów należy do oferty załączyć kartę danych technicznych potwierdzającą zgodność z normą EN PN 13795.</t>
    </r>
  </si>
  <si>
    <t xml:space="preserve">a) Dowodem potwierdzenia wymagań Zamawiającego w zakresie właściwości przedmiotu zamówienia jest załączenie dokumentacji technicznej ( np. kart technicznych wyrobu ) zawierającej  wyniki badań producenta gotowych, sterylnych wyrobów, zgodne z wymogami normy PN EN 13795 . </t>
  </si>
  <si>
    <t>a) Dowodem potwierdzenia wymagań Zamawiającego w zakresie właściwości przedmiotu zamówienia jest załączenie dokumentacji technicznej ( np. kart technicznych wyrobu ) zawierającej  wyniki badań producenta gotowych, sterylnych wyrobów, zgodne z wymogami normy PN EN 13795 .</t>
  </si>
  <si>
    <t xml:space="preserve">KOSZULKA DLA PACJENTA  wykonana z włókniny SMS 33g w kolorze niebieskim zapewniająca zakładanie i zdejmowanie u pacjntów leżących (zakładana od  przodu) wiązana na troki o długości min.80 cm w talii oraz 35 cm na szyi, z krótkim rękawem o obwodzie min 43 cm, długość koszuli 110 cm , szerokość 140 cm
</t>
  </si>
  <si>
    <t>Fartuch fizelinowy dla odwiedzających wiązany na troki, długi rękaw ze ściągaczami ,rozmiar uniwersalny, kolor do wyboru</t>
  </si>
  <si>
    <r>
      <t>Maska chirurgiczna wiązana na troki trójwarstwowa odporna na przesiąkanie, hypoalergiczna, pakowana w kartonik w formie podajnika. 50 szt w kartoniku.</t>
    </r>
    <r>
      <rPr>
        <sz val="9"/>
        <color theme="1"/>
        <rFont val="Tahoma"/>
        <family val="2"/>
        <charset val="238"/>
      </rPr>
      <t xml:space="preserve"> Kolor do wyboru.</t>
    </r>
    <r>
      <rPr>
        <sz val="9"/>
        <color indexed="8"/>
        <rFont val="Tahoma"/>
        <family val="2"/>
        <charset val="238"/>
      </rPr>
      <t xml:space="preserve">
Spełnia normę PN EN 14683 II
Długość 180mm
Szerokość złożona 95mm
Szerokość rozłożona 170mm
Długość górnego paska 430mm
Długość dolnego paska 380mm
Zagłębienie na nos 130 mm</t>
    </r>
  </si>
  <si>
    <r>
      <t xml:space="preserve">Maska chirurgiczna trzywarstwowa z gumką o gramaturze  55g/m2. Materiał filtracyjny, wewnetrzna i zewnętrzna warstwa oraz troki zgrzewane ultradźwiękowo. Zgodna z normą 14683,typ II, BFE &gt; /=98 %, ciśnienie różnicowe  &lt;29,4 Pa/cm2. </t>
    </r>
    <r>
      <rPr>
        <sz val="9"/>
        <color theme="1"/>
        <rFont val="Tahoma"/>
        <family val="2"/>
        <charset val="238"/>
      </rPr>
      <t>Kolor do wyboru.</t>
    </r>
    <r>
      <rPr>
        <sz val="9"/>
        <rFont val="Tahoma"/>
        <family val="2"/>
        <charset val="238"/>
      </rPr>
      <t xml:space="preserve"> Pakowana po 50 szt. w kartonik w formie podajnika</t>
    </r>
  </si>
  <si>
    <r>
      <t>Czepek chirurgiczny wykonany w całości z chłonnej i przewiewnej włókniny perforowanej 25g/m2, wiązany na troki, wydłużona część przednia z możliwością wywinięcia. Pakowany w kartonik w formie podajnika. 100 szt w kartoniku,</t>
    </r>
    <r>
      <rPr>
        <sz val="9"/>
        <color theme="1"/>
        <rFont val="Tahoma"/>
        <family val="2"/>
        <charset val="238"/>
      </rPr>
      <t xml:space="preserve"> kolor do wyboru.</t>
    </r>
    <r>
      <rPr>
        <sz val="9"/>
        <color indexed="8"/>
        <rFont val="Tahoma"/>
        <family val="2"/>
        <charset val="238"/>
      </rPr>
      <t xml:space="preserve">
</t>
    </r>
  </si>
  <si>
    <r>
      <t xml:space="preserve">Włókninowy czepek chirurgiczny z włókniny perforowanej 25 g/m2. Czepek w kształcie hełmu osłania głowę i szyję. Wiązany na troki wokół szyi. Pakowany w kartonik w formie podajnika. 100 szt w kartoniku. </t>
    </r>
    <r>
      <rPr>
        <sz val="9"/>
        <color theme="1"/>
        <rFont val="Tahoma"/>
        <family val="2"/>
        <charset val="238"/>
      </rPr>
      <t>Kolor do wyboru.</t>
    </r>
  </si>
  <si>
    <r>
      <t xml:space="preserve">Włókninowy czepek chirurgiczny z włókniny perforowanej 25 g/m2, ze wstawką pochłaniającą pot, Czepek w kształcie hełmu osłania głowę i szyję. Wiązany na troki wokół szyi. Pakowany w kartonik w formie podajnika. 100 szt w kartoniku. </t>
    </r>
    <r>
      <rPr>
        <sz val="9"/>
        <color theme="1"/>
        <rFont val="Tahoma"/>
        <family val="2"/>
        <charset val="238"/>
      </rPr>
      <t>Kolor do wyboru.</t>
    </r>
    <r>
      <rPr>
        <sz val="9"/>
        <color indexed="8"/>
        <rFont val="Tahoma"/>
        <family val="2"/>
        <charset val="238"/>
      </rPr>
      <t xml:space="preserve">
</t>
    </r>
  </si>
  <si>
    <r>
      <t>Włókninowy czepek chirurgiczny w kształcie beretu, ściągnięty delikatną, nieuciskającą gumką z perforowanej włókniny wiskozowej 25 g/m2. Pakowany w kartonik w formie podajnika, 100 szt w kartonku,</t>
    </r>
    <r>
      <rPr>
        <sz val="9"/>
        <color rgb="FFFF0000"/>
        <rFont val="Tahoma"/>
        <family val="2"/>
        <charset val="238"/>
      </rPr>
      <t xml:space="preserve"> </t>
    </r>
    <r>
      <rPr>
        <sz val="9"/>
        <color theme="1"/>
        <rFont val="Tahoma"/>
        <family val="2"/>
        <charset val="238"/>
      </rPr>
      <t>kolor do wyboru.</t>
    </r>
  </si>
  <si>
    <t>Nr katalogowy</t>
  </si>
  <si>
    <t xml:space="preserve">Niepylące prześcieradło  transportowe o wymiarach: 100 cm (+/-2 cm) x 225 cm (+/-4 cm) </t>
  </si>
  <si>
    <r>
      <t>Jednorazowego użytku poszewka na poduszkę, Polipropylen 25 g/m</t>
    </r>
    <r>
      <rPr>
        <vertAlign val="superscript"/>
        <sz val="9"/>
        <color rgb="FF000000"/>
        <rFont val="Tahoma"/>
        <family val="2"/>
        <charset val="238"/>
      </rPr>
      <t>2</t>
    </r>
    <r>
      <rPr>
        <sz val="9"/>
        <color rgb="FF000000"/>
        <rFont val="Tahoma"/>
        <family val="2"/>
        <charset val="238"/>
      </rPr>
      <t>, 60 x 60 cm + zakładka 10 cm,</t>
    </r>
  </si>
  <si>
    <r>
      <t>Jednorazowego użytku prześcieradło z gumką w oplocie, Polipropylen 25 g/m</t>
    </r>
    <r>
      <rPr>
        <vertAlign val="superscript"/>
        <sz val="9"/>
        <color rgb="FF000000"/>
        <rFont val="Tahoma"/>
        <family val="2"/>
        <charset val="238"/>
      </rPr>
      <t>2</t>
    </r>
    <r>
      <rPr>
        <sz val="9"/>
        <color rgb="FF000000"/>
        <rFont val="Tahoma"/>
        <family val="2"/>
        <charset val="238"/>
      </rPr>
      <t>, 90 x 200 cm + zakładka 20 cm</t>
    </r>
  </si>
  <si>
    <r>
      <t>Jednorazowego użytku poszwa, Polipropylen 28 g/m</t>
    </r>
    <r>
      <rPr>
        <vertAlign val="superscript"/>
        <sz val="9"/>
        <color rgb="FF000000"/>
        <rFont val="Tahoma"/>
        <family val="2"/>
        <charset val="238"/>
      </rPr>
      <t>2</t>
    </r>
    <r>
      <rPr>
        <sz val="9"/>
        <color rgb="FF000000"/>
        <rFont val="Tahoma"/>
        <family val="2"/>
        <charset val="238"/>
      </rPr>
      <t>, 150 x 250 cm</t>
    </r>
  </si>
  <si>
    <r>
      <t>Jednorazowego użytku ubranie operacyjne, SMS 30 g/m</t>
    </r>
    <r>
      <rPr>
        <vertAlign val="superscript"/>
        <sz val="9"/>
        <color rgb="FF000000"/>
        <rFont val="Tahoma"/>
        <family val="2"/>
        <charset val="238"/>
      </rPr>
      <t>2</t>
    </r>
    <r>
      <rPr>
        <sz val="9"/>
        <color rgb="FF000000"/>
        <rFont val="Tahoma"/>
        <family val="2"/>
        <charset val="238"/>
      </rPr>
      <t>, antystatyczne, okrągły dekolt, spodnie w gumkę, nieprzeźroczyste, rozm. L-XL-XXL</t>
    </r>
  </si>
  <si>
    <t>Ilość 
12 m-cy</t>
  </si>
  <si>
    <t>Ilość 12 
m-cy</t>
  </si>
  <si>
    <t>Ilość
12 m-cy</t>
  </si>
  <si>
    <t>j.m</t>
  </si>
  <si>
    <t>Cena j.netto</t>
  </si>
  <si>
    <t>j.m.</t>
  </si>
  <si>
    <t>Cena j. netto</t>
  </si>
  <si>
    <t>Wartość
netto</t>
  </si>
  <si>
    <t>Wartość
brutto</t>
  </si>
  <si>
    <t>Podpisano podpisem elektronicznym</t>
  </si>
  <si>
    <t>Proszę o wpisanie nazwy Wykonawcy</t>
  </si>
  <si>
    <t>Proszę wpisać nazwę Wykonawcy</t>
  </si>
  <si>
    <t>Podpisano podpisem elektroniczym</t>
  </si>
  <si>
    <t>Proszę wpisać nazwę wykonawcy</t>
  </si>
  <si>
    <t>Pakiet 1 - Fartuchy chirurgiczne  sterylne</t>
  </si>
  <si>
    <t>Załącznik nr 1.1</t>
  </si>
  <si>
    <t>Pakiet 2 – Fartuch niesterylny</t>
  </si>
  <si>
    <t>Załącznik nr 1.2</t>
  </si>
  <si>
    <t>Pakiet 3 – Wyroby medyczne z włókniny bawełnopodobnej</t>
  </si>
  <si>
    <t>Załącznik nr 1.3</t>
  </si>
  <si>
    <t>Pakiet 4 - Ubrania zabiegowe dla pacjentów</t>
  </si>
  <si>
    <t>Załącznik nr 1.4</t>
  </si>
  <si>
    <t>Pakiet 5 – Maski , czepki chirurgiczne</t>
  </si>
  <si>
    <t>Pakiet 6 - Pościel i ubranie jednorazowego użytku</t>
  </si>
  <si>
    <t>Pakiet 7- Prześcieradło niepylące</t>
  </si>
  <si>
    <r>
      <rPr>
        <b/>
        <sz val="9"/>
        <rFont val="Tahoma"/>
        <family val="2"/>
        <charset val="238"/>
      </rPr>
      <t>BLUZA ZABIEGOWA Z DŁUGIM RĘKAWEM</t>
    </r>
    <r>
      <rPr>
        <sz val="9"/>
        <rFont val="Tahoma"/>
        <family val="2"/>
        <charset val="238"/>
      </rPr>
      <t xml:space="preserve"> (tzw. ocieplacz)wykonana z lekkiej i miękkiej włókniny (100% polipropylen) typu spunbond o gramaturze 50g. Pod szyją miękki kołnierzyk z dzianiny, dzianinowe mankiety i zapięcie na napy. Dwie kieszenie na biodrach oraz ściągacz z tyłu bluzy. Rozmiary</t>
    </r>
    <r>
      <rPr>
        <b/>
        <sz val="9"/>
        <rFont val="Tahoma"/>
        <family val="2"/>
        <charset val="238"/>
      </rPr>
      <t xml:space="preserve"> M,L,XL</t>
    </r>
  </si>
  <si>
    <r>
      <rPr>
        <sz val="9"/>
        <color rgb="FFFF0000"/>
        <rFont val="Tahoma"/>
        <family val="2"/>
        <charset val="238"/>
      </rPr>
      <t>a) Dowodem potwierdzenia wymagań Zamawiającego w zakresie właściwości przedmiotu zamówienia jest załączenie dokumentacji technicznej ( np. kart technicznych wyrobu ) zawierającej  wyniki badań producenta gotowych, sterylnych wyrobów, zgodne z wymogami normy PN EN 13795 .</t>
    </r>
    <r>
      <rPr>
        <sz val="9"/>
        <rFont val="Tahoma"/>
        <family val="2"/>
        <charset val="238"/>
      </rPr>
      <t xml:space="preserve"> </t>
    </r>
  </si>
  <si>
    <t>Załącznik nr 1.5A</t>
  </si>
  <si>
    <t>Pakiet 5A – Maska chirugiczna z osłoną na oczy Anti-Fog</t>
  </si>
  <si>
    <t>Pakiet 1A - Jednorazowy komplet chirurgiczny</t>
  </si>
  <si>
    <t>Załącznik nr 1.1A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</si>
</sst>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#,##0.00&quot; zł&quot;"/>
    <numFmt numFmtId="167" formatCode="#,##0.00\ &quot;zł&quot;"/>
    <numFmt numFmtId="168" formatCode="_-* #,##0.00\ [$zł-415]_-;\-* #,##0.00\ [$zł-415]_-;_-* &quot;-&quot;??\ [$zł-415]_-;_-@_-"/>
  </numFmts>
  <fonts count="28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8"/>
      <name val="Arial"/>
      <family val="2"/>
      <charset val="238"/>
    </font>
    <font>
      <b/>
      <sz val="9"/>
      <color rgb="FFFF0000"/>
      <name val="Tahoma"/>
      <family val="2"/>
      <charset val="238"/>
    </font>
    <font>
      <sz val="10"/>
      <name val="Arial CE"/>
      <family val="2"/>
      <charset val="238"/>
    </font>
    <font>
      <sz val="11"/>
      <color rgb="FF000000"/>
      <name val="Calibri"/>
      <family val="2"/>
    </font>
    <font>
      <b/>
      <sz val="9"/>
      <name val="Tahoma"/>
      <family val="2"/>
      <charset val="238"/>
    </font>
    <font>
      <sz val="11"/>
      <color indexed="8"/>
      <name val="Calibri"/>
      <family val="2"/>
    </font>
    <font>
      <sz val="10"/>
      <color rgb="FFFF0000"/>
      <name val="Tahoma"/>
      <family val="2"/>
      <charset val="238"/>
    </font>
    <font>
      <i/>
      <sz val="11"/>
      <color rgb="FF7F7F7F"/>
      <name val="Czcionka tekstu podstawowego"/>
      <family val="2"/>
      <charset val="238"/>
    </font>
    <font>
      <sz val="9"/>
      <name val="Tahoma"/>
      <family val="2"/>
      <charset val="238"/>
    </font>
    <font>
      <sz val="9"/>
      <color indexed="8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9"/>
      <color indexed="8"/>
      <name val="Tahoma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indexed="12"/>
      <name val="Tahoma"/>
      <family val="2"/>
      <charset val="238"/>
    </font>
    <font>
      <sz val="9"/>
      <color rgb="FF00B050"/>
      <name val="Tahoma"/>
      <family val="2"/>
      <charset val="238"/>
    </font>
    <font>
      <sz val="9"/>
      <color theme="1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vertAlign val="superscript"/>
      <sz val="9"/>
      <color rgb="FF000000"/>
      <name val="Tahoma"/>
      <family val="2"/>
      <charset val="238"/>
    </font>
    <font>
      <sz val="8"/>
      <color rgb="FFFF0000"/>
      <name val="Tahoma"/>
      <family val="2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CC"/>
      </patternFill>
    </fill>
  </fills>
  <borders count="5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/>
    <xf numFmtId="164" fontId="2" fillId="0" borderId="0"/>
    <xf numFmtId="0" fontId="2" fillId="0" borderId="0"/>
    <xf numFmtId="0" fontId="2" fillId="0" borderId="0"/>
    <xf numFmtId="9" fontId="2" fillId="0" borderId="0"/>
    <xf numFmtId="44" fontId="1" fillId="0" borderId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7" fillId="0" borderId="0"/>
    <xf numFmtId="0" fontId="10" fillId="0" borderId="0"/>
    <xf numFmtId="9" fontId="1" fillId="0" borderId="0" applyFill="0" applyBorder="0" applyAlignment="0" applyProtection="0"/>
    <xf numFmtId="0" fontId="12" fillId="0" borderId="0" applyNumberFormat="0" applyFill="0" applyBorder="0" applyAlignment="0" applyProtection="0"/>
    <xf numFmtId="44" fontId="1" fillId="0" borderId="0" applyFill="0" applyBorder="0" applyAlignment="0" applyProtection="0"/>
    <xf numFmtId="43" fontId="1" fillId="0" borderId="0" applyFont="0" applyFill="0" applyBorder="0" applyAlignment="0" applyProtection="0"/>
  </cellStyleXfs>
  <cellXfs count="290">
    <xf numFmtId="0" fontId="0" fillId="0" borderId="0" xfId="0"/>
    <xf numFmtId="0" fontId="3" fillId="0" borderId="0" xfId="2" applyFont="1" applyAlignment="1">
      <alignment vertical="top"/>
    </xf>
    <xf numFmtId="0" fontId="3" fillId="2" borderId="0" xfId="2" applyFont="1" applyFill="1" applyAlignment="1">
      <alignment vertical="top"/>
    </xf>
    <xf numFmtId="0" fontId="3" fillId="0" borderId="0" xfId="2" applyFont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1" xfId="2" applyFont="1" applyBorder="1" applyAlignment="1">
      <alignment horizontal="center" vertical="center" wrapText="1"/>
    </xf>
    <xf numFmtId="0" fontId="14" fillId="0" borderId="2" xfId="3" applyFont="1" applyBorder="1" applyAlignment="1">
      <alignment vertical="center" wrapText="1"/>
    </xf>
    <xf numFmtId="0" fontId="13" fillId="0" borderId="1" xfId="2" applyNumberFormat="1" applyFont="1" applyFill="1" applyBorder="1" applyAlignment="1" applyProtection="1">
      <alignment horizontal="center" vertical="center"/>
    </xf>
    <xf numFmtId="0" fontId="13" fillId="2" borderId="1" xfId="2" applyNumberFormat="1" applyFont="1" applyFill="1" applyBorder="1" applyAlignment="1" applyProtection="1">
      <alignment horizontal="center" vertical="center"/>
    </xf>
    <xf numFmtId="164" fontId="13" fillId="2" borderId="1" xfId="1" applyFont="1" applyFill="1" applyBorder="1" applyAlignment="1" applyProtection="1">
      <alignment horizontal="center" vertical="center"/>
    </xf>
    <xf numFmtId="164" fontId="13" fillId="0" borderId="1" xfId="1" applyFont="1" applyFill="1" applyBorder="1" applyAlignment="1" applyProtection="1">
      <alignment horizontal="center" vertical="center"/>
    </xf>
    <xf numFmtId="9" fontId="13" fillId="0" borderId="2" xfId="6" applyFont="1" applyBorder="1" applyAlignment="1">
      <alignment horizontal="center" vertical="center"/>
    </xf>
    <xf numFmtId="0" fontId="13" fillId="0" borderId="7" xfId="2" applyFont="1" applyBorder="1" applyAlignment="1">
      <alignment vertical="center"/>
    </xf>
    <xf numFmtId="0" fontId="13" fillId="0" borderId="1" xfId="2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0" fontId="13" fillId="0" borderId="2" xfId="2" applyNumberFormat="1" applyFont="1" applyFill="1" applyBorder="1" applyAlignment="1" applyProtection="1">
      <alignment horizontal="center" vertical="center"/>
    </xf>
    <xf numFmtId="164" fontId="13" fillId="2" borderId="2" xfId="1" applyFont="1" applyFill="1" applyBorder="1" applyAlignment="1" applyProtection="1">
      <alignment horizontal="center" vertical="center"/>
    </xf>
    <xf numFmtId="0" fontId="16" fillId="0" borderId="8" xfId="3" applyFont="1" applyBorder="1" applyAlignment="1">
      <alignment vertical="center" wrapText="1"/>
    </xf>
    <xf numFmtId="0" fontId="13" fillId="0" borderId="8" xfId="2" applyNumberFormat="1" applyFont="1" applyFill="1" applyBorder="1" applyAlignment="1" applyProtection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64" fontId="13" fillId="0" borderId="23" xfId="1" applyFont="1" applyFill="1" applyBorder="1" applyAlignment="1" applyProtection="1">
      <alignment vertical="center"/>
    </xf>
    <xf numFmtId="0" fontId="13" fillId="0" borderId="0" xfId="2" applyFont="1" applyAlignment="1">
      <alignment vertical="center"/>
    </xf>
    <xf numFmtId="0" fontId="13" fillId="2" borderId="8" xfId="2" applyFont="1" applyFill="1" applyBorder="1" applyAlignment="1">
      <alignment vertical="center" wrapText="1"/>
    </xf>
    <xf numFmtId="0" fontId="13" fillId="2" borderId="8" xfId="2" applyFont="1" applyFill="1" applyBorder="1" applyAlignment="1">
      <alignment horizontal="center" vertical="center" wrapText="1"/>
    </xf>
    <xf numFmtId="0" fontId="13" fillId="2" borderId="8" xfId="2" applyFont="1" applyFill="1" applyBorder="1" applyAlignment="1">
      <alignment horizontal="center" vertical="center" wrapText="1" shrinkToFit="1"/>
    </xf>
    <xf numFmtId="166" fontId="13" fillId="2" borderId="6" xfId="4" applyNumberFormat="1" applyFont="1" applyFill="1" applyBorder="1" applyAlignment="1" applyProtection="1">
      <alignment horizontal="center" vertical="center" wrapText="1"/>
    </xf>
    <xf numFmtId="165" fontId="14" fillId="0" borderId="1" xfId="2" applyNumberFormat="1" applyFont="1" applyBorder="1" applyAlignment="1">
      <alignment horizontal="center" vertical="center"/>
    </xf>
    <xf numFmtId="9" fontId="14" fillId="0" borderId="1" xfId="6" applyFont="1" applyBorder="1" applyAlignment="1">
      <alignment horizontal="center" vertical="center"/>
    </xf>
    <xf numFmtId="165" fontId="14" fillId="0" borderId="1" xfId="2" applyNumberFormat="1" applyFont="1" applyBorder="1" applyAlignment="1">
      <alignment vertical="center"/>
    </xf>
    <xf numFmtId="0" fontId="14" fillId="5" borderId="1" xfId="2" applyFont="1" applyFill="1" applyBorder="1" applyAlignment="1">
      <alignment vertical="center" wrapText="1"/>
    </xf>
    <xf numFmtId="0" fontId="14" fillId="0" borderId="1" xfId="2" applyFont="1" applyBorder="1" applyAlignment="1">
      <alignment vertical="center"/>
    </xf>
    <xf numFmtId="0" fontId="13" fillId="2" borderId="8" xfId="2" applyFont="1" applyFill="1" applyBorder="1" applyAlignment="1">
      <alignment horizontal="left" vertical="center" wrapText="1"/>
    </xf>
    <xf numFmtId="166" fontId="13" fillId="2" borderId="22" xfId="4" applyNumberFormat="1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165" fontId="14" fillId="0" borderId="20" xfId="2" applyNumberFormat="1" applyFont="1" applyBorder="1" applyAlignment="1">
      <alignment horizontal="center" vertical="center"/>
    </xf>
    <xf numFmtId="0" fontId="14" fillId="0" borderId="0" xfId="2" applyFont="1"/>
    <xf numFmtId="0" fontId="14" fillId="0" borderId="13" xfId="2" applyFont="1" applyBorder="1" applyAlignment="1">
      <alignment horizontal="center" vertical="center"/>
    </xf>
    <xf numFmtId="0" fontId="14" fillId="5" borderId="8" xfId="2" applyFont="1" applyFill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14" fillId="0" borderId="8" xfId="2" applyFont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164" fontId="14" fillId="0" borderId="22" xfId="1" applyFont="1" applyFill="1" applyBorder="1" applyAlignment="1" applyProtection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165" fontId="14" fillId="0" borderId="37" xfId="2" applyNumberFormat="1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8" xfId="2" applyFont="1" applyBorder="1" applyAlignment="1">
      <alignment horizontal="center" vertical="center" wrapText="1"/>
    </xf>
    <xf numFmtId="164" fontId="14" fillId="2" borderId="8" xfId="1" applyFont="1" applyFill="1" applyBorder="1" applyAlignment="1" applyProtection="1">
      <alignment horizontal="center" vertical="center"/>
    </xf>
    <xf numFmtId="9" fontId="14" fillId="2" borderId="8" xfId="6" applyFont="1" applyFill="1" applyBorder="1" applyAlignment="1" applyProtection="1">
      <alignment horizontal="center" vertical="center"/>
    </xf>
    <xf numFmtId="164" fontId="14" fillId="6" borderId="2" xfId="1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0" fontId="14" fillId="0" borderId="13" xfId="2" applyFont="1" applyBorder="1" applyAlignment="1">
      <alignment horizontal="left" vertical="center" wrapText="1"/>
    </xf>
    <xf numFmtId="164" fontId="14" fillId="2" borderId="13" xfId="1" applyFont="1" applyFill="1" applyBorder="1" applyAlignment="1" applyProtection="1">
      <alignment horizontal="center" vertical="center"/>
    </xf>
    <xf numFmtId="0" fontId="14" fillId="0" borderId="11" xfId="2" applyFont="1" applyBorder="1" applyAlignment="1">
      <alignment vertical="center"/>
    </xf>
    <xf numFmtId="0" fontId="14" fillId="0" borderId="11" xfId="2" applyFont="1" applyBorder="1" applyAlignment="1">
      <alignment vertical="center" wrapText="1"/>
    </xf>
    <xf numFmtId="0" fontId="14" fillId="0" borderId="8" xfId="2" applyFont="1" applyBorder="1" applyAlignment="1">
      <alignment horizontal="left" vertical="center" wrapText="1"/>
    </xf>
    <xf numFmtId="0" fontId="14" fillId="0" borderId="8" xfId="2" applyFont="1" applyBorder="1" applyAlignment="1">
      <alignment vertical="center"/>
    </xf>
    <xf numFmtId="0" fontId="14" fillId="0" borderId="8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14" fillId="5" borderId="8" xfId="2" applyFont="1" applyFill="1" applyBorder="1" applyAlignment="1">
      <alignment horizontal="left" vertical="center" wrapText="1"/>
    </xf>
    <xf numFmtId="0" fontId="14" fillId="5" borderId="8" xfId="2" applyFont="1" applyFill="1" applyBorder="1" applyAlignment="1">
      <alignment horizontal="center" vertical="center" wrapText="1"/>
    </xf>
    <xf numFmtId="3" fontId="14" fillId="5" borderId="8" xfId="2" applyNumberFormat="1" applyFont="1" applyFill="1" applyBorder="1" applyAlignment="1">
      <alignment horizontal="center" vertical="center" wrapText="1"/>
    </xf>
    <xf numFmtId="165" fontId="14" fillId="5" borderId="8" xfId="2" applyNumberFormat="1" applyFont="1" applyFill="1" applyBorder="1" applyAlignment="1">
      <alignment horizontal="center" vertical="center" wrapText="1"/>
    </xf>
    <xf numFmtId="9" fontId="14" fillId="5" borderId="8" xfId="6" applyFont="1" applyFill="1" applyBorder="1" applyAlignment="1">
      <alignment horizontal="center" vertical="center" wrapText="1"/>
    </xf>
    <xf numFmtId="165" fontId="14" fillId="5" borderId="8" xfId="2" applyNumberFormat="1" applyFont="1" applyFill="1" applyBorder="1" applyAlignment="1">
      <alignment vertical="center" wrapText="1"/>
    </xf>
    <xf numFmtId="0" fontId="14" fillId="5" borderId="8" xfId="2" applyFont="1" applyFill="1" applyBorder="1" applyAlignment="1">
      <alignment vertical="center" wrapText="1"/>
    </xf>
    <xf numFmtId="3" fontId="14" fillId="5" borderId="26" xfId="2" applyNumberFormat="1" applyFont="1" applyFill="1" applyBorder="1" applyAlignment="1">
      <alignment horizontal="center" vertical="center" wrapText="1"/>
    </xf>
    <xf numFmtId="0" fontId="14" fillId="0" borderId="5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5" borderId="1" xfId="2" applyFont="1" applyFill="1" applyBorder="1" applyAlignment="1">
      <alignment horizontal="left" vertical="center" wrapText="1"/>
    </xf>
    <xf numFmtId="0" fontId="14" fillId="5" borderId="1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vertical="center"/>
    </xf>
    <xf numFmtId="0" fontId="14" fillId="5" borderId="2" xfId="2" applyFont="1" applyFill="1" applyBorder="1" applyAlignment="1">
      <alignment horizontal="left" vertical="center" wrapText="1"/>
    </xf>
    <xf numFmtId="0" fontId="14" fillId="5" borderId="2" xfId="2" applyFont="1" applyFill="1" applyBorder="1" applyAlignment="1">
      <alignment horizontal="center" vertical="center"/>
    </xf>
    <xf numFmtId="0" fontId="14" fillId="5" borderId="1" xfId="2" applyFont="1" applyFill="1" applyBorder="1" applyAlignment="1">
      <alignment horizontal="center" vertical="center" wrapText="1"/>
    </xf>
    <xf numFmtId="164" fontId="14" fillId="5" borderId="22" xfId="1" applyFont="1" applyFill="1" applyBorder="1" applyAlignment="1" applyProtection="1">
      <alignment horizontal="center" vertical="center"/>
    </xf>
    <xf numFmtId="0" fontId="14" fillId="6" borderId="8" xfId="2" applyFont="1" applyFill="1" applyBorder="1" applyAlignment="1">
      <alignment horizontal="left" vertical="center" wrapText="1"/>
    </xf>
    <xf numFmtId="0" fontId="13" fillId="5" borderId="14" xfId="0" applyFont="1" applyFill="1" applyBorder="1" applyAlignment="1" applyProtection="1">
      <alignment vertical="center" wrapText="1"/>
    </xf>
    <xf numFmtId="0" fontId="14" fillId="2" borderId="1" xfId="2" applyFont="1" applyFill="1" applyBorder="1" applyAlignment="1">
      <alignment horizontal="left" vertical="center" wrapText="1"/>
    </xf>
    <xf numFmtId="0" fontId="14" fillId="6" borderId="1" xfId="2" applyFont="1" applyFill="1" applyBorder="1" applyAlignment="1">
      <alignment horizontal="left" vertical="center" wrapText="1"/>
    </xf>
    <xf numFmtId="0" fontId="19" fillId="7" borderId="8" xfId="12" applyNumberFormat="1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20" fillId="4" borderId="8" xfId="2" applyFont="1" applyFill="1" applyBorder="1" applyAlignment="1">
      <alignment vertical="center" wrapText="1"/>
    </xf>
    <xf numFmtId="0" fontId="14" fillId="3" borderId="8" xfId="2" applyFont="1" applyFill="1" applyBorder="1" applyAlignment="1">
      <alignment horizontal="center" vertical="center"/>
    </xf>
    <xf numFmtId="9" fontId="14" fillId="3" borderId="8" xfId="6" applyFont="1" applyFill="1" applyBorder="1" applyAlignment="1">
      <alignment horizontal="center" vertical="center"/>
    </xf>
    <xf numFmtId="165" fontId="14" fillId="3" borderId="8" xfId="2" applyNumberFormat="1" applyFont="1" applyFill="1" applyBorder="1" applyAlignment="1">
      <alignment vertical="center"/>
    </xf>
    <xf numFmtId="0" fontId="14" fillId="3" borderId="8" xfId="2" applyFont="1" applyFill="1" applyBorder="1" applyAlignment="1">
      <alignment vertical="center"/>
    </xf>
    <xf numFmtId="0" fontId="14" fillId="3" borderId="0" xfId="2" applyFont="1" applyFill="1"/>
    <xf numFmtId="0" fontId="14" fillId="0" borderId="0" xfId="0" applyFont="1"/>
    <xf numFmtId="0" fontId="13" fillId="0" borderId="0" xfId="0" applyFont="1"/>
    <xf numFmtId="0" fontId="13" fillId="0" borderId="8" xfId="0" applyFont="1" applyBorder="1"/>
    <xf numFmtId="165" fontId="14" fillId="3" borderId="39" xfId="2" applyNumberFormat="1" applyFont="1" applyFill="1" applyBorder="1" applyAlignment="1">
      <alignment horizontal="center" vertical="center"/>
    </xf>
    <xf numFmtId="165" fontId="16" fillId="3" borderId="8" xfId="2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6" fillId="0" borderId="0" xfId="2" applyFont="1" applyAlignment="1">
      <alignment horizontal="left" vertical="center"/>
    </xf>
    <xf numFmtId="164" fontId="14" fillId="0" borderId="0" xfId="1" applyFont="1" applyFill="1" applyBorder="1" applyAlignment="1" applyProtection="1">
      <alignment horizontal="center" vertical="center"/>
    </xf>
    <xf numFmtId="0" fontId="14" fillId="0" borderId="0" xfId="2" applyFont="1" applyAlignment="1">
      <alignment horizontal="left" vertical="top"/>
    </xf>
    <xf numFmtId="165" fontId="16" fillId="0" borderId="20" xfId="2" applyNumberFormat="1" applyFont="1" applyBorder="1" applyAlignment="1">
      <alignment horizontal="center" vertical="center"/>
    </xf>
    <xf numFmtId="0" fontId="16" fillId="0" borderId="20" xfId="2" applyFont="1" applyBorder="1"/>
    <xf numFmtId="44" fontId="17" fillId="0" borderId="0" xfId="5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2" applyFont="1" applyAlignment="1">
      <alignment horizontal="left" vertical="center" wrapText="1"/>
    </xf>
    <xf numFmtId="165" fontId="14" fillId="0" borderId="0" xfId="2" applyNumberFormat="1" applyFont="1" applyAlignment="1">
      <alignment horizontal="center" vertical="center"/>
    </xf>
    <xf numFmtId="0" fontId="17" fillId="0" borderId="0" xfId="0" applyFont="1"/>
    <xf numFmtId="0" fontId="13" fillId="0" borderId="5" xfId="2" applyFont="1" applyBorder="1" applyAlignment="1">
      <alignment horizontal="center" vertical="center"/>
    </xf>
    <xf numFmtId="0" fontId="14" fillId="0" borderId="1" xfId="3" applyFont="1" applyBorder="1" applyAlignment="1">
      <alignment horizontal="left" vertical="center" wrapText="1"/>
    </xf>
    <xf numFmtId="43" fontId="13" fillId="0" borderId="1" xfId="2" applyNumberFormat="1" applyFont="1" applyBorder="1" applyAlignment="1">
      <alignment vertical="center"/>
    </xf>
    <xf numFmtId="0" fontId="13" fillId="0" borderId="2" xfId="2" applyFont="1" applyBorder="1" applyAlignment="1">
      <alignment horizontal="center" vertical="center"/>
    </xf>
    <xf numFmtId="9" fontId="14" fillId="0" borderId="2" xfId="6" applyFont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/>
    </xf>
    <xf numFmtId="0" fontId="14" fillId="0" borderId="8" xfId="3" applyFont="1" applyBorder="1" applyAlignment="1">
      <alignment horizontal="left" vertical="center" wrapText="1"/>
    </xf>
    <xf numFmtId="0" fontId="13" fillId="0" borderId="21" xfId="2" applyFont="1" applyBorder="1" applyAlignment="1">
      <alignment vertical="center"/>
    </xf>
    <xf numFmtId="44" fontId="13" fillId="0" borderId="24" xfId="5" applyFont="1" applyBorder="1" applyAlignment="1">
      <alignment vertical="center"/>
    </xf>
    <xf numFmtId="0" fontId="13" fillId="0" borderId="0" xfId="2" applyFont="1" applyAlignment="1">
      <alignment vertical="top"/>
    </xf>
    <xf numFmtId="0" fontId="14" fillId="0" borderId="20" xfId="2" applyFont="1" applyBorder="1"/>
    <xf numFmtId="165" fontId="13" fillId="0" borderId="20" xfId="5" applyNumberFormat="1" applyFont="1" applyBorder="1"/>
    <xf numFmtId="0" fontId="13" fillId="0" borderId="8" xfId="2" applyNumberFormat="1" applyFont="1" applyBorder="1" applyAlignment="1">
      <alignment horizontal="left" vertical="center" wrapText="1"/>
    </xf>
    <xf numFmtId="0" fontId="15" fillId="0" borderId="0" xfId="2" applyFont="1" applyAlignment="1">
      <alignment vertical="center" wrapText="1"/>
    </xf>
    <xf numFmtId="0" fontId="13" fillId="0" borderId="13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9" fontId="14" fillId="0" borderId="37" xfId="6" applyFont="1" applyBorder="1" applyAlignment="1">
      <alignment horizontal="center" vertical="center"/>
    </xf>
    <xf numFmtId="44" fontId="13" fillId="0" borderId="29" xfId="5" applyFont="1" applyBorder="1" applyAlignment="1">
      <alignment vertical="center"/>
    </xf>
    <xf numFmtId="44" fontId="13" fillId="0" borderId="0" xfId="5" applyFont="1" applyAlignment="1">
      <alignment vertical="center"/>
    </xf>
    <xf numFmtId="0" fontId="13" fillId="0" borderId="11" xfId="2" applyNumberFormat="1" applyFont="1" applyBorder="1" applyAlignment="1">
      <alignment horizontal="center" vertical="center" wrapText="1"/>
    </xf>
    <xf numFmtId="0" fontId="13" fillId="0" borderId="11" xfId="2" applyNumberFormat="1" applyFont="1" applyBorder="1" applyAlignment="1">
      <alignment horizontal="left" wrapText="1"/>
    </xf>
    <xf numFmtId="0" fontId="14" fillId="0" borderId="11" xfId="2" applyFont="1" applyBorder="1" applyAlignment="1">
      <alignment horizontal="center" vertical="center"/>
    </xf>
    <xf numFmtId="0" fontId="14" fillId="2" borderId="11" xfId="2" applyFont="1" applyFill="1" applyBorder="1" applyAlignment="1">
      <alignment horizontal="center" vertical="center"/>
    </xf>
    <xf numFmtId="0" fontId="17" fillId="2" borderId="11" xfId="5" applyNumberFormat="1" applyFont="1" applyFill="1" applyBorder="1" applyAlignment="1" applyProtection="1">
      <alignment horizontal="center" vertical="center"/>
    </xf>
    <xf numFmtId="44" fontId="17" fillId="2" borderId="11" xfId="5" applyFont="1" applyFill="1" applyBorder="1" applyAlignment="1" applyProtection="1">
      <alignment horizontal="center" vertical="center"/>
    </xf>
    <xf numFmtId="167" fontId="14" fillId="2" borderId="12" xfId="6" applyNumberFormat="1" applyFont="1" applyFill="1" applyBorder="1" applyAlignment="1" applyProtection="1">
      <alignment horizontal="center" vertical="center"/>
    </xf>
    <xf numFmtId="9" fontId="17" fillId="2" borderId="8" xfId="5" applyNumberFormat="1" applyFont="1" applyFill="1" applyBorder="1" applyAlignment="1" applyProtection="1">
      <alignment horizontal="center" vertical="center"/>
    </xf>
    <xf numFmtId="164" fontId="14" fillId="2" borderId="19" xfId="1" applyFont="1" applyFill="1" applyBorder="1" applyAlignment="1" applyProtection="1">
      <alignment horizontal="center" vertical="center"/>
    </xf>
    <xf numFmtId="164" fontId="14" fillId="2" borderId="10" xfId="1" applyFont="1" applyFill="1" applyBorder="1" applyAlignment="1" applyProtection="1">
      <alignment horizontal="center" vertical="center"/>
    </xf>
    <xf numFmtId="0" fontId="17" fillId="0" borderId="8" xfId="0" applyFont="1" applyBorder="1"/>
    <xf numFmtId="167" fontId="9" fillId="0" borderId="8" xfId="5" applyNumberFormat="1" applyFont="1" applyBorder="1" applyAlignment="1">
      <alignment vertical="center"/>
    </xf>
    <xf numFmtId="0" fontId="17" fillId="0" borderId="0" xfId="0" applyFont="1" applyBorder="1"/>
    <xf numFmtId="44" fontId="9" fillId="0" borderId="8" xfId="5" applyFont="1" applyBorder="1" applyAlignment="1">
      <alignment vertical="center"/>
    </xf>
    <xf numFmtId="165" fontId="14" fillId="3" borderId="0" xfId="2" applyNumberFormat="1" applyFont="1" applyFill="1" applyBorder="1" applyAlignment="1">
      <alignment horizontal="center" vertical="center"/>
    </xf>
    <xf numFmtId="0" fontId="14" fillId="3" borderId="0" xfId="2" applyFont="1" applyFill="1" applyBorder="1"/>
    <xf numFmtId="0" fontId="14" fillId="2" borderId="1" xfId="2" applyFont="1" applyFill="1" applyBorder="1" applyAlignment="1">
      <alignment horizontal="center" vertical="center"/>
    </xf>
    <xf numFmtId="0" fontId="14" fillId="6" borderId="8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6" fillId="0" borderId="0" xfId="2" applyFont="1" applyAlignment="1">
      <alignment vertical="center" wrapText="1"/>
    </xf>
    <xf numFmtId="3" fontId="14" fillId="0" borderId="0" xfId="2" applyNumberFormat="1" applyFont="1" applyAlignment="1">
      <alignment horizontal="center" vertical="center"/>
    </xf>
    <xf numFmtId="3" fontId="14" fillId="0" borderId="0" xfId="0" applyNumberFormat="1" applyFont="1" applyAlignment="1">
      <alignment vertical="center"/>
    </xf>
    <xf numFmtId="165" fontId="9" fillId="0" borderId="20" xfId="5" applyNumberFormat="1" applyFont="1" applyBorder="1"/>
    <xf numFmtId="0" fontId="18" fillId="0" borderId="0" xfId="0" applyFont="1"/>
    <xf numFmtId="0" fontId="14" fillId="0" borderId="8" xfId="2" applyFont="1" applyFill="1" applyBorder="1" applyAlignment="1">
      <alignment horizontal="center" vertical="center"/>
    </xf>
    <xf numFmtId="0" fontId="14" fillId="0" borderId="8" xfId="2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/>
    </xf>
    <xf numFmtId="165" fontId="9" fillId="0" borderId="8" xfId="0" applyNumberFormat="1" applyFont="1" applyBorder="1"/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168" fontId="19" fillId="0" borderId="17" xfId="0" applyNumberFormat="1" applyFont="1" applyFill="1" applyBorder="1" applyAlignment="1">
      <alignment horizontal="center" vertical="center"/>
    </xf>
    <xf numFmtId="166" fontId="13" fillId="0" borderId="31" xfId="0" applyNumberFormat="1" applyFont="1" applyFill="1" applyBorder="1" applyAlignment="1">
      <alignment vertical="center"/>
    </xf>
    <xf numFmtId="9" fontId="13" fillId="0" borderId="32" xfId="0" applyNumberFormat="1" applyFont="1" applyFill="1" applyBorder="1" applyAlignment="1">
      <alignment horizontal="center" vertical="center"/>
    </xf>
    <xf numFmtId="166" fontId="13" fillId="0" borderId="33" xfId="0" applyNumberFormat="1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166" fontId="9" fillId="0" borderId="35" xfId="0" applyNumberFormat="1" applyFont="1" applyFill="1" applyBorder="1" applyAlignment="1">
      <alignment vertical="center"/>
    </xf>
    <xf numFmtId="166" fontId="9" fillId="0" borderId="29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6" fillId="0" borderId="2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vertical="center" wrapText="1"/>
    </xf>
    <xf numFmtId="0" fontId="13" fillId="0" borderId="38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40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1" fillId="0" borderId="0" xfId="2" applyFont="1" applyFill="1" applyAlignment="1">
      <alignment vertical="center" wrapText="1"/>
    </xf>
    <xf numFmtId="0" fontId="13" fillId="2" borderId="2" xfId="2" applyNumberFormat="1" applyFont="1" applyFill="1" applyBorder="1" applyAlignment="1" applyProtection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64" fontId="14" fillId="5" borderId="17" xfId="1" applyFont="1" applyFill="1" applyBorder="1" applyAlignment="1" applyProtection="1">
      <alignment horizontal="center" vertical="center" wrapText="1"/>
    </xf>
    <xf numFmtId="164" fontId="14" fillId="0" borderId="4" xfId="1" applyFont="1" applyFill="1" applyBorder="1" applyAlignment="1" applyProtection="1">
      <alignment horizontal="center" vertical="center"/>
    </xf>
    <xf numFmtId="164" fontId="14" fillId="0" borderId="6" xfId="1" applyFont="1" applyFill="1" applyBorder="1" applyAlignment="1" applyProtection="1">
      <alignment horizontal="center" vertical="center"/>
    </xf>
    <xf numFmtId="164" fontId="14" fillId="5" borderId="6" xfId="1" applyFont="1" applyFill="1" applyBorder="1" applyAlignment="1" applyProtection="1">
      <alignment horizontal="center" vertical="center"/>
    </xf>
    <xf numFmtId="168" fontId="19" fillId="0" borderId="26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164" fontId="16" fillId="0" borderId="1" xfId="1" applyFont="1" applyFill="1" applyBorder="1" applyAlignment="1" applyProtection="1">
      <alignment horizontal="center" vertical="center" wrapText="1"/>
    </xf>
    <xf numFmtId="165" fontId="16" fillId="0" borderId="1" xfId="2" applyNumberFormat="1" applyFont="1" applyBorder="1" applyAlignment="1">
      <alignment horizontal="center" vertical="center" wrapText="1"/>
    </xf>
    <xf numFmtId="164" fontId="16" fillId="2" borderId="6" xfId="1" applyFont="1" applyFill="1" applyBorder="1" applyAlignment="1" applyProtection="1">
      <alignment horizontal="center" vertical="center" wrapText="1"/>
    </xf>
    <xf numFmtId="0" fontId="16" fillId="0" borderId="0" xfId="2" applyFont="1" applyAlignment="1">
      <alignment vertical="center"/>
    </xf>
    <xf numFmtId="164" fontId="16" fillId="0" borderId="2" xfId="1" applyFont="1" applyFill="1" applyBorder="1" applyAlignment="1" applyProtection="1">
      <alignment horizontal="center" vertical="center" wrapText="1"/>
    </xf>
    <xf numFmtId="165" fontId="16" fillId="0" borderId="2" xfId="2" applyNumberFormat="1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164" fontId="14" fillId="3" borderId="22" xfId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wrapText="1"/>
      <protection locked="0"/>
    </xf>
    <xf numFmtId="164" fontId="13" fillId="0" borderId="0" xfId="1" applyFont="1" applyFill="1" applyBorder="1" applyAlignment="1" applyProtection="1">
      <alignment vertical="center"/>
    </xf>
    <xf numFmtId="0" fontId="13" fillId="0" borderId="0" xfId="2" applyFont="1" applyBorder="1" applyAlignment="1">
      <alignment vertical="center"/>
    </xf>
    <xf numFmtId="44" fontId="13" fillId="0" borderId="0" xfId="5" applyFont="1" applyBorder="1" applyAlignment="1">
      <alignment vertical="center"/>
    </xf>
    <xf numFmtId="0" fontId="16" fillId="0" borderId="1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3" fontId="16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24" fillId="2" borderId="3" xfId="2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1" xfId="2" applyFont="1" applyBorder="1" applyAlignment="1">
      <alignment horizontal="center" vertical="top"/>
    </xf>
    <xf numFmtId="0" fontId="3" fillId="0" borderId="42" xfId="2" applyFont="1" applyBorder="1" applyAlignment="1">
      <alignment horizontal="center" vertical="top"/>
    </xf>
    <xf numFmtId="0" fontId="3" fillId="0" borderId="43" xfId="2" applyFont="1" applyBorder="1" applyAlignment="1">
      <alignment horizontal="center" vertical="top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2" applyFont="1" applyAlignment="1">
      <alignment horizontal="left" vertical="center" wrapText="1"/>
    </xf>
    <xf numFmtId="0" fontId="13" fillId="0" borderId="0" xfId="0" applyFont="1" applyBorder="1" applyAlignment="1" applyProtection="1">
      <alignment horizontal="center" wrapText="1"/>
      <protection locked="0"/>
    </xf>
    <xf numFmtId="0" fontId="16" fillId="0" borderId="3" xfId="2" applyFont="1" applyBorder="1" applyAlignment="1">
      <alignment horizontal="center" vertical="center"/>
    </xf>
    <xf numFmtId="0" fontId="24" fillId="2" borderId="0" xfId="2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44" xfId="0" applyFont="1" applyBorder="1" applyAlignment="1" applyProtection="1">
      <alignment horizontal="center" vertical="center" wrapText="1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  <xf numFmtId="0" fontId="13" fillId="0" borderId="48" xfId="0" applyFont="1" applyBorder="1" applyAlignment="1" applyProtection="1">
      <alignment horizontal="center" vertical="center" wrapText="1"/>
      <protection locked="0"/>
    </xf>
    <xf numFmtId="0" fontId="13" fillId="0" borderId="49" xfId="0" applyFont="1" applyBorder="1" applyAlignment="1" applyProtection="1">
      <alignment horizontal="center" vertical="center" wrapText="1"/>
      <protection locked="0"/>
    </xf>
    <xf numFmtId="0" fontId="13" fillId="0" borderId="51" xfId="0" applyFont="1" applyBorder="1" applyAlignment="1" applyProtection="1">
      <alignment horizontal="center" vertical="center" wrapText="1"/>
      <protection locked="0"/>
    </xf>
    <xf numFmtId="0" fontId="15" fillId="0" borderId="0" xfId="2" applyFont="1" applyAlignment="1">
      <alignment horizontal="left" vertical="center" wrapText="1"/>
    </xf>
    <xf numFmtId="0" fontId="15" fillId="0" borderId="0" xfId="2" applyFont="1" applyAlignment="1">
      <alignment horizontal="left" vertical="center"/>
    </xf>
    <xf numFmtId="0" fontId="14" fillId="0" borderId="45" xfId="0" applyFont="1" applyBorder="1" applyAlignment="1">
      <alignment horizontal="center"/>
    </xf>
    <xf numFmtId="0" fontId="26" fillId="0" borderId="0" xfId="2" applyFont="1" applyAlignment="1">
      <alignment vertical="center" wrapText="1"/>
    </xf>
    <xf numFmtId="0" fontId="26" fillId="0" borderId="0" xfId="2" applyFont="1" applyAlignment="1">
      <alignment vertical="center"/>
    </xf>
    <xf numFmtId="43" fontId="9" fillId="0" borderId="16" xfId="7" applyFont="1" applyBorder="1" applyAlignment="1">
      <alignment horizontal="center" vertical="center"/>
    </xf>
    <xf numFmtId="43" fontId="9" fillId="0" borderId="18" xfId="7" applyFont="1" applyBorder="1" applyAlignment="1">
      <alignment horizontal="center" vertical="center"/>
    </xf>
    <xf numFmtId="43" fontId="9" fillId="0" borderId="17" xfId="7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4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4" fillId="0" borderId="45" xfId="2" applyFont="1" applyBorder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24" fillId="0" borderId="3" xfId="2" applyFont="1" applyBorder="1" applyAlignment="1">
      <alignment horizontal="left" vertical="center" wrapText="1"/>
    </xf>
    <xf numFmtId="0" fontId="14" fillId="0" borderId="0" xfId="2" applyFont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7" fillId="0" borderId="4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3" fillId="3" borderId="3" xfId="2" applyFont="1" applyFill="1" applyBorder="1" applyAlignment="1">
      <alignment horizontal="left" vertical="center" wrapText="1"/>
    </xf>
    <xf numFmtId="0" fontId="9" fillId="3" borderId="3" xfId="2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164" fontId="13" fillId="0" borderId="53" xfId="1" applyFont="1" applyFill="1" applyBorder="1" applyAlignment="1" applyProtection="1">
      <alignment vertical="center"/>
    </xf>
    <xf numFmtId="0" fontId="13" fillId="0" borderId="35" xfId="2" applyFont="1" applyBorder="1" applyAlignment="1">
      <alignment vertical="center"/>
    </xf>
    <xf numFmtId="44" fontId="13" fillId="0" borderId="54" xfId="5" applyFont="1" applyBorder="1" applyAlignment="1">
      <alignment vertical="center"/>
    </xf>
    <xf numFmtId="0" fontId="13" fillId="0" borderId="52" xfId="2" applyFont="1" applyFill="1" applyBorder="1" applyAlignment="1">
      <alignment horizontal="center" vertical="center"/>
    </xf>
    <xf numFmtId="0" fontId="14" fillId="0" borderId="52" xfId="3" applyFont="1" applyFill="1" applyBorder="1" applyAlignment="1">
      <alignment horizontal="left" vertical="center" wrapText="1"/>
    </xf>
    <xf numFmtId="0" fontId="14" fillId="5" borderId="52" xfId="3" applyFont="1" applyFill="1" applyBorder="1" applyAlignment="1">
      <alignment horizontal="center" vertical="center" wrapText="1"/>
    </xf>
    <xf numFmtId="0" fontId="13" fillId="5" borderId="52" xfId="2" applyNumberFormat="1" applyFont="1" applyFill="1" applyBorder="1" applyAlignment="1" applyProtection="1">
      <alignment horizontal="center" vertical="center"/>
    </xf>
    <xf numFmtId="0" fontId="13" fillId="2" borderId="52" xfId="2" applyNumberFormat="1" applyFont="1" applyFill="1" applyBorder="1" applyAlignment="1" applyProtection="1">
      <alignment horizontal="center" vertical="center"/>
    </xf>
    <xf numFmtId="164" fontId="13" fillId="6" borderId="52" xfId="1" applyFont="1" applyFill="1" applyBorder="1" applyAlignment="1" applyProtection="1">
      <alignment horizontal="center" vertical="center"/>
    </xf>
    <xf numFmtId="164" fontId="13" fillId="0" borderId="52" xfId="1" applyFont="1" applyFill="1" applyBorder="1" applyAlignment="1" applyProtection="1">
      <alignment horizontal="center" vertical="center"/>
    </xf>
    <xf numFmtId="9" fontId="13" fillId="0" borderId="52" xfId="6" applyFont="1" applyBorder="1" applyAlignment="1">
      <alignment horizontal="center" vertical="center"/>
    </xf>
    <xf numFmtId="43" fontId="13" fillId="0" borderId="52" xfId="2" applyNumberFormat="1" applyFont="1" applyBorder="1" applyAlignment="1">
      <alignment vertical="center"/>
    </xf>
    <xf numFmtId="164" fontId="13" fillId="6" borderId="52" xfId="1" applyFont="1" applyFill="1" applyBorder="1" applyAlignment="1" applyProtection="1">
      <alignment horizontal="center" vertical="center" wrapText="1"/>
    </xf>
  </cellXfs>
  <cellStyles count="15">
    <cellStyle name="Dziesiętny" xfId="7" builtinId="3"/>
    <cellStyle name="Dziesiętny 2" xfId="14"/>
    <cellStyle name="Excel Built-in Currency" xfId="1"/>
    <cellStyle name="Excel Built-in Normal" xfId="2"/>
    <cellStyle name="Excel Built-in Normal 1" xfId="3"/>
    <cellStyle name="Excel Built-in Percent" xfId="4"/>
    <cellStyle name="Normalny" xfId="0" builtinId="0"/>
    <cellStyle name="Normalny 2" xfId="8"/>
    <cellStyle name="Normalny 2 2" xfId="10"/>
    <cellStyle name="Normalny 3" xfId="9"/>
    <cellStyle name="Procentowy" xfId="6" builtinId="5"/>
    <cellStyle name="Procentowy 2" xfId="11"/>
    <cellStyle name="Tekst objaśnienia" xfId="12" builtinId="53"/>
    <cellStyle name="Walutowy" xfId="5" builtinId="4"/>
    <cellStyle name="Walutowy 2" xfId="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"/>
  <sheetViews>
    <sheetView view="pageBreakPreview" topLeftCell="A5" zoomScale="70" zoomScaleSheetLayoutView="70" workbookViewId="0">
      <selection activeCell="C7" sqref="C7"/>
    </sheetView>
  </sheetViews>
  <sheetFormatPr defaultColWidth="7.5546875" defaultRowHeight="15" customHeight="1"/>
  <cols>
    <col min="1" max="1" width="4.109375" style="1" customWidth="1"/>
    <col min="2" max="2" width="66.109375" style="3" customWidth="1"/>
    <col min="3" max="3" width="13.88671875" style="3" customWidth="1"/>
    <col min="4" max="4" width="6.88671875" style="1" customWidth="1"/>
    <col min="5" max="5" width="12.109375" style="2" customWidth="1"/>
    <col min="6" max="6" width="10.109375" style="2" customWidth="1"/>
    <col min="7" max="7" width="14.44140625" style="1" customWidth="1"/>
    <col min="8" max="8" width="6.5546875" style="1" customWidth="1"/>
    <col min="9" max="9" width="12.88671875" style="1" customWidth="1"/>
    <col min="10" max="10" width="11.44140625" style="1" customWidth="1"/>
    <col min="11" max="11" width="18.5546875" style="1" customWidth="1"/>
    <col min="12" max="12" width="17.5546875" style="1" customWidth="1"/>
    <col min="13" max="16384" width="7.5546875" style="1"/>
  </cols>
  <sheetData>
    <row r="1" spans="1:12" s="7" customFormat="1" ht="30" customHeight="1">
      <c r="A1" s="225" t="s">
        <v>60</v>
      </c>
      <c r="B1" s="225"/>
      <c r="C1" s="225"/>
      <c r="D1" s="225"/>
      <c r="E1" s="225"/>
      <c r="F1" s="225"/>
      <c r="G1" s="225"/>
      <c r="H1" s="225"/>
      <c r="I1" s="225"/>
      <c r="J1" s="224" t="s">
        <v>61</v>
      </c>
      <c r="K1" s="224"/>
    </row>
    <row r="2" spans="1:12" s="6" customFormat="1" ht="43.95" customHeight="1">
      <c r="A2" s="185" t="s">
        <v>3</v>
      </c>
      <c r="B2" s="185" t="s">
        <v>4</v>
      </c>
      <c r="C2" s="185" t="s">
        <v>5</v>
      </c>
      <c r="D2" s="185" t="s">
        <v>6</v>
      </c>
      <c r="E2" s="219" t="s">
        <v>47</v>
      </c>
      <c r="F2" s="204" t="s">
        <v>7</v>
      </c>
      <c r="G2" s="205" t="s">
        <v>8</v>
      </c>
      <c r="H2" s="185" t="s">
        <v>9</v>
      </c>
      <c r="I2" s="185" t="s">
        <v>10</v>
      </c>
      <c r="J2" s="185" t="s">
        <v>11</v>
      </c>
      <c r="K2" s="184" t="s">
        <v>40</v>
      </c>
    </row>
    <row r="3" spans="1:12" s="7" customFormat="1" ht="192.6" customHeight="1">
      <c r="A3" s="111">
        <v>1</v>
      </c>
      <c r="B3" s="112" t="s">
        <v>24</v>
      </c>
      <c r="C3" s="10"/>
      <c r="D3" s="11" t="s">
        <v>12</v>
      </c>
      <c r="E3" s="12">
        <v>10000</v>
      </c>
      <c r="F3" s="13"/>
      <c r="G3" s="14">
        <f>E3*F3</f>
        <v>0</v>
      </c>
      <c r="H3" s="15">
        <v>0.08</v>
      </c>
      <c r="I3" s="113">
        <f>G3*1.08</f>
        <v>0</v>
      </c>
      <c r="J3" s="16"/>
      <c r="K3" s="17"/>
    </row>
    <row r="4" spans="1:12" s="7" customFormat="1" ht="291.75" customHeight="1">
      <c r="A4" s="114">
        <v>2</v>
      </c>
      <c r="B4" s="115" t="s">
        <v>23</v>
      </c>
      <c r="C4" s="18"/>
      <c r="D4" s="19" t="s">
        <v>12</v>
      </c>
      <c r="E4" s="195">
        <v>3000</v>
      </c>
      <c r="F4" s="20"/>
      <c r="G4" s="14">
        <f t="shared" ref="G4:G5" si="0">E4*F4</f>
        <v>0</v>
      </c>
      <c r="H4" s="15">
        <v>0.08</v>
      </c>
      <c r="I4" s="113">
        <f t="shared" ref="I4:I5" si="1">G4*1.08</f>
        <v>0</v>
      </c>
      <c r="J4" s="20"/>
      <c r="K4" s="17"/>
    </row>
    <row r="5" spans="1:12" s="7" customFormat="1" ht="224.25" customHeight="1">
      <c r="A5" s="280">
        <v>3</v>
      </c>
      <c r="B5" s="281" t="s">
        <v>22</v>
      </c>
      <c r="C5" s="282"/>
      <c r="D5" s="283" t="s">
        <v>12</v>
      </c>
      <c r="E5" s="284">
        <v>4000</v>
      </c>
      <c r="F5" s="285"/>
      <c r="G5" s="286">
        <f t="shared" si="0"/>
        <v>0</v>
      </c>
      <c r="H5" s="287">
        <v>0.08</v>
      </c>
      <c r="I5" s="288">
        <f t="shared" si="1"/>
        <v>0</v>
      </c>
      <c r="J5" s="285"/>
      <c r="K5" s="289"/>
      <c r="L5" s="194"/>
    </row>
    <row r="6" spans="1:12" s="7" customFormat="1" ht="25.5" customHeight="1" thickBot="1">
      <c r="A6" s="24"/>
      <c r="B6" s="24"/>
      <c r="C6" s="24"/>
      <c r="D6" s="24"/>
      <c r="E6" s="24"/>
      <c r="F6" s="197" t="s">
        <v>21</v>
      </c>
      <c r="G6" s="277">
        <f>SUM(G3:G5)</f>
        <v>0</v>
      </c>
      <c r="H6" s="278"/>
      <c r="I6" s="279">
        <f>SUM(I3:I5)</f>
        <v>0</v>
      </c>
      <c r="J6" s="26"/>
      <c r="K6" s="26"/>
    </row>
    <row r="7" spans="1:12" s="7" customFormat="1" ht="25.5" customHeight="1">
      <c r="A7" s="24"/>
      <c r="B7" s="24"/>
      <c r="C7" s="24"/>
      <c r="D7" s="24"/>
      <c r="E7" s="24"/>
      <c r="F7" s="107"/>
      <c r="G7" s="216"/>
      <c r="H7" s="217"/>
      <c r="I7" s="218"/>
      <c r="J7" s="26"/>
      <c r="K7" s="26"/>
    </row>
    <row r="8" spans="1:12" s="120" customFormat="1" ht="45" customHeight="1">
      <c r="B8" s="232" t="s">
        <v>72</v>
      </c>
      <c r="C8" s="232"/>
      <c r="D8" s="232"/>
      <c r="E8" s="232"/>
      <c r="F8" s="232"/>
      <c r="G8" s="232"/>
      <c r="H8" s="232"/>
      <c r="I8" s="232"/>
      <c r="J8" s="232"/>
      <c r="K8" s="232"/>
    </row>
    <row r="9" spans="1:12" ht="51.6" customHeight="1">
      <c r="B9" s="1"/>
      <c r="C9" s="1"/>
      <c r="E9" s="1"/>
      <c r="F9" s="1"/>
      <c r="G9" s="228"/>
      <c r="H9" s="229"/>
      <c r="I9" s="230"/>
    </row>
    <row r="10" spans="1:12" s="5" customFormat="1" ht="25.5" customHeight="1">
      <c r="B10" s="213"/>
      <c r="C10" s="231" t="s">
        <v>55</v>
      </c>
      <c r="D10" s="231"/>
      <c r="E10" s="231"/>
      <c r="F10" s="213"/>
      <c r="G10" s="231" t="s">
        <v>56</v>
      </c>
      <c r="H10" s="231"/>
      <c r="I10" s="231"/>
      <c r="J10" s="213"/>
    </row>
    <row r="11" spans="1:12" s="5" customFormat="1" ht="24" customHeight="1">
      <c r="B11" s="227"/>
      <c r="C11" s="227"/>
      <c r="D11" s="227"/>
      <c r="E11" s="227"/>
      <c r="F11" s="227"/>
      <c r="G11" s="227"/>
      <c r="H11" s="227"/>
      <c r="I11" s="227"/>
      <c r="J11" s="227"/>
    </row>
    <row r="12" spans="1:12" s="5" customFormat="1" ht="24" customHeight="1">
      <c r="B12" s="227"/>
      <c r="C12" s="227"/>
      <c r="D12" s="227"/>
      <c r="E12" s="227"/>
      <c r="F12" s="227"/>
      <c r="G12" s="227"/>
      <c r="H12" s="227"/>
      <c r="I12" s="227"/>
      <c r="J12" s="227"/>
    </row>
    <row r="13" spans="1:12" s="4" customFormat="1" ht="30.75" customHeight="1">
      <c r="H13" s="226"/>
      <c r="I13" s="226"/>
      <c r="J13" s="226"/>
    </row>
  </sheetData>
  <mergeCells count="9">
    <mergeCell ref="J1:K1"/>
    <mergeCell ref="A1:I1"/>
    <mergeCell ref="H13:J13"/>
    <mergeCell ref="B11:J11"/>
    <mergeCell ref="B12:J12"/>
    <mergeCell ref="G9:I9"/>
    <mergeCell ref="G10:I10"/>
    <mergeCell ref="B8:K8"/>
    <mergeCell ref="C10:E10"/>
  </mergeCells>
  <phoneticPr fontId="5" type="noConversion"/>
  <printOptions horizontalCentered="1"/>
  <pageMargins left="0" right="0" top="0.39370078740157483" bottom="0.39370078740157483" header="0" footer="0"/>
  <pageSetup paperSize="9" scale="58" firstPageNumber="0" orientation="landscape" r:id="rId1"/>
  <headerFooter alignWithMargins="0">
    <oddHeader>&amp;CZP/14/2020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4"/>
  <sheetViews>
    <sheetView tabSelected="1" view="pageBreakPreview" topLeftCell="C1" zoomScale="80" zoomScaleNormal="100" zoomScaleSheetLayoutView="80" workbookViewId="0">
      <selection activeCell="I5" sqref="I5"/>
    </sheetView>
  </sheetViews>
  <sheetFormatPr defaultRowHeight="13.2"/>
  <cols>
    <col min="2" max="2" width="51.21875" customWidth="1"/>
    <col min="3" max="3" width="27.5546875" customWidth="1"/>
    <col min="5" max="5" width="11.5546875" customWidth="1"/>
    <col min="6" max="6" width="12" customWidth="1"/>
    <col min="7" max="7" width="12.88671875" customWidth="1"/>
    <col min="9" max="9" width="13.109375" customWidth="1"/>
    <col min="10" max="10" width="22.44140625" customWidth="1"/>
    <col min="11" max="11" width="19" customWidth="1"/>
  </cols>
  <sheetData>
    <row r="1" spans="1:11">
      <c r="A1" s="225" t="s">
        <v>75</v>
      </c>
      <c r="B1" s="225"/>
      <c r="C1" s="225"/>
      <c r="D1" s="225"/>
      <c r="E1" s="225"/>
      <c r="F1" s="225"/>
      <c r="G1" s="225"/>
      <c r="H1" s="225"/>
      <c r="I1" s="225"/>
      <c r="J1" s="224" t="s">
        <v>76</v>
      </c>
      <c r="K1" s="224"/>
    </row>
    <row r="2" spans="1:11" ht="53.4" customHeight="1">
      <c r="A2" s="185" t="s">
        <v>3</v>
      </c>
      <c r="B2" s="185" t="s">
        <v>4</v>
      </c>
      <c r="C2" s="185" t="s">
        <v>5</v>
      </c>
      <c r="D2" s="185" t="s">
        <v>6</v>
      </c>
      <c r="E2" s="219" t="s">
        <v>47</v>
      </c>
      <c r="F2" s="204" t="s">
        <v>7</v>
      </c>
      <c r="G2" s="205" t="s">
        <v>8</v>
      </c>
      <c r="H2" s="185" t="s">
        <v>9</v>
      </c>
      <c r="I2" s="185" t="s">
        <v>10</v>
      </c>
      <c r="J2" s="185" t="s">
        <v>11</v>
      </c>
      <c r="K2" s="184" t="s">
        <v>40</v>
      </c>
    </row>
    <row r="3" spans="1:11" ht="156.6" customHeight="1" thickBot="1">
      <c r="A3" s="116">
        <v>1</v>
      </c>
      <c r="B3" s="117" t="s">
        <v>0</v>
      </c>
      <c r="C3" s="21"/>
      <c r="D3" s="22" t="s">
        <v>12</v>
      </c>
      <c r="E3" s="12">
        <v>10000</v>
      </c>
      <c r="F3" s="13"/>
      <c r="G3" s="14">
        <f t="shared" ref="G3" si="0">E3*F3</f>
        <v>0</v>
      </c>
      <c r="H3" s="15">
        <v>0.08</v>
      </c>
      <c r="I3" s="113">
        <f t="shared" ref="I3" si="1">G3*1.08</f>
        <v>0</v>
      </c>
      <c r="J3" s="16"/>
      <c r="K3" s="23"/>
    </row>
    <row r="4" spans="1:11" ht="13.8" thickBot="1">
      <c r="F4" s="197" t="s">
        <v>21</v>
      </c>
      <c r="G4" s="25">
        <f>SUM(G3)</f>
        <v>0</v>
      </c>
      <c r="H4" s="118"/>
      <c r="I4" s="119">
        <f>SUM(I3)</f>
        <v>0</v>
      </c>
    </row>
    <row r="5" spans="1:11">
      <c r="F5" s="107"/>
      <c r="G5" s="216"/>
      <c r="H5" s="217"/>
      <c r="I5" s="218"/>
    </row>
    <row r="6" spans="1:11">
      <c r="A6" s="276" t="s">
        <v>30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</row>
    <row r="10" spans="1:11">
      <c r="D10" s="214"/>
      <c r="E10" s="214"/>
      <c r="F10" s="214"/>
      <c r="G10" s="214"/>
      <c r="H10" s="237"/>
      <c r="I10" s="238"/>
      <c r="J10" s="239"/>
    </row>
    <row r="11" spans="1:11">
      <c r="D11" s="214"/>
      <c r="E11" s="214"/>
      <c r="F11" s="214"/>
      <c r="G11" s="214"/>
      <c r="H11" s="256"/>
      <c r="I11" s="236"/>
      <c r="J11" s="243"/>
    </row>
    <row r="12" spans="1:11">
      <c r="D12" s="99"/>
      <c r="E12" s="152"/>
      <c r="F12" s="99"/>
      <c r="G12" s="99"/>
      <c r="H12" s="240"/>
      <c r="I12" s="241"/>
      <c r="J12" s="242"/>
    </row>
    <row r="13" spans="1:11">
      <c r="D13" s="260" t="s">
        <v>55</v>
      </c>
      <c r="E13" s="260"/>
      <c r="F13" s="260"/>
      <c r="G13" s="109"/>
      <c r="H13" s="257" t="s">
        <v>56</v>
      </c>
      <c r="I13" s="257"/>
      <c r="J13" s="257"/>
    </row>
    <row r="14" spans="1:11">
      <c r="D14" s="223"/>
      <c r="E14" s="151"/>
      <c r="F14" s="101"/>
      <c r="G14" s="109"/>
      <c r="H14" s="40"/>
      <c r="I14" s="40"/>
      <c r="J14" s="40"/>
    </row>
  </sheetData>
  <mergeCells count="6">
    <mergeCell ref="D13:F13"/>
    <mergeCell ref="H13:J13"/>
    <mergeCell ref="A6:K7"/>
    <mergeCell ref="A1:I1"/>
    <mergeCell ref="J1:K1"/>
    <mergeCell ref="H10:J12"/>
  </mergeCells>
  <pageMargins left="0.7" right="0.7" top="0.75" bottom="0.75" header="0.3" footer="0.3"/>
  <pageSetup paperSize="9" scale="4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view="pageBreakPreview" zoomScale="80" zoomScaleSheetLayoutView="80" workbookViewId="0">
      <selection activeCell="F4" sqref="F4"/>
    </sheetView>
  </sheetViews>
  <sheetFormatPr defaultColWidth="7.6640625" defaultRowHeight="15" customHeight="1"/>
  <cols>
    <col min="1" max="1" width="4.109375" style="40" customWidth="1"/>
    <col min="2" max="2" width="40.88671875" style="108" customWidth="1"/>
    <col min="3" max="3" width="13.44140625" style="108" customWidth="1"/>
    <col min="4" max="4" width="6.88671875" style="51" customWidth="1"/>
    <col min="5" max="5" width="8.88671875" style="51" customWidth="1"/>
    <col min="6" max="6" width="14.88671875" style="101" customWidth="1"/>
    <col min="7" max="7" width="13.33203125" style="109" customWidth="1"/>
    <col min="8" max="8" width="6" style="40" customWidth="1"/>
    <col min="9" max="9" width="13.109375" style="40" customWidth="1"/>
    <col min="10" max="10" width="14.88671875" style="40" customWidth="1"/>
    <col min="11" max="11" width="14.44140625" style="40" customWidth="1"/>
    <col min="12" max="16384" width="7.6640625" style="40"/>
  </cols>
  <sheetData>
    <row r="1" spans="1:11" s="64" customFormat="1" ht="22.2" customHeight="1">
      <c r="A1" s="225" t="s">
        <v>62</v>
      </c>
      <c r="B1" s="225"/>
      <c r="C1" s="225"/>
      <c r="D1" s="225"/>
      <c r="E1" s="235"/>
      <c r="F1" s="225"/>
      <c r="G1" s="225"/>
      <c r="H1" s="225"/>
      <c r="I1" s="225"/>
      <c r="J1" s="234" t="s">
        <v>63</v>
      </c>
      <c r="K1" s="234"/>
    </row>
    <row r="2" spans="1:11" s="64" customFormat="1" ht="39.75" customHeight="1">
      <c r="A2" s="184" t="s">
        <v>3</v>
      </c>
      <c r="B2" s="186" t="s">
        <v>4</v>
      </c>
      <c r="C2" s="186" t="s">
        <v>5</v>
      </c>
      <c r="D2" s="186" t="s">
        <v>6</v>
      </c>
      <c r="E2" s="220" t="s">
        <v>46</v>
      </c>
      <c r="F2" s="206" t="s">
        <v>7</v>
      </c>
      <c r="G2" s="205" t="s">
        <v>8</v>
      </c>
      <c r="H2" s="185" t="s">
        <v>9</v>
      </c>
      <c r="I2" s="185" t="s">
        <v>10</v>
      </c>
      <c r="J2" s="185" t="s">
        <v>11</v>
      </c>
      <c r="K2" s="185" t="s">
        <v>40</v>
      </c>
    </row>
    <row r="3" spans="1:11" s="64" customFormat="1" ht="33.6" customHeight="1">
      <c r="A3" s="45">
        <v>1</v>
      </c>
      <c r="B3" s="36" t="s">
        <v>33</v>
      </c>
      <c r="C3" s="27"/>
      <c r="D3" s="28" t="s">
        <v>1</v>
      </c>
      <c r="E3" s="29">
        <v>6000</v>
      </c>
      <c r="F3" s="30"/>
      <c r="G3" s="31">
        <f>E3*F3</f>
        <v>0</v>
      </c>
      <c r="H3" s="32">
        <v>0.08</v>
      </c>
      <c r="I3" s="33">
        <f>G3*1.08</f>
        <v>0</v>
      </c>
      <c r="J3" s="34"/>
      <c r="K3" s="35"/>
    </row>
    <row r="4" spans="1:11" s="64" customFormat="1" ht="33" customHeight="1" thickBot="1">
      <c r="A4" s="45">
        <v>2</v>
      </c>
      <c r="B4" s="36" t="s">
        <v>2</v>
      </c>
      <c r="C4" s="36"/>
      <c r="D4" s="28" t="s">
        <v>12</v>
      </c>
      <c r="E4" s="29">
        <v>4500</v>
      </c>
      <c r="F4" s="37"/>
      <c r="G4" s="31">
        <f>E4*F4</f>
        <v>0</v>
      </c>
      <c r="H4" s="32">
        <v>0.08</v>
      </c>
      <c r="I4" s="33">
        <f>G4*1.08</f>
        <v>0</v>
      </c>
      <c r="J4" s="35"/>
      <c r="K4" s="35"/>
    </row>
    <row r="5" spans="1:11" ht="15" customHeight="1" thickBot="1">
      <c r="A5" s="24"/>
      <c r="B5" s="24"/>
      <c r="C5" s="24"/>
      <c r="D5" s="24"/>
      <c r="E5" s="24"/>
      <c r="F5" s="38" t="s">
        <v>21</v>
      </c>
      <c r="G5" s="39">
        <f>SUM(G3:G4)</f>
        <v>0</v>
      </c>
      <c r="H5" s="121"/>
      <c r="I5" s="122">
        <f>SUM(I3:I4)</f>
        <v>0</v>
      </c>
    </row>
    <row r="6" spans="1:11" ht="15" customHeight="1">
      <c r="J6" s="105"/>
    </row>
    <row r="7" spans="1:11" s="94" customFormat="1" ht="25.5" customHeight="1">
      <c r="B7" s="214"/>
      <c r="C7" s="214"/>
      <c r="D7" s="214"/>
      <c r="E7" s="214"/>
      <c r="F7" s="214"/>
      <c r="G7" s="237"/>
      <c r="H7" s="238"/>
      <c r="I7" s="239"/>
      <c r="J7" s="214"/>
    </row>
    <row r="8" spans="1:11" s="94" customFormat="1" ht="24" customHeight="1">
      <c r="B8" s="214"/>
      <c r="C8" s="214"/>
      <c r="D8" s="236" t="s">
        <v>55</v>
      </c>
      <c r="E8" s="236"/>
      <c r="F8" s="243"/>
      <c r="G8" s="240"/>
      <c r="H8" s="241"/>
      <c r="I8" s="242"/>
      <c r="J8" s="214"/>
    </row>
    <row r="9" spans="1:11" s="94" customFormat="1" ht="24" customHeight="1">
      <c r="B9" s="214"/>
      <c r="C9" s="214"/>
      <c r="D9" s="214"/>
      <c r="E9" s="236"/>
      <c r="F9" s="236"/>
      <c r="G9" s="238" t="s">
        <v>56</v>
      </c>
      <c r="H9" s="238"/>
      <c r="I9" s="238"/>
      <c r="J9" s="214"/>
    </row>
    <row r="10" spans="1:11" s="99" customFormat="1" ht="30.75" customHeight="1">
      <c r="H10" s="233"/>
      <c r="I10" s="233"/>
      <c r="J10" s="233"/>
    </row>
  </sheetData>
  <mergeCells count="7">
    <mergeCell ref="H10:J10"/>
    <mergeCell ref="J1:K1"/>
    <mergeCell ref="A1:I1"/>
    <mergeCell ref="E9:F9"/>
    <mergeCell ref="G7:I8"/>
    <mergeCell ref="G9:I9"/>
    <mergeCell ref="D8:F8"/>
  </mergeCells>
  <phoneticPr fontId="5" type="noConversion"/>
  <printOptions horizontalCentered="1"/>
  <pageMargins left="0" right="0" top="0.39370078740157483" bottom="0.39370078740157483" header="0" footer="0"/>
  <pageSetup paperSize="9" scale="91" firstPageNumber="0" orientation="landscape" r:id="rId1"/>
  <headerFooter alignWithMargins="0">
    <oddHeader>&amp;CZP/14/2020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11"/>
  <sheetViews>
    <sheetView view="pageBreakPreview" zoomScale="80" zoomScaleNormal="60" zoomScaleSheetLayoutView="80" workbookViewId="0">
      <selection activeCell="F5" sqref="F5"/>
    </sheetView>
  </sheetViews>
  <sheetFormatPr defaultColWidth="7.6640625" defaultRowHeight="15" customHeight="1"/>
  <cols>
    <col min="1" max="1" width="4.109375" style="40" customWidth="1"/>
    <col min="2" max="2" width="60.33203125" style="108" customWidth="1"/>
    <col min="3" max="3" width="25.33203125" style="108" customWidth="1"/>
    <col min="4" max="4" width="6.88671875" style="51" customWidth="1"/>
    <col min="5" max="5" width="11.33203125" style="51" customWidth="1"/>
    <col min="6" max="6" width="10.33203125" style="101" customWidth="1"/>
    <col min="7" max="7" width="13.33203125" style="109" customWidth="1"/>
    <col min="8" max="8" width="6" style="40" customWidth="1"/>
    <col min="9" max="9" width="13.33203125" style="40" customWidth="1"/>
    <col min="10" max="10" width="13" style="40" customWidth="1"/>
    <col min="11" max="11" width="15.44140625" style="40" customWidth="1"/>
    <col min="12" max="12" width="11.109375" style="40" customWidth="1"/>
    <col min="13" max="16384" width="7.6640625" style="40"/>
  </cols>
  <sheetData>
    <row r="1" spans="1:12" s="64" customFormat="1" ht="22.5" customHeight="1">
      <c r="A1" s="225" t="s">
        <v>64</v>
      </c>
      <c r="B1" s="225"/>
      <c r="C1" s="225"/>
      <c r="D1" s="225"/>
      <c r="E1" s="225"/>
      <c r="F1" s="225"/>
      <c r="G1" s="225"/>
      <c r="H1" s="225"/>
      <c r="I1" s="225"/>
      <c r="J1" s="234" t="s">
        <v>65</v>
      </c>
      <c r="K1" s="234"/>
    </row>
    <row r="2" spans="1:12" s="207" customFormat="1" ht="34.200000000000003" customHeight="1">
      <c r="A2" s="185" t="s">
        <v>3</v>
      </c>
      <c r="B2" s="185" t="s">
        <v>4</v>
      </c>
      <c r="C2" s="185" t="s">
        <v>5</v>
      </c>
      <c r="D2" s="185" t="s">
        <v>6</v>
      </c>
      <c r="E2" s="219" t="s">
        <v>46</v>
      </c>
      <c r="F2" s="204" t="s">
        <v>7</v>
      </c>
      <c r="G2" s="205" t="s">
        <v>8</v>
      </c>
      <c r="H2" s="185" t="s">
        <v>9</v>
      </c>
      <c r="I2" s="185" t="s">
        <v>10</v>
      </c>
      <c r="J2" s="185" t="s">
        <v>11</v>
      </c>
      <c r="K2" s="185" t="s">
        <v>40</v>
      </c>
    </row>
    <row r="3" spans="1:12" s="64" customFormat="1" ht="154.94999999999999" customHeight="1">
      <c r="A3" s="45">
        <v>1</v>
      </c>
      <c r="B3" s="123" t="s">
        <v>28</v>
      </c>
      <c r="C3" s="52"/>
      <c r="D3" s="45" t="s">
        <v>12</v>
      </c>
      <c r="E3" s="46">
        <v>1500</v>
      </c>
      <c r="F3" s="53"/>
      <c r="G3" s="53">
        <f>E3*F3</f>
        <v>0</v>
      </c>
      <c r="H3" s="54">
        <v>0.08</v>
      </c>
      <c r="I3" s="55">
        <f>G3*1.08</f>
        <v>0</v>
      </c>
      <c r="J3" s="53"/>
      <c r="K3" s="56"/>
      <c r="L3" s="124"/>
    </row>
    <row r="4" spans="1:12" s="64" customFormat="1" ht="111" customHeight="1">
      <c r="A4" s="41">
        <v>2</v>
      </c>
      <c r="B4" s="125" t="s">
        <v>29</v>
      </c>
      <c r="C4" s="57"/>
      <c r="D4" s="41" t="s">
        <v>12</v>
      </c>
      <c r="E4" s="196">
        <v>3000</v>
      </c>
      <c r="F4" s="58"/>
      <c r="G4" s="53">
        <f t="shared" ref="G4:G5" si="0">E4*F4</f>
        <v>0</v>
      </c>
      <c r="H4" s="54">
        <v>0.08</v>
      </c>
      <c r="I4" s="55">
        <f t="shared" ref="I4:I5" si="1">G4*1.08</f>
        <v>0</v>
      </c>
      <c r="J4" s="59"/>
      <c r="K4" s="60"/>
      <c r="L4" s="124"/>
    </row>
    <row r="5" spans="1:12" s="64" customFormat="1" ht="56.4" customHeight="1">
      <c r="A5" s="45">
        <v>3</v>
      </c>
      <c r="B5" s="126" t="s">
        <v>71</v>
      </c>
      <c r="C5" s="61"/>
      <c r="D5" s="45" t="s">
        <v>12</v>
      </c>
      <c r="E5" s="46">
        <v>1500</v>
      </c>
      <c r="F5" s="53"/>
      <c r="G5" s="53">
        <f t="shared" si="0"/>
        <v>0</v>
      </c>
      <c r="H5" s="54">
        <v>0.08</v>
      </c>
      <c r="I5" s="55">
        <f t="shared" si="1"/>
        <v>0</v>
      </c>
      <c r="J5" s="62"/>
      <c r="K5" s="63"/>
      <c r="L5" s="124"/>
    </row>
    <row r="6" spans="1:12" s="64" customFormat="1" ht="26.4" customHeight="1" thickBot="1">
      <c r="A6" s="24"/>
      <c r="B6" s="24"/>
      <c r="C6" s="24"/>
      <c r="D6" s="24"/>
      <c r="E6" s="24"/>
      <c r="F6" s="49" t="s">
        <v>16</v>
      </c>
      <c r="G6" s="50">
        <f>SUM(G3:G5)</f>
        <v>0</v>
      </c>
      <c r="H6" s="127"/>
      <c r="I6" s="128">
        <f>SUM(I3:I5)</f>
        <v>0</v>
      </c>
      <c r="J6" s="129"/>
    </row>
    <row r="7" spans="1:12" s="94" customFormat="1" ht="50.25" customHeight="1">
      <c r="A7" s="106"/>
      <c r="B7" s="244" t="s">
        <v>30</v>
      </c>
      <c r="C7" s="245"/>
      <c r="D7" s="245"/>
      <c r="E7" s="245"/>
      <c r="F7" s="245"/>
      <c r="G7" s="245"/>
      <c r="H7" s="245"/>
      <c r="I7" s="245"/>
      <c r="J7" s="245"/>
      <c r="K7" s="245"/>
    </row>
    <row r="8" spans="1:12" s="94" customFormat="1" ht="28.2" customHeight="1">
      <c r="B8" s="214"/>
      <c r="C8" s="214"/>
      <c r="D8" s="214"/>
      <c r="E8" s="214"/>
      <c r="F8" s="214"/>
      <c r="G8" s="237"/>
      <c r="H8" s="238"/>
      <c r="I8" s="239"/>
      <c r="J8" s="214"/>
    </row>
    <row r="9" spans="1:12" s="94" customFormat="1" ht="30.6" customHeight="1">
      <c r="B9" s="214"/>
      <c r="C9" s="214"/>
      <c r="D9" s="214"/>
      <c r="E9" s="214"/>
      <c r="F9" s="214"/>
      <c r="G9" s="240"/>
      <c r="H9" s="241"/>
      <c r="I9" s="242"/>
      <c r="J9" s="214"/>
    </row>
    <row r="10" spans="1:12" s="99" customFormat="1" ht="20.25" customHeight="1">
      <c r="A10" s="94"/>
      <c r="B10" s="214"/>
      <c r="C10" s="214"/>
      <c r="D10" s="236" t="s">
        <v>55</v>
      </c>
      <c r="E10" s="236"/>
      <c r="F10" s="236"/>
      <c r="G10" s="238" t="s">
        <v>56</v>
      </c>
      <c r="H10" s="238"/>
      <c r="I10" s="238"/>
      <c r="J10" s="214"/>
      <c r="K10" s="94"/>
    </row>
    <row r="11" spans="1:12" ht="24" customHeight="1">
      <c r="A11" s="99"/>
      <c r="B11" s="99"/>
      <c r="C11" s="99"/>
      <c r="D11" s="99"/>
      <c r="E11" s="99"/>
      <c r="F11" s="99"/>
      <c r="G11" s="99"/>
      <c r="H11" s="215"/>
      <c r="I11" s="215"/>
      <c r="J11" s="215"/>
      <c r="K11" s="99"/>
    </row>
  </sheetData>
  <mergeCells count="6">
    <mergeCell ref="J1:K1"/>
    <mergeCell ref="A1:I1"/>
    <mergeCell ref="B7:K7"/>
    <mergeCell ref="D10:F10"/>
    <mergeCell ref="G8:I9"/>
    <mergeCell ref="G10:I10"/>
  </mergeCells>
  <phoneticPr fontId="5" type="noConversion"/>
  <printOptions horizontalCentered="1"/>
  <pageMargins left="0" right="0" top="0.39370078740157483" bottom="0.39370078740157483" header="0" footer="0"/>
  <pageSetup paperSize="9" scale="78" firstPageNumber="0" orientation="landscape" r:id="rId1"/>
  <headerFooter alignWithMargins="0">
    <oddHeader>&amp;CZP/14/2020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1"/>
  <sheetViews>
    <sheetView view="pageBreakPreview" zoomScaleNormal="80" zoomScaleSheetLayoutView="100" workbookViewId="0">
      <selection activeCell="F3" sqref="F3"/>
    </sheetView>
  </sheetViews>
  <sheetFormatPr defaultColWidth="8.88671875" defaultRowHeight="11.4"/>
  <cols>
    <col min="1" max="1" width="4.5546875" style="110" customWidth="1"/>
    <col min="2" max="2" width="41.6640625" style="110" customWidth="1"/>
    <col min="3" max="3" width="12.109375" style="110" customWidth="1"/>
    <col min="4" max="4" width="8.88671875" style="110"/>
    <col min="5" max="5" width="10" style="110" customWidth="1"/>
    <col min="6" max="6" width="11.5546875" style="110" customWidth="1"/>
    <col min="7" max="7" width="15.88671875" style="110" customWidth="1"/>
    <col min="8" max="8" width="6.88671875" style="110" customWidth="1"/>
    <col min="9" max="9" width="14.6640625" style="110" customWidth="1"/>
    <col min="10" max="10" width="11.6640625" style="110" customWidth="1"/>
    <col min="11" max="11" width="12.33203125" style="110" customWidth="1"/>
    <col min="12" max="16384" width="8.88671875" style="110"/>
  </cols>
  <sheetData>
    <row r="1" spans="1:11" ht="24.6" customHeight="1">
      <c r="A1" s="253" t="s">
        <v>66</v>
      </c>
      <c r="B1" s="253"/>
      <c r="C1" s="253"/>
      <c r="D1" s="253"/>
      <c r="E1" s="253"/>
      <c r="F1" s="253"/>
      <c r="G1" s="253"/>
      <c r="H1" s="253"/>
      <c r="I1" s="253"/>
      <c r="J1" s="254" t="s">
        <v>67</v>
      </c>
      <c r="K1" s="254"/>
    </row>
    <row r="2" spans="1:11" s="154" customFormat="1" ht="22.5" customHeight="1">
      <c r="A2" s="185" t="s">
        <v>3</v>
      </c>
      <c r="B2" s="185" t="s">
        <v>4</v>
      </c>
      <c r="C2" s="185" t="s">
        <v>5</v>
      </c>
      <c r="D2" s="185" t="s">
        <v>6</v>
      </c>
      <c r="E2" s="219" t="s">
        <v>46</v>
      </c>
      <c r="F2" s="204" t="s">
        <v>7</v>
      </c>
      <c r="G2" s="205" t="s">
        <v>8</v>
      </c>
      <c r="H2" s="184" t="s">
        <v>9</v>
      </c>
      <c r="I2" s="185" t="s">
        <v>10</v>
      </c>
      <c r="J2" s="185" t="s">
        <v>11</v>
      </c>
      <c r="K2" s="184" t="s">
        <v>40</v>
      </c>
    </row>
    <row r="3" spans="1:11" ht="84" customHeight="1">
      <c r="A3" s="130">
        <v>1</v>
      </c>
      <c r="B3" s="131" t="s">
        <v>32</v>
      </c>
      <c r="C3" s="132"/>
      <c r="D3" s="133" t="s">
        <v>12</v>
      </c>
      <c r="E3" s="134">
        <v>800</v>
      </c>
      <c r="F3" s="135"/>
      <c r="G3" s="136">
        <f>E3*F3</f>
        <v>0</v>
      </c>
      <c r="H3" s="137">
        <v>0.08</v>
      </c>
      <c r="I3" s="138">
        <f>G3*1.08</f>
        <v>0</v>
      </c>
      <c r="J3" s="139"/>
      <c r="K3" s="140"/>
    </row>
    <row r="4" spans="1:11" ht="25.5" customHeight="1">
      <c r="A4" s="249" t="s">
        <v>17</v>
      </c>
      <c r="B4" s="250"/>
      <c r="C4" s="250"/>
      <c r="D4" s="250"/>
      <c r="E4" s="250"/>
      <c r="F4" s="251"/>
      <c r="G4" s="141">
        <f>G3</f>
        <v>0</v>
      </c>
      <c r="H4" s="142"/>
      <c r="I4" s="143">
        <f>I3</f>
        <v>0</v>
      </c>
    </row>
    <row r="5" spans="1:11">
      <c r="B5" s="102"/>
      <c r="C5" s="107"/>
      <c r="D5" s="107"/>
      <c r="E5" s="107"/>
      <c r="F5" s="107"/>
      <c r="G5" s="144"/>
      <c r="H5" s="93"/>
      <c r="I5" s="145"/>
      <c r="J5" s="93"/>
    </row>
    <row r="6" spans="1:11" ht="24" customHeight="1">
      <c r="B6" s="247" t="s">
        <v>31</v>
      </c>
      <c r="C6" s="248"/>
      <c r="D6" s="248"/>
      <c r="E6" s="248"/>
      <c r="F6" s="248"/>
      <c r="G6" s="248"/>
      <c r="H6" s="248"/>
      <c r="I6" s="248"/>
      <c r="J6" s="248"/>
      <c r="K6" s="248"/>
    </row>
    <row r="7" spans="1:11">
      <c r="B7" s="255"/>
      <c r="C7" s="255"/>
      <c r="D7" s="255"/>
      <c r="E7" s="255"/>
      <c r="F7" s="255"/>
      <c r="G7" s="255"/>
      <c r="H7" s="255"/>
      <c r="I7" s="255"/>
      <c r="J7" s="255"/>
    </row>
    <row r="8" spans="1:11">
      <c r="B8" s="214"/>
      <c r="C8" s="214"/>
      <c r="D8" s="214"/>
      <c r="E8" s="214"/>
      <c r="F8" s="214"/>
      <c r="G8" s="237"/>
      <c r="H8" s="238"/>
      <c r="I8" s="239"/>
      <c r="J8" s="214"/>
    </row>
    <row r="9" spans="1:11">
      <c r="B9" s="214"/>
      <c r="C9" s="214"/>
      <c r="D9" s="214"/>
      <c r="E9" s="214"/>
      <c r="F9" s="214"/>
      <c r="G9" s="256"/>
      <c r="H9" s="236"/>
      <c r="I9" s="243"/>
      <c r="J9" s="214"/>
    </row>
    <row r="10" spans="1:11" ht="19.95" customHeight="1">
      <c r="B10" s="94"/>
      <c r="C10" s="94"/>
      <c r="D10" s="94"/>
      <c r="E10" s="252"/>
      <c r="F10" s="252"/>
      <c r="G10" s="240"/>
      <c r="H10" s="241"/>
      <c r="I10" s="242"/>
      <c r="J10" s="94"/>
    </row>
    <row r="11" spans="1:11" ht="15" customHeight="1">
      <c r="B11" s="94"/>
      <c r="C11" s="94"/>
      <c r="D11" s="252" t="s">
        <v>55</v>
      </c>
      <c r="E11" s="252"/>
      <c r="F11" s="252"/>
      <c r="G11" s="246" t="s">
        <v>57</v>
      </c>
      <c r="H11" s="246"/>
      <c r="I11" s="246"/>
      <c r="J11" s="214"/>
      <c r="K11" s="214"/>
    </row>
  </sheetData>
  <mergeCells count="9">
    <mergeCell ref="G11:I11"/>
    <mergeCell ref="B6:K6"/>
    <mergeCell ref="A4:F4"/>
    <mergeCell ref="D11:F11"/>
    <mergeCell ref="A1:I1"/>
    <mergeCell ref="J1:K1"/>
    <mergeCell ref="B7:J7"/>
    <mergeCell ref="E10:F10"/>
    <mergeCell ref="G8:I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&amp;CZP/14/2020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view="pageBreakPreview" topLeftCell="D4" zoomScaleSheetLayoutView="100" workbookViewId="0">
      <selection activeCell="F10" sqref="F10:I10"/>
    </sheetView>
  </sheetViews>
  <sheetFormatPr defaultColWidth="7.6640625" defaultRowHeight="15" customHeight="1"/>
  <cols>
    <col min="1" max="1" width="4.109375" style="40" customWidth="1"/>
    <col min="2" max="2" width="54.88671875" style="108" customWidth="1"/>
    <col min="3" max="3" width="24" style="108" customWidth="1"/>
    <col min="4" max="4" width="5.88671875" style="51" customWidth="1"/>
    <col min="5" max="5" width="11.33203125" style="151" customWidth="1"/>
    <col min="6" max="6" width="10.33203125" style="101" customWidth="1"/>
    <col min="7" max="7" width="13" style="109" customWidth="1"/>
    <col min="8" max="8" width="6" style="40" customWidth="1"/>
    <col min="9" max="9" width="14.33203125" style="40" customWidth="1"/>
    <col min="10" max="10" width="15.6640625" style="40" customWidth="1"/>
    <col min="11" max="11" width="20" style="40" customWidth="1"/>
    <col min="12" max="12" width="29" style="40" customWidth="1"/>
    <col min="13" max="16384" width="7.6640625" style="40"/>
  </cols>
  <sheetData>
    <row r="1" spans="1:12" s="64" customFormat="1" ht="22.5" customHeight="1">
      <c r="A1" s="259" t="s">
        <v>68</v>
      </c>
      <c r="B1" s="259"/>
      <c r="C1" s="259"/>
      <c r="D1" s="259"/>
      <c r="E1" s="259"/>
      <c r="F1" s="259"/>
      <c r="G1" s="259"/>
      <c r="H1" s="259"/>
      <c r="I1" s="259"/>
      <c r="J1" s="234" t="s">
        <v>13</v>
      </c>
      <c r="K1" s="258"/>
    </row>
    <row r="2" spans="1:12" s="207" customFormat="1" ht="35.4" customHeight="1">
      <c r="A2" s="184" t="s">
        <v>3</v>
      </c>
      <c r="B2" s="184" t="s">
        <v>4</v>
      </c>
      <c r="C2" s="184" t="s">
        <v>5</v>
      </c>
      <c r="D2" s="184" t="s">
        <v>6</v>
      </c>
      <c r="E2" s="221" t="s">
        <v>46</v>
      </c>
      <c r="F2" s="208" t="s">
        <v>7</v>
      </c>
      <c r="G2" s="209" t="s">
        <v>8</v>
      </c>
      <c r="H2" s="184" t="s">
        <v>9</v>
      </c>
      <c r="I2" s="184" t="s">
        <v>10</v>
      </c>
      <c r="J2" s="210" t="s">
        <v>11</v>
      </c>
      <c r="K2" s="211" t="s">
        <v>40</v>
      </c>
    </row>
    <row r="3" spans="1:12" s="64" customFormat="1" ht="118.95" customHeight="1">
      <c r="A3" s="147">
        <v>1</v>
      </c>
      <c r="B3" s="82" t="s">
        <v>34</v>
      </c>
      <c r="C3" s="65"/>
      <c r="D3" s="66" t="s">
        <v>12</v>
      </c>
      <c r="E3" s="67">
        <v>40000</v>
      </c>
      <c r="F3" s="198"/>
      <c r="G3" s="68">
        <f>E3*F3</f>
        <v>0</v>
      </c>
      <c r="H3" s="69">
        <v>0.08</v>
      </c>
      <c r="I3" s="70">
        <f>G3*1.08</f>
        <v>0</v>
      </c>
      <c r="J3" s="71"/>
      <c r="K3" s="72"/>
      <c r="L3" s="148"/>
    </row>
    <row r="4" spans="1:12" s="64" customFormat="1" ht="62.4" customHeight="1">
      <c r="A4" s="149">
        <v>2</v>
      </c>
      <c r="B4" s="83" t="s">
        <v>35</v>
      </c>
      <c r="C4" s="73"/>
      <c r="D4" s="43" t="s">
        <v>12</v>
      </c>
      <c r="E4" s="67">
        <v>50000</v>
      </c>
      <c r="F4" s="199"/>
      <c r="G4" s="68">
        <f t="shared" ref="G4:G9" si="0">E4*F4</f>
        <v>0</v>
      </c>
      <c r="H4" s="69">
        <v>0.08</v>
      </c>
      <c r="I4" s="70">
        <f t="shared" ref="I4:I9" si="1">G4*1.08</f>
        <v>0</v>
      </c>
      <c r="J4" s="44"/>
      <c r="K4" s="43"/>
    </row>
    <row r="5" spans="1:12" s="64" customFormat="1" ht="58.95" customHeight="1">
      <c r="A5" s="147">
        <v>3</v>
      </c>
      <c r="B5" s="84" t="s">
        <v>25</v>
      </c>
      <c r="C5" s="74"/>
      <c r="D5" s="48" t="s">
        <v>12</v>
      </c>
      <c r="E5" s="67">
        <v>12000</v>
      </c>
      <c r="F5" s="200"/>
      <c r="G5" s="68">
        <f t="shared" si="0"/>
        <v>0</v>
      </c>
      <c r="H5" s="69">
        <v>0.08</v>
      </c>
      <c r="I5" s="70">
        <f t="shared" si="1"/>
        <v>0</v>
      </c>
      <c r="J5" s="35"/>
      <c r="K5" s="9"/>
      <c r="L5" s="150"/>
    </row>
    <row r="6" spans="1:12" s="64" customFormat="1" ht="55.95" customHeight="1">
      <c r="A6" s="149">
        <v>4</v>
      </c>
      <c r="B6" s="85" t="s">
        <v>36</v>
      </c>
      <c r="C6" s="75"/>
      <c r="D6" s="76" t="s">
        <v>12</v>
      </c>
      <c r="E6" s="67">
        <v>15000</v>
      </c>
      <c r="F6" s="201"/>
      <c r="G6" s="68">
        <f t="shared" si="0"/>
        <v>0</v>
      </c>
      <c r="H6" s="69">
        <v>0.08</v>
      </c>
      <c r="I6" s="70">
        <f t="shared" si="1"/>
        <v>0</v>
      </c>
      <c r="J6" s="77"/>
      <c r="K6" s="76"/>
    </row>
    <row r="7" spans="1:12" s="64" customFormat="1" ht="57.6" customHeight="1">
      <c r="A7" s="147">
        <v>5</v>
      </c>
      <c r="B7" s="85" t="s">
        <v>38</v>
      </c>
      <c r="C7" s="78"/>
      <c r="D7" s="79" t="s">
        <v>12</v>
      </c>
      <c r="E7" s="67">
        <v>16000</v>
      </c>
      <c r="F7" s="201"/>
      <c r="G7" s="68">
        <f t="shared" si="0"/>
        <v>0</v>
      </c>
      <c r="H7" s="69">
        <v>0.08</v>
      </c>
      <c r="I7" s="70">
        <f t="shared" si="1"/>
        <v>0</v>
      </c>
      <c r="J7" s="77"/>
      <c r="K7" s="80"/>
    </row>
    <row r="8" spans="1:12" s="64" customFormat="1" ht="52.95" customHeight="1">
      <c r="A8" s="149">
        <v>6</v>
      </c>
      <c r="B8" s="86" t="s">
        <v>37</v>
      </c>
      <c r="C8" s="65"/>
      <c r="D8" s="42" t="s">
        <v>12</v>
      </c>
      <c r="E8" s="67">
        <v>2000</v>
      </c>
      <c r="F8" s="81"/>
      <c r="G8" s="68">
        <f t="shared" si="0"/>
        <v>0</v>
      </c>
      <c r="H8" s="69">
        <v>0.08</v>
      </c>
      <c r="I8" s="70">
        <f t="shared" si="1"/>
        <v>0</v>
      </c>
      <c r="J8" s="77"/>
      <c r="K8" s="80"/>
    </row>
    <row r="9" spans="1:12" s="64" customFormat="1" ht="57.75" customHeight="1" thickBot="1">
      <c r="A9" s="147">
        <v>7</v>
      </c>
      <c r="B9" s="87" t="s">
        <v>39</v>
      </c>
      <c r="C9" s="61"/>
      <c r="D9" s="45" t="s">
        <v>12</v>
      </c>
      <c r="E9" s="67">
        <v>4000</v>
      </c>
      <c r="F9" s="47"/>
      <c r="G9" s="68">
        <f t="shared" si="0"/>
        <v>0</v>
      </c>
      <c r="H9" s="69">
        <v>0.08</v>
      </c>
      <c r="I9" s="70">
        <f t="shared" si="1"/>
        <v>0</v>
      </c>
      <c r="J9" s="35"/>
      <c r="K9" s="48"/>
    </row>
    <row r="10" spans="1:12" ht="15" customHeight="1" thickBot="1">
      <c r="A10" s="24"/>
      <c r="B10" s="24"/>
      <c r="C10" s="24"/>
      <c r="D10" s="24"/>
      <c r="E10" s="24"/>
      <c r="F10" s="38" t="s">
        <v>16</v>
      </c>
      <c r="G10" s="103">
        <f>SUM(G3:G9)</f>
        <v>0</v>
      </c>
      <c r="H10" s="104"/>
      <c r="I10" s="153">
        <f>SUM(I3:I9)</f>
        <v>0</v>
      </c>
    </row>
    <row r="11" spans="1:12" ht="15" customHeight="1">
      <c r="B11" s="100"/>
    </row>
    <row r="12" spans="1:12" s="94" customFormat="1" ht="15.75" customHeight="1">
      <c r="B12" s="214"/>
      <c r="C12" s="214"/>
      <c r="D12" s="214"/>
      <c r="E12" s="214"/>
      <c r="F12" s="214"/>
      <c r="G12" s="214"/>
      <c r="H12" s="214"/>
      <c r="I12" s="214"/>
      <c r="J12" s="214"/>
    </row>
    <row r="13" spans="1:12" s="94" customFormat="1" ht="15" customHeight="1">
      <c r="B13" s="214"/>
      <c r="C13" s="214"/>
      <c r="D13" s="214"/>
      <c r="E13" s="214"/>
      <c r="F13" s="214"/>
      <c r="G13" s="214"/>
      <c r="H13" s="237"/>
      <c r="I13" s="238"/>
      <c r="J13" s="239"/>
    </row>
    <row r="14" spans="1:12" s="94" customFormat="1" ht="14.25" customHeight="1">
      <c r="B14" s="214"/>
      <c r="C14" s="214"/>
      <c r="D14" s="214"/>
      <c r="E14" s="214"/>
      <c r="F14" s="214"/>
      <c r="G14" s="214"/>
      <c r="H14" s="256"/>
      <c r="I14" s="236"/>
      <c r="J14" s="243"/>
    </row>
    <row r="15" spans="1:12" s="99" customFormat="1" ht="20.25" customHeight="1">
      <c r="E15" s="152"/>
      <c r="H15" s="240"/>
      <c r="I15" s="241"/>
      <c r="J15" s="242"/>
    </row>
    <row r="16" spans="1:12" ht="15" customHeight="1">
      <c r="D16" s="260" t="s">
        <v>55</v>
      </c>
      <c r="E16" s="260"/>
      <c r="F16" s="260"/>
      <c r="H16" s="257" t="s">
        <v>56</v>
      </c>
      <c r="I16" s="257"/>
      <c r="J16" s="257"/>
    </row>
  </sheetData>
  <mergeCells count="5">
    <mergeCell ref="H16:J16"/>
    <mergeCell ref="J1:K1"/>
    <mergeCell ref="A1:I1"/>
    <mergeCell ref="H13:J15"/>
    <mergeCell ref="D16:F16"/>
  </mergeCells>
  <phoneticPr fontId="5" type="noConversion"/>
  <printOptions horizontalCentered="1"/>
  <pageMargins left="0" right="0" top="0.39370078740157483" bottom="0.39370078740157483" header="0" footer="0"/>
  <pageSetup paperSize="9" scale="71" firstPageNumber="0" orientation="landscape" r:id="rId1"/>
  <headerFooter alignWithMargins="0">
    <oddHeader>&amp;CZP/14/2020</oddHeader>
    <oddFooter>&amp;CStrona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view="pageBreakPreview" topLeftCell="C1" zoomScaleNormal="100" zoomScaleSheetLayoutView="100" workbookViewId="0">
      <selection activeCell="G3" sqref="G3"/>
    </sheetView>
  </sheetViews>
  <sheetFormatPr defaultRowHeight="13.2"/>
  <cols>
    <col min="2" max="2" width="51.6640625" customWidth="1"/>
    <col min="3" max="3" width="17.77734375" customWidth="1"/>
    <col min="6" max="6" width="10.44140625" customWidth="1"/>
    <col min="7" max="7" width="11.44140625" customWidth="1"/>
    <col min="9" max="9" width="10.21875" customWidth="1"/>
    <col min="10" max="10" width="17.33203125" customWidth="1"/>
    <col min="11" max="11" width="15.21875" customWidth="1"/>
  </cols>
  <sheetData>
    <row r="1" spans="1:11">
      <c r="A1" s="259" t="s">
        <v>74</v>
      </c>
      <c r="B1" s="259"/>
      <c r="C1" s="259"/>
      <c r="D1" s="259"/>
      <c r="E1" s="259"/>
      <c r="F1" s="259"/>
      <c r="G1" s="259"/>
      <c r="H1" s="259"/>
      <c r="I1" s="259"/>
      <c r="J1" s="234" t="s">
        <v>73</v>
      </c>
      <c r="K1" s="258"/>
    </row>
    <row r="2" spans="1:11" ht="22.8">
      <c r="A2" s="184" t="s">
        <v>3</v>
      </c>
      <c r="B2" s="184" t="s">
        <v>4</v>
      </c>
      <c r="C2" s="184" t="s">
        <v>5</v>
      </c>
      <c r="D2" s="184" t="s">
        <v>6</v>
      </c>
      <c r="E2" s="221" t="s">
        <v>46</v>
      </c>
      <c r="F2" s="208" t="s">
        <v>7</v>
      </c>
      <c r="G2" s="209" t="s">
        <v>8</v>
      </c>
      <c r="H2" s="184" t="s">
        <v>9</v>
      </c>
      <c r="I2" s="184" t="s">
        <v>10</v>
      </c>
      <c r="J2" s="210" t="s">
        <v>11</v>
      </c>
      <c r="K2" s="211" t="s">
        <v>40</v>
      </c>
    </row>
    <row r="3" spans="1:11" ht="145.19999999999999" customHeight="1" thickBot="1">
      <c r="A3" s="146">
        <v>1</v>
      </c>
      <c r="B3" s="84" t="s">
        <v>18</v>
      </c>
      <c r="C3" s="74"/>
      <c r="D3" s="48" t="s">
        <v>12</v>
      </c>
      <c r="E3" s="67">
        <v>1200</v>
      </c>
      <c r="F3" s="200"/>
      <c r="G3" s="68">
        <f t="shared" ref="G3" si="0">E3*F3</f>
        <v>0</v>
      </c>
      <c r="H3" s="69">
        <v>0.08</v>
      </c>
      <c r="I3" s="70">
        <f t="shared" ref="I3" si="1">G3*1.08</f>
        <v>0</v>
      </c>
      <c r="J3" s="35"/>
      <c r="K3" s="9"/>
    </row>
    <row r="4" spans="1:11" ht="13.8" thickBot="1">
      <c r="F4" s="38" t="s">
        <v>16</v>
      </c>
      <c r="G4" s="103">
        <f>SUM(G3)</f>
        <v>0</v>
      </c>
      <c r="H4" s="104"/>
      <c r="I4" s="153">
        <f>-SUM(I3)</f>
        <v>0</v>
      </c>
    </row>
    <row r="6" spans="1:11">
      <c r="E6" s="160"/>
      <c r="F6" s="160"/>
      <c r="G6" s="160"/>
      <c r="H6" s="261"/>
      <c r="I6" s="262"/>
      <c r="J6" s="263"/>
    </row>
    <row r="7" spans="1:11">
      <c r="E7" s="160"/>
      <c r="F7" s="160"/>
      <c r="G7" s="160"/>
      <c r="H7" s="264"/>
      <c r="I7" s="265"/>
      <c r="J7" s="266"/>
    </row>
    <row r="8" spans="1:11">
      <c r="E8" s="160"/>
      <c r="F8" s="160"/>
      <c r="G8" s="160"/>
      <c r="H8" s="267"/>
      <c r="I8" s="268"/>
      <c r="J8" s="269"/>
    </row>
    <row r="9" spans="1:11">
      <c r="E9" s="271" t="s">
        <v>58</v>
      </c>
      <c r="F9" s="271"/>
      <c r="G9" s="271"/>
      <c r="H9" s="270" t="s">
        <v>57</v>
      </c>
      <c r="I9" s="270"/>
      <c r="J9" s="270"/>
    </row>
  </sheetData>
  <mergeCells count="5">
    <mergeCell ref="A1:I1"/>
    <mergeCell ref="J1:K1"/>
    <mergeCell ref="H6:J8"/>
    <mergeCell ref="E9:G9"/>
    <mergeCell ref="H9:J9"/>
  </mergeCells>
  <pageMargins left="0.7" right="0.7" top="0.75" bottom="0.75" header="0.3" footer="0.3"/>
  <pageSetup paperSize="9" scale="5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3"/>
  <sheetViews>
    <sheetView view="pageBreakPreview" zoomScale="90" zoomScaleNormal="70" zoomScaleSheetLayoutView="90" workbookViewId="0">
      <selection activeCell="E13" sqref="E10:J13"/>
    </sheetView>
  </sheetViews>
  <sheetFormatPr defaultColWidth="8.88671875" defaultRowHeight="11.4"/>
  <cols>
    <col min="1" max="1" width="4.33203125" style="95" customWidth="1"/>
    <col min="2" max="2" width="50.6640625" style="95" customWidth="1"/>
    <col min="3" max="3" width="20.44140625" style="95" customWidth="1"/>
    <col min="4" max="5" width="8.88671875" style="95"/>
    <col min="6" max="6" width="9.5546875" style="95" bestFit="1" customWidth="1"/>
    <col min="7" max="7" width="19" style="95" customWidth="1"/>
    <col min="8" max="8" width="8.88671875" style="95"/>
    <col min="9" max="9" width="14.33203125" style="95" customWidth="1"/>
    <col min="10" max="11" width="16.88671875" style="95" customWidth="1"/>
    <col min="12" max="16384" width="8.88671875" style="95"/>
  </cols>
  <sheetData>
    <row r="1" spans="1:11" ht="27" customHeight="1">
      <c r="A1" s="161"/>
      <c r="B1" s="162" t="s">
        <v>69</v>
      </c>
      <c r="C1" s="162"/>
      <c r="D1" s="163"/>
      <c r="E1" s="163"/>
      <c r="F1" s="164"/>
      <c r="G1" s="164"/>
      <c r="H1" s="163"/>
      <c r="I1" s="159"/>
      <c r="J1" s="8" t="s">
        <v>14</v>
      </c>
      <c r="K1" s="8"/>
    </row>
    <row r="2" spans="1:11" s="96" customFormat="1" ht="34.200000000000003" customHeight="1">
      <c r="A2" s="165" t="s">
        <v>19</v>
      </c>
      <c r="B2" s="165" t="s">
        <v>4</v>
      </c>
      <c r="C2" s="165" t="s">
        <v>5</v>
      </c>
      <c r="D2" s="165" t="s">
        <v>51</v>
      </c>
      <c r="E2" s="165" t="s">
        <v>46</v>
      </c>
      <c r="F2" s="165" t="s">
        <v>52</v>
      </c>
      <c r="G2" s="165" t="s">
        <v>53</v>
      </c>
      <c r="H2" s="165" t="s">
        <v>20</v>
      </c>
      <c r="I2" s="165" t="s">
        <v>54</v>
      </c>
      <c r="J2" s="165" t="s">
        <v>11</v>
      </c>
      <c r="K2" s="165" t="s">
        <v>40</v>
      </c>
    </row>
    <row r="3" spans="1:11" ht="33.6" customHeight="1">
      <c r="A3" s="166">
        <v>1</v>
      </c>
      <c r="B3" s="188" t="s">
        <v>42</v>
      </c>
      <c r="C3" s="188"/>
      <c r="D3" s="168" t="s">
        <v>12</v>
      </c>
      <c r="E3" s="169">
        <v>400</v>
      </c>
      <c r="F3" s="202"/>
      <c r="G3" s="171">
        <f>E3*F3</f>
        <v>0</v>
      </c>
      <c r="H3" s="172">
        <v>0.08</v>
      </c>
      <c r="I3" s="173">
        <f>G3*1.08</f>
        <v>0</v>
      </c>
      <c r="J3" s="189"/>
      <c r="K3" s="203"/>
    </row>
    <row r="4" spans="1:11" ht="33" customHeight="1">
      <c r="A4" s="174">
        <v>2</v>
      </c>
      <c r="B4" s="167" t="s">
        <v>43</v>
      </c>
      <c r="C4" s="167"/>
      <c r="D4" s="175" t="s">
        <v>12</v>
      </c>
      <c r="E4" s="169">
        <v>2500</v>
      </c>
      <c r="F4" s="170"/>
      <c r="G4" s="171">
        <f t="shared" ref="G4:G6" si="0">E4*F4</f>
        <v>0</v>
      </c>
      <c r="H4" s="172">
        <v>0.08</v>
      </c>
      <c r="I4" s="173">
        <f t="shared" ref="I4:I6" si="1">G4*1.08</f>
        <v>0</v>
      </c>
      <c r="J4" s="190"/>
      <c r="K4" s="193"/>
    </row>
    <row r="5" spans="1:11" ht="31.95" customHeight="1">
      <c r="A5" s="174">
        <v>3</v>
      </c>
      <c r="B5" s="167" t="s">
        <v>44</v>
      </c>
      <c r="C5" s="167"/>
      <c r="D5" s="175" t="s">
        <v>12</v>
      </c>
      <c r="E5" s="169">
        <v>500</v>
      </c>
      <c r="F5" s="170"/>
      <c r="G5" s="171">
        <f t="shared" si="0"/>
        <v>0</v>
      </c>
      <c r="H5" s="172">
        <v>0.08</v>
      </c>
      <c r="I5" s="173">
        <f t="shared" si="1"/>
        <v>0</v>
      </c>
      <c r="J5" s="191"/>
      <c r="K5" s="193"/>
    </row>
    <row r="6" spans="1:11" ht="37.200000000000003" customHeight="1" thickBot="1">
      <c r="A6" s="176">
        <v>4</v>
      </c>
      <c r="B6" s="177" t="s">
        <v>45</v>
      </c>
      <c r="C6" s="177"/>
      <c r="D6" s="178" t="s">
        <v>12</v>
      </c>
      <c r="E6" s="169">
        <v>2000</v>
      </c>
      <c r="F6" s="170"/>
      <c r="G6" s="171">
        <f t="shared" si="0"/>
        <v>0</v>
      </c>
      <c r="H6" s="172">
        <v>0.08</v>
      </c>
      <c r="I6" s="173">
        <f t="shared" si="1"/>
        <v>0</v>
      </c>
      <c r="J6" s="192"/>
      <c r="K6" s="193"/>
    </row>
    <row r="7" spans="1:11" ht="12" thickBot="1">
      <c r="A7" s="161"/>
      <c r="B7" s="160"/>
      <c r="C7" s="160"/>
      <c r="D7" s="179"/>
      <c r="E7" s="179"/>
      <c r="F7" s="180" t="s">
        <v>16</v>
      </c>
      <c r="G7" s="181">
        <f>SUM(G3:G6)</f>
        <v>0</v>
      </c>
      <c r="H7" s="180"/>
      <c r="I7" s="182">
        <f>SUM(I3:I6)</f>
        <v>0</v>
      </c>
      <c r="J7" s="183"/>
      <c r="K7" s="183"/>
    </row>
    <row r="8" spans="1:11" s="160" customFormat="1" ht="11.4" customHeight="1"/>
    <row r="9" spans="1:11" s="160" customFormat="1" ht="11.4" customHeight="1"/>
    <row r="10" spans="1:11" s="160" customFormat="1" ht="11.4" customHeight="1">
      <c r="H10" s="261"/>
      <c r="I10" s="262"/>
      <c r="J10" s="263"/>
    </row>
    <row r="11" spans="1:11" s="160" customFormat="1" ht="16.95" customHeight="1">
      <c r="H11" s="264"/>
      <c r="I11" s="265"/>
      <c r="J11" s="266"/>
    </row>
    <row r="12" spans="1:11" s="160" customFormat="1" ht="25.95" customHeight="1">
      <c r="H12" s="267"/>
      <c r="I12" s="268"/>
      <c r="J12" s="269"/>
    </row>
    <row r="13" spans="1:11">
      <c r="E13" s="271" t="s">
        <v>58</v>
      </c>
      <c r="F13" s="271"/>
      <c r="G13" s="271"/>
      <c r="H13" s="270" t="s">
        <v>57</v>
      </c>
      <c r="I13" s="270"/>
      <c r="J13" s="270"/>
    </row>
  </sheetData>
  <mergeCells count="3">
    <mergeCell ref="H10:J12"/>
    <mergeCell ref="H13:J13"/>
    <mergeCell ref="E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&amp;CZP/14/2020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0"/>
  <sheetViews>
    <sheetView view="pageBreakPreview" zoomScaleNormal="100" zoomScaleSheetLayoutView="100" workbookViewId="0">
      <selection activeCell="F3" sqref="F3"/>
    </sheetView>
  </sheetViews>
  <sheetFormatPr defaultColWidth="8.88671875" defaultRowHeight="11.4"/>
  <cols>
    <col min="1" max="1" width="4.5546875" style="110" customWidth="1"/>
    <col min="2" max="2" width="38.109375" style="110" customWidth="1"/>
    <col min="3" max="3" width="24.33203125" style="110" customWidth="1"/>
    <col min="4" max="4" width="5.44140625" style="110" customWidth="1"/>
    <col min="5" max="6" width="8.88671875" style="110"/>
    <col min="7" max="7" width="14.5546875" style="110" customWidth="1"/>
    <col min="8" max="8" width="7" style="110" customWidth="1"/>
    <col min="9" max="9" width="12.33203125" style="110" customWidth="1"/>
    <col min="10" max="10" width="16.33203125" style="110" customWidth="1"/>
    <col min="11" max="11" width="19.109375" style="110" customWidth="1"/>
    <col min="12" max="16384" width="8.88671875" style="110"/>
  </cols>
  <sheetData>
    <row r="1" spans="1:11" ht="31.2" customHeight="1">
      <c r="A1" s="274" t="s">
        <v>70</v>
      </c>
      <c r="B1" s="274"/>
      <c r="C1" s="274"/>
      <c r="D1" s="274"/>
      <c r="E1" s="274"/>
      <c r="F1" s="274"/>
      <c r="G1" s="274"/>
      <c r="H1" s="274"/>
      <c r="I1" s="274"/>
      <c r="J1" s="275" t="s">
        <v>15</v>
      </c>
      <c r="K1" s="275"/>
    </row>
    <row r="2" spans="1:11" s="154" customFormat="1" ht="27.6" customHeight="1">
      <c r="A2" s="187" t="s">
        <v>3</v>
      </c>
      <c r="B2" s="187" t="s">
        <v>4</v>
      </c>
      <c r="C2" s="187" t="s">
        <v>5</v>
      </c>
      <c r="D2" s="187" t="s">
        <v>49</v>
      </c>
      <c r="E2" s="222" t="s">
        <v>48</v>
      </c>
      <c r="F2" s="187" t="s">
        <v>50</v>
      </c>
      <c r="G2" s="187" t="s">
        <v>26</v>
      </c>
      <c r="H2" s="187" t="s">
        <v>20</v>
      </c>
      <c r="I2" s="187" t="s">
        <v>27</v>
      </c>
      <c r="J2" s="187" t="s">
        <v>11</v>
      </c>
      <c r="K2" s="187" t="s">
        <v>40</v>
      </c>
    </row>
    <row r="3" spans="1:11" ht="34.200000000000003" customHeight="1">
      <c r="A3" s="155">
        <v>1</v>
      </c>
      <c r="B3" s="156" t="s">
        <v>41</v>
      </c>
      <c r="C3" s="88"/>
      <c r="D3" s="89" t="s">
        <v>12</v>
      </c>
      <c r="E3" s="89">
        <v>5000</v>
      </c>
      <c r="F3" s="212"/>
      <c r="G3" s="97">
        <f>E3*F3</f>
        <v>0</v>
      </c>
      <c r="H3" s="90">
        <v>0.08</v>
      </c>
      <c r="I3" s="91">
        <f>G3*1.08</f>
        <v>0</v>
      </c>
      <c r="J3" s="92"/>
      <c r="K3" s="96"/>
    </row>
    <row r="4" spans="1:11" ht="12">
      <c r="F4" s="157" t="s">
        <v>16</v>
      </c>
      <c r="G4" s="158">
        <f>G3</f>
        <v>0</v>
      </c>
      <c r="H4" s="154"/>
      <c r="I4" s="98">
        <f>SUM(I3)</f>
        <v>0</v>
      </c>
    </row>
    <row r="6" spans="1:11">
      <c r="B6" s="255"/>
      <c r="C6" s="255"/>
      <c r="D6" s="255"/>
      <c r="E6" s="255"/>
      <c r="F6" s="255"/>
      <c r="G6" s="255"/>
      <c r="H6" s="255"/>
      <c r="I6" s="255"/>
      <c r="J6" s="255"/>
    </row>
    <row r="7" spans="1:11">
      <c r="B7" s="214"/>
      <c r="C7" s="214"/>
      <c r="D7" s="214"/>
      <c r="E7" s="214"/>
      <c r="F7" s="214"/>
      <c r="G7" s="214"/>
      <c r="H7" s="214"/>
      <c r="I7" s="214"/>
      <c r="J7" s="237"/>
      <c r="K7" s="239"/>
    </row>
    <row r="8" spans="1:11">
      <c r="B8" s="214"/>
      <c r="C8" s="214"/>
      <c r="D8" s="214"/>
      <c r="E8" s="214"/>
      <c r="F8" s="214"/>
      <c r="G8" s="214"/>
      <c r="H8" s="214"/>
      <c r="I8" s="214"/>
      <c r="J8" s="256"/>
      <c r="K8" s="243"/>
    </row>
    <row r="9" spans="1:11">
      <c r="J9" s="240"/>
      <c r="K9" s="242"/>
    </row>
    <row r="10" spans="1:11">
      <c r="G10" s="273" t="s">
        <v>58</v>
      </c>
      <c r="H10" s="273"/>
      <c r="I10" s="273"/>
      <c r="J10" s="272" t="s">
        <v>59</v>
      </c>
      <c r="K10" s="272"/>
    </row>
  </sheetData>
  <mergeCells count="6">
    <mergeCell ref="J10:K10"/>
    <mergeCell ref="G10:I10"/>
    <mergeCell ref="A1:I1"/>
    <mergeCell ref="J1:K1"/>
    <mergeCell ref="B6:J6"/>
    <mergeCell ref="J7:K9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Header>&amp;CZP/14/2020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9</vt:i4>
      </vt:variant>
    </vt:vector>
  </HeadingPairs>
  <TitlesOfParts>
    <vt:vector size="18" baseType="lpstr">
      <vt:lpstr>1</vt:lpstr>
      <vt:lpstr>1A</vt:lpstr>
      <vt:lpstr>2</vt:lpstr>
      <vt:lpstr>3</vt:lpstr>
      <vt:lpstr>4</vt:lpstr>
      <vt:lpstr>5</vt:lpstr>
      <vt:lpstr>5A</vt:lpstr>
      <vt:lpstr>6</vt:lpstr>
      <vt:lpstr>7</vt:lpstr>
      <vt:lpstr>'1'!Obszar_wydruku</vt:lpstr>
      <vt:lpstr>'1A'!Obszar_wydruku</vt:lpstr>
      <vt:lpstr>'2'!Obszar_wydruku</vt:lpstr>
      <vt:lpstr>'3'!Obszar_wydruku</vt:lpstr>
      <vt:lpstr>'4'!Obszar_wydruku</vt:lpstr>
      <vt:lpstr>'5'!Obszar_wydruku</vt:lpstr>
      <vt:lpstr>'5A'!Obszar_wydruku</vt:lpstr>
      <vt:lpstr>'6'!Obszar_wydruku</vt:lpstr>
      <vt:lpstr>'7'!Obszar_wydruku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Żuk</dc:creator>
  <cp:lastModifiedBy>user</cp:lastModifiedBy>
  <cp:lastPrinted>2020-04-20T08:03:32Z</cp:lastPrinted>
  <dcterms:created xsi:type="dcterms:W3CDTF">2015-08-19T08:46:17Z</dcterms:created>
  <dcterms:modified xsi:type="dcterms:W3CDTF">2020-05-20T09:58:30Z</dcterms:modified>
</cp:coreProperties>
</file>