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-2023" sheetId="1" r:id="rId1"/>
  </sheets>
  <definedNames>
    <definedName name="Excel_BuiltIn_Print_Area" localSheetId="0">'2022-2023'!$Q$614:$R$615</definedName>
  </definedNames>
  <calcPr fullCalcOnLoad="1"/>
</workbook>
</file>

<file path=xl/sharedStrings.xml><?xml version="1.0" encoding="utf-8"?>
<sst xmlns="http://schemas.openxmlformats.org/spreadsheetml/2006/main" count="1051" uniqueCount="567">
  <si>
    <t>`</t>
  </si>
  <si>
    <t>Załącznik nr 2 do SWZ i nr 1 do Umowy</t>
  </si>
  <si>
    <t>Formularz asortymentowo-cenowy</t>
  </si>
  <si>
    <t>Zadanie Nr 1 - Leki psychotropowe i neuroleptyki</t>
  </si>
  <si>
    <t>Lp.</t>
  </si>
  <si>
    <t>Asortyment</t>
  </si>
  <si>
    <t>Jednostka miary</t>
  </si>
  <si>
    <t>Ilość</t>
  </si>
  <si>
    <t>Asortyment równoważny (ewentualnie)</t>
  </si>
  <si>
    <t>Jednostka miary asortyment równoważny</t>
  </si>
  <si>
    <t>Ilość asortyment równoważny</t>
  </si>
  <si>
    <t>Cena jednostkowa netto</t>
  </si>
  <si>
    <t>Wartość netto</t>
  </si>
  <si>
    <t>Stawka Vat %</t>
  </si>
  <si>
    <t>Wartość brutto</t>
  </si>
  <si>
    <t>UWAGI</t>
  </si>
  <si>
    <t>Cena  jednostkowa netto [zł]</t>
  </si>
  <si>
    <t>Cena netto [zł]</t>
  </si>
  <si>
    <t>Podatek od towarów i usług VAT</t>
  </si>
  <si>
    <t>Cena brutto [zł]</t>
  </si>
  <si>
    <t>Stawka [%]</t>
  </si>
  <si>
    <t>Wartość [zł]</t>
  </si>
  <si>
    <t>kol. 4 x kol. 5</t>
  </si>
  <si>
    <t>kol. 6 x kol. 7</t>
  </si>
  <si>
    <t>kol. 6 + kol. 8</t>
  </si>
  <si>
    <t>Abilify Maintena,400mg,pr,rozp.d/wst.p.uw,1f+rozp</t>
  </si>
  <si>
    <t>op.</t>
  </si>
  <si>
    <t>74,11</t>
  </si>
  <si>
    <t>Abilify, 7,5 mg/ml; 1,3 ml, roztw.do wstrz.,1 fiol</t>
  </si>
  <si>
    <t>12,17</t>
  </si>
  <si>
    <t>Absenor, 300 mg, tabl.o przedł.uwaln., 100 szt</t>
  </si>
  <si>
    <t>25,05</t>
  </si>
  <si>
    <t>Absenor, 500 mg, tabl.o przedł.uwaln., 100 szt</t>
  </si>
  <si>
    <t>42,08</t>
  </si>
  <si>
    <t>Akineton,  5 mg/ml;1 ml, roztw.do wstrz., 5 amp</t>
  </si>
  <si>
    <t>28,17</t>
  </si>
  <si>
    <t>Akineton, 2 mg, tabl., 50 szt</t>
  </si>
  <si>
    <t>9,54</t>
  </si>
  <si>
    <t>Amisan, 400 mg, tabl.powl., 30 szt,bl(3x10)</t>
  </si>
  <si>
    <t>Amitriptylinum  10 mg, tabl.powl., 60 szt</t>
  </si>
  <si>
    <t>5,53</t>
  </si>
  <si>
    <t>Amitriptylinum  25 mg, tabl.powl., 60 szt</t>
  </si>
  <si>
    <t>9,05</t>
  </si>
  <si>
    <t>Amizepin, 200 mg, tabl., 50 szt</t>
  </si>
  <si>
    <t>9,53</t>
  </si>
  <si>
    <t>Anafranil SR 75, 75 mg, tabl.powl.o p.uwaln.,20szt</t>
  </si>
  <si>
    <t>15,96</t>
  </si>
  <si>
    <t>Anafranil, 25 mg, tabl.powl., 30 szt</t>
  </si>
  <si>
    <t>10,16</t>
  </si>
  <si>
    <t>Aropilo, 0,5 mg, tabl.powl., 21 szt</t>
  </si>
  <si>
    <t>5,03</t>
  </si>
  <si>
    <t>Asertin  50, 50 mg, tabl.powl.,30 szt,bl(3x10)</t>
  </si>
  <si>
    <t>3,77</t>
  </si>
  <si>
    <t>Chlorprothixen  15 mg, tabl.powl., 50 szt</t>
  </si>
  <si>
    <t>6,93</t>
  </si>
  <si>
    <t>Chlorprothixen  50 mg, tabl.powl., 50 szt</t>
  </si>
  <si>
    <t>12,93</t>
  </si>
  <si>
    <t>Citronil, 20 mg, tabl.powl., 28 szt,bl(2x14)</t>
  </si>
  <si>
    <t>8,45</t>
  </si>
  <si>
    <t>Clonazepamum   1 mg/1ml, roztw.do wstrz.,10amp</t>
  </si>
  <si>
    <t>37,15</t>
  </si>
  <si>
    <t>Clonazepamum  2 mg, tabl., 30 szt</t>
  </si>
  <si>
    <t>7,53</t>
  </si>
  <si>
    <t>Clopixol Acuphase, 50 mg/ml;1ml,roztw.d/wstrz,5amp</t>
  </si>
  <si>
    <t>71,86</t>
  </si>
  <si>
    <t>Clopixol Depot, 200 mg/ml; 1 ml,roztw.d/wst.,10amp</t>
  </si>
  <si>
    <t>113,01</t>
  </si>
  <si>
    <t>Clopixol, 10 mg, tabl.powl.,100 szt</t>
  </si>
  <si>
    <t>22,41</t>
  </si>
  <si>
    <t>Clopixol, 25 mg, tabl.powl.,100 szt</t>
  </si>
  <si>
    <t>38,41</t>
  </si>
  <si>
    <t>Clopizam, 25 mg, tabl., 50 szt</t>
  </si>
  <si>
    <t>4,02</t>
  </si>
  <si>
    <t>Clopizam,100 mg, tabl., 50 szt</t>
  </si>
  <si>
    <t>10,06</t>
  </si>
  <si>
    <t>Decaldol, 50 mg/ml; 1 ml, roztw.do wstrz., 5 amp</t>
  </si>
  <si>
    <t>25,45</t>
  </si>
  <si>
    <t>Deprexolet, 10 mg, tabl.powl.,90 szt,blist.</t>
  </si>
  <si>
    <t>15,57</t>
  </si>
  <si>
    <t>Deprexolet, 30 mg, tabl.powl.,30 szt,blist.</t>
  </si>
  <si>
    <t>14,96</t>
  </si>
  <si>
    <t>Dipromal, 200 mg, tabl.powl., 40 szt</t>
  </si>
  <si>
    <t>8,53</t>
  </si>
  <si>
    <t>Doxepin  10 mg, kaps.twarde, 30 szt,bl(3x10)</t>
  </si>
  <si>
    <t>8,37</t>
  </si>
  <si>
    <t>Doxepin  25 mg, kaps.twarde, 30 szt,bl(3x10)</t>
  </si>
  <si>
    <t>10,57</t>
  </si>
  <si>
    <t>Duloxetine 30mg,kaps.dojelit.twarde,28szt</t>
  </si>
  <si>
    <t>9,91</t>
  </si>
  <si>
    <t>Duloxetine 60mg,kaps.dojelit.twarde,28szt</t>
  </si>
  <si>
    <t>15,09</t>
  </si>
  <si>
    <t>Egzysta, 75 mg, kaps.twarde, 56 szt</t>
  </si>
  <si>
    <t>15,42</t>
  </si>
  <si>
    <t>Egzysta,150 mg, kaps.twarde, 56 szt</t>
  </si>
  <si>
    <t>18,81</t>
  </si>
  <si>
    <t>Faxolet ER, 75mg,kaps.prz.uw.twarde,28szt</t>
  </si>
  <si>
    <t>10,42</t>
  </si>
  <si>
    <t>Fevarin, 50 mg, tabl.powl., 60 szt</t>
  </si>
  <si>
    <t>30,85</t>
  </si>
  <si>
    <t>Fluanxol Depot, 20 mg/ml; 1 ml,roztw.do wst.,1 amp</t>
  </si>
  <si>
    <t>9,59</t>
  </si>
  <si>
    <t>Fluanxol, 0,5 mg, tabl.powl., 50 szt,poj</t>
  </si>
  <si>
    <t>10,13</t>
  </si>
  <si>
    <t>Fluanxol, 3 mg, tabl.powl., 50 szt,pojemnik</t>
  </si>
  <si>
    <t>27,35</t>
  </si>
  <si>
    <t>Fluoxetine  20 mg, kaps.twarde, 30 szt</t>
  </si>
  <si>
    <t>8,33</t>
  </si>
  <si>
    <t>Haloperidol   2 mg/ml, krople doustne,100 ml</t>
  </si>
  <si>
    <t>5,93</t>
  </si>
  <si>
    <t>Haloperidol  1 mg, tabl., 40 szt,bl(2x20)</t>
  </si>
  <si>
    <t>3,86</t>
  </si>
  <si>
    <t>Haloperidol  5 mg, tabl., 30 szt,bl(2x15)</t>
  </si>
  <si>
    <t>9,52</t>
  </si>
  <si>
    <t>Haloperidol  5 mg/ml; 1ml,rozt.do wstrz,10amp</t>
  </si>
  <si>
    <t>15,36</t>
  </si>
  <si>
    <t>Hydroxyzinum  10 mg, tabl.powl., 30 szt</t>
  </si>
  <si>
    <t>3,04</t>
  </si>
  <si>
    <t>Hydroxyzinum  25 mg, tabl.powl., 30 szt</t>
  </si>
  <si>
    <t>3,37</t>
  </si>
  <si>
    <t>Hydroxyzinum   2 mg/ml, syrop, 200 ml</t>
  </si>
  <si>
    <t>3,99</t>
  </si>
  <si>
    <t>Hydroxyzinum 50mg/ml;; 2ml,rozt.d/wstrz,5amp</t>
  </si>
  <si>
    <t>14,53</t>
  </si>
  <si>
    <t>Ketrel,  25 mg, tabl.powl., 30 szt, poj.</t>
  </si>
  <si>
    <t>3,01</t>
  </si>
  <si>
    <t>Ketrel, 100 mg, tabl.powl., 60 szt, poj.</t>
  </si>
  <si>
    <t>12,05</t>
  </si>
  <si>
    <t>Lamilept,  50 mg, tabl., 30 szt</t>
  </si>
  <si>
    <t>7,94</t>
  </si>
  <si>
    <t>Lithium carbonicum  250 mg, tabl., 60 szt</t>
  </si>
  <si>
    <t>10,08</t>
  </si>
  <si>
    <t>Lorazepam Orion, 1 mg, tabl., 30 szt</t>
  </si>
  <si>
    <t>11,52</t>
  </si>
  <si>
    <t>Madopar  62.5, 50mg+12,5mg,tabl.zaw.d,100szt</t>
  </si>
  <si>
    <t>19,78</t>
  </si>
  <si>
    <t>Madopar 125, 100 mg+25 mg, kaps.,100 szt</t>
  </si>
  <si>
    <t>39,47</t>
  </si>
  <si>
    <t>Mirtor,15mg,tabl.uleg.rozp.w j.ustn.,30szt,bl(5x6)</t>
  </si>
  <si>
    <t>14,99</t>
  </si>
  <si>
    <t>Mirzaten 30 mg, 30 mg, tabl.powl., 30 szt,bl</t>
  </si>
  <si>
    <t>37,53</t>
  </si>
  <si>
    <t>Moklar, 150 mg, tabl.powl., 30 szt,bl(3x10)</t>
  </si>
  <si>
    <t>11,03</t>
  </si>
  <si>
    <t>Mozarin, 10 mg, tabl.powl., 28 szt,bl(2x14)</t>
  </si>
  <si>
    <t>Neorelium, 5 mg, tabl.powl., 20 szt,blister</t>
  </si>
  <si>
    <t>4,51</t>
  </si>
  <si>
    <t>Neorelium, 5 mg/ml; 2 ml, roztw.d/wstrzyk., 50 amp</t>
  </si>
  <si>
    <t>76,15</t>
  </si>
  <si>
    <t>Neurotop Retard 300, 300mg,tabl.o przedł.uw, 50szt</t>
  </si>
  <si>
    <t>11,32</t>
  </si>
  <si>
    <t>Neurotop Retard 600, 600mg,tabl.o przedł.uw, 50szt</t>
  </si>
  <si>
    <t>22,40</t>
  </si>
  <si>
    <t>Nomefren, 5 mg, tabl., 20 szt, blist.</t>
  </si>
  <si>
    <t>8,05</t>
  </si>
  <si>
    <t>Orizon, 1 mg, tabl.powl., 60 szt</t>
  </si>
  <si>
    <t>14,06</t>
  </si>
  <si>
    <t>Orizon, 2 mg, tabl.powl., 60 szt</t>
  </si>
  <si>
    <t>21,08</t>
  </si>
  <si>
    <t>Orizon, 3 mg, tabl.powl., 60 szt</t>
  </si>
  <si>
    <t>24,14</t>
  </si>
  <si>
    <t>Orizon,(1 mg/ml), roztw.doustny, 100 ml</t>
  </si>
  <si>
    <t>28,57</t>
  </si>
  <si>
    <t>Paroxinor, 20 mg, tabl.powl., 30 szt,bl</t>
  </si>
  <si>
    <t>7,04</t>
  </si>
  <si>
    <t>Perazin  25 mg, 25 mg, tabl., 50 szt</t>
  </si>
  <si>
    <t>2,26</t>
  </si>
  <si>
    <t>Pernazinum,100 mg, tabl., 30 szt</t>
  </si>
  <si>
    <t>3,33</t>
  </si>
  <si>
    <t>Pramolan, 50 mg, tabl.powl., 20 szt</t>
  </si>
  <si>
    <t>7,87</t>
  </si>
  <si>
    <t>Pridinol, 5 mg, tabl., 50 szt, pojemnik</t>
  </si>
  <si>
    <t>24,35</t>
  </si>
  <si>
    <t>Promazine  25 mg, tabl.powl., 60 szt</t>
  </si>
  <si>
    <t>18,51</t>
  </si>
  <si>
    <t>Promazine  50 mg, tabl.powl., 60 szt</t>
  </si>
  <si>
    <t>26,76</t>
  </si>
  <si>
    <t>Relanium, 2 mg, tabl.,(Glaxo), 20 szt</t>
  </si>
  <si>
    <t>8,93</t>
  </si>
  <si>
    <t>Sulpiryd  100 mg, tabl., 24 szt</t>
  </si>
  <si>
    <t>4,07</t>
  </si>
  <si>
    <t>Sulpiryd  200 mg, tabl., 30 szt</t>
  </si>
  <si>
    <t>5,78</t>
  </si>
  <si>
    <t>Sulpiryd  50 mg, tabl., 24 szt</t>
  </si>
  <si>
    <t>3,11</t>
  </si>
  <si>
    <t>Tianesal, 12,5 mg, tabl.powl., 30 szt</t>
  </si>
  <si>
    <t>14,61</t>
  </si>
  <si>
    <t>Tiaprid 100 mg, tabl., 20 szt</t>
  </si>
  <si>
    <t>8,99</t>
  </si>
  <si>
    <t>Tisercin, 25 mg, tabl.powl., 50 szt</t>
  </si>
  <si>
    <t>Lorafen 2,5mg *25 tabl.</t>
  </si>
  <si>
    <t>11,28</t>
  </si>
  <si>
    <t>Tranxene,   5 mg, kaps., 30 szt</t>
  </si>
  <si>
    <t>13,51</t>
  </si>
  <si>
    <t>Tranxene,  10 mg, kaps., 30 szt</t>
  </si>
  <si>
    <t>18,62</t>
  </si>
  <si>
    <t>Trittico CR, 75mg,tabl.o przedł.uw.,30szt,bl(2x15)</t>
  </si>
  <si>
    <t>12,59</t>
  </si>
  <si>
    <t>Trittico CR,150 mg, tabl.o przedł.uwaln.,60 szt</t>
  </si>
  <si>
    <t>47,79</t>
  </si>
  <si>
    <t>Velafax, 37,5 mg, tabl., 28 szt</t>
  </si>
  <si>
    <t>8,95</t>
  </si>
  <si>
    <t>Zolafren,  5 mg, tabl.powl.,120 szt</t>
  </si>
  <si>
    <t>17,78</t>
  </si>
  <si>
    <t>Zolafren, 10 mg, tabl.powl.,120 szt</t>
  </si>
  <si>
    <t>21,52</t>
  </si>
  <si>
    <t>Zolafren-swift,  5mg,tabl.uleg.rozp.w j.ustn,28szt</t>
  </si>
  <si>
    <t>6,41</t>
  </si>
  <si>
    <t>Zolafren-swift, 10mg,tabl.uleg.rozp.w j.ustn,28szt</t>
  </si>
  <si>
    <t>12,79</t>
  </si>
  <si>
    <t>Zypadhera, 300mg,inj,przed.uw,1fiol.prosz+rozp.3ml</t>
  </si>
  <si>
    <t>193,25</t>
  </si>
  <si>
    <t>Zypadhera, 405mg,inj,przed.uw,1fiol.prosz+rozp.3ml</t>
  </si>
  <si>
    <t>op</t>
  </si>
  <si>
    <t>261,40</t>
  </si>
  <si>
    <t>Zyprexa,10 mg, prosz.d/sp.roztw.d/wstrzyk,1 fiol</t>
  </si>
  <si>
    <t>67,27</t>
  </si>
  <si>
    <t>Latuda 37mg tabl.powl*28szt</t>
  </si>
  <si>
    <t>Latuda74mg tabl.powl*28szt</t>
  </si>
  <si>
    <t>Abilify 15mg*28tabl.</t>
  </si>
  <si>
    <t>Fluoxetyna 10mg *30 kaps</t>
  </si>
  <si>
    <t>Brintellix 10mg   28tabl,</t>
  </si>
  <si>
    <t>Wellbutrin  XR 150 mg*30 tabl.</t>
  </si>
  <si>
    <t>Kwetaplex XR 150mg *60 tabl..</t>
  </si>
  <si>
    <t>Kwetaplex XR 300 *60 tabl.</t>
  </si>
  <si>
    <t>Levetiracetam 500mg*50tabl.powlekanych</t>
  </si>
  <si>
    <t>Levetiracetam 250mg*50 tabl. powlekanych</t>
  </si>
  <si>
    <t>Risperidon 50mg *1zestaw</t>
  </si>
  <si>
    <t>Risperidon 37,5mg *1zestaw</t>
  </si>
  <si>
    <t>Reagila 1,5mg*28kaps</t>
  </si>
  <si>
    <t>Razem  wartość  Zadania Nr 1 (kol. 6 i 8)</t>
  </si>
  <si>
    <t>-----------</t>
  </si>
  <si>
    <t>Zadanie Nr 2 - Leki ogólne</t>
  </si>
  <si>
    <t>ACC, 200 mg, tabl., 20 szt</t>
  </si>
  <si>
    <t>Acenocumarol  4 mg, tabl., 60 szt,poj.</t>
  </si>
  <si>
    <t>Acidum folicum  15 mg,15 mg, tabl., 30 szt</t>
  </si>
  <si>
    <t>Acifungin forte płyn 30ml</t>
  </si>
  <si>
    <t>Acurenal, 10 mg, tabl.powl., 30 szt,bl(3x10)</t>
  </si>
  <si>
    <t>Adadox 4mg, 30 tabl.</t>
  </si>
  <si>
    <t>Adrenalina  0.1%, 1mg/ml;1ml,rozt.d/wst.,10 amp</t>
  </si>
  <si>
    <t>Aescin, 20 mg, tabl.powl., 90 szt,bl(3x30)</t>
  </si>
  <si>
    <t>Alantan Plus, (20 mg + 50 mg)/g, maść, 30 g</t>
  </si>
  <si>
    <t>Alax, tabl.draż., 20 szt,bl(2x10)</t>
  </si>
  <si>
    <t>Alectoin  krople do oczu 10ml</t>
  </si>
  <si>
    <t>Alfadiol, 0,25 mcg, kaps.miękkie, 100 szt</t>
  </si>
  <si>
    <t>Allupol, 100 mg, tabl., 50 szt</t>
  </si>
  <si>
    <t>Altacet, 1 g, tabl., 6 szt</t>
  </si>
  <si>
    <t>Altaziaja, 10 mg/g, żel, 75 g, tuba</t>
  </si>
  <si>
    <t>Amertil, 10 mg, tabl.powl.,20 szt</t>
  </si>
  <si>
    <t>Amiokordin,  50 mg/ml; 3 ml,roztw.do wstrz., 5 amp</t>
  </si>
  <si>
    <t>Amlozek,  5 mg, tabl., 30 szt</t>
  </si>
  <si>
    <t>Amlozek, 10 mg, tabl., 30 szt</t>
  </si>
  <si>
    <t>Amotaks, 500 mg, kaps.twarde, 20 szt</t>
  </si>
  <si>
    <t>Anacard,  75 mg, tabl.doj., 60 szt</t>
  </si>
  <si>
    <t>Apobetina  8mg, 100 tabl.</t>
  </si>
  <si>
    <t>Aqua pro injectione 10ml,inj,100amp,pl</t>
  </si>
  <si>
    <t>Arechin, 250 mg, tabl., 30 szt,blister</t>
  </si>
  <si>
    <t>Areplex, 75 mg, tabl.powl., 28 szt</t>
  </si>
  <si>
    <t>Argosulfan, 20 mg/g, krem, 40 g, tuba</t>
  </si>
  <si>
    <t>Argotiab spray 125 ml</t>
  </si>
  <si>
    <t>Asaris,(500mcg+50mcg)/daw.inh.,prosz.d/inh.,60daw.</t>
  </si>
  <si>
    <t>Aspar 250 mg + 250 mg, tabl., 50 szt</t>
  </si>
  <si>
    <t>Atimos, 12 mcg/dawkę, aer.inhal.,120 dawek</t>
  </si>
  <si>
    <t>Atram  6.25, 6,25 mg, tabl., 30 szt,bl(2x15)</t>
  </si>
  <si>
    <t>Atrodil, 20 mcg/dawkę,aer.inhal.,10 ml (200 dawek)</t>
  </si>
  <si>
    <t>Atropinum sulfur. WZF, 1mg/ml;1ml,rozt.d/wst,10amp</t>
  </si>
  <si>
    <t>Atrox 10, 10 mg, tabl.powl., 60 szt</t>
  </si>
  <si>
    <t>Atrox 20, 20 mg, tabl.powl., 60 szt</t>
  </si>
  <si>
    <t>Axtil  2,5 mg, 30 tabl.</t>
  </si>
  <si>
    <t>Axtil,  5 mg, tabl., 30 szt</t>
  </si>
  <si>
    <t>Axtil, 10 mg, tabl., 30 szt</t>
  </si>
  <si>
    <t>Azycyna, 500 mg, tabl.powl., 6 szt</t>
  </si>
  <si>
    <t>Baclofen  10 mg, tabl., 50 szt</t>
  </si>
  <si>
    <t>Baclofen  25 mg, tabl., 50 szt</t>
  </si>
  <si>
    <t>Bedicort salic, (0,5 mg+30 mg)/g, maść, 30 g</t>
  </si>
  <si>
    <t>Belogent, (0,5 mg+1 mg)/g, maść, 30 g, tuba</t>
  </si>
  <si>
    <t>Belosalic płyn 100ml</t>
  </si>
  <si>
    <t>Benalapril  5, 5 mg, tabl., 30 szt</t>
  </si>
  <si>
    <t>Benalapril 10, 10 mg, tabl., 30 szt</t>
  </si>
  <si>
    <t>Berotec N, 100 mcg/daw,aer.inhal.,200 dawek, 10 ml</t>
  </si>
  <si>
    <t>Betaloc ZOK 100,95mg,tab.o prze.uw,28szt</t>
  </si>
  <si>
    <t>Betaloc ZOK 50,47,50 mg,tabl.o p.uw,28szt</t>
  </si>
  <si>
    <t>Betanil forte 24mg, 60 tabl.</t>
  </si>
  <si>
    <t>Bicardiol,  2,5 mg, tabl.powl., 30 szt</t>
  </si>
  <si>
    <t>Biomentin 10mg, 56 tabl.powl.</t>
  </si>
  <si>
    <t>Biotropil 1200, 1200 mg, tabl.powl.,60szt,bl(6x10)</t>
  </si>
  <si>
    <t>Biseptol 480, 400 mg + 80 mg, tabl., 20 szt</t>
  </si>
  <si>
    <t>Braunovidon, 100 mg/g, maść,250 g,tuba</t>
  </si>
  <si>
    <t>Bromocorn, 2,5 mg, tabl., 30 szt</t>
  </si>
  <si>
    <t>Budesonide Easyhaler,400mcg/d,pr.d/inh,100doz</t>
  </si>
  <si>
    <t>Berodual N aer.inh.200daw.10ml</t>
  </si>
  <si>
    <t>Calcium 300 tabl.mus,czyste,20szt (10+10)</t>
  </si>
  <si>
    <t>Calcium dobesilate Hasco, 250 mg, tabl., 30 szt</t>
  </si>
  <si>
    <t>Calcium Gluconate 10%,rozt.d/wst(Aguett),10ml,50amp</t>
  </si>
  <si>
    <t>Calperos 1000, 400mg jonów wapnia,kaps.twar,100szt</t>
  </si>
  <si>
    <t>Captopril  12,5mg, tabl., 30 szt,bl</t>
  </si>
  <si>
    <t>Captopril  25 mg, tabl., 40 szt,bl</t>
  </si>
  <si>
    <t>Carbo medicinalis 0,2g, 20 kaps./microf</t>
  </si>
  <si>
    <t>Cardiol C, krople, 40 g</t>
  </si>
  <si>
    <t>Cerufoxime 5 00 mg, tabl.powl., 10 szt,</t>
  </si>
  <si>
    <t>Cerutin, 100mg + 25mg, tabl.powl.,125 szt,bl(5x25)</t>
  </si>
  <si>
    <t>Chlorchinaldin  VP, 2 mg, tabl.do ssania, 40 szt</t>
  </si>
  <si>
    <t>Cholinex, 150 mg, pastyl.twarde, 24 szt</t>
  </si>
  <si>
    <t>Cinnarizinum 5 mg, tabl.,50szt,bl(2x25)</t>
  </si>
  <si>
    <t>Cipropol, 500 mg, tabl.powl., 10 szt</t>
  </si>
  <si>
    <t>Clemastinum , 1 mg, tabl., 30 szt,blist</t>
  </si>
  <si>
    <t>Neoparin 40mg/0,4ml *10 amp-strz z igłą</t>
  </si>
  <si>
    <t>Neoparin 80mg/0,8ml*10amp-strz z igłą</t>
  </si>
  <si>
    <t>Clindamycin  300, 300 mg, tabl.powl., 16 szt</t>
  </si>
  <si>
    <t>Clotrimazolum  10 mg/g, krem, 20 g</t>
  </si>
  <si>
    <t>Clotrimazolum  100 mg, tabl.dopochw., 6 szt</t>
  </si>
  <si>
    <t>Contrahist 5mg, 28 tabl.powl.</t>
  </si>
  <si>
    <t>Controloc, 40 mg, prosz.d/sp.rozt.do wstrz,1fiol</t>
  </si>
  <si>
    <t>Corectin 5,  5 mg, tabl.powl., 30 szt</t>
  </si>
  <si>
    <t>Corhydron 100,100mg,pr.,rozp.d/sp.r.d/wst,inf,5fiol</t>
  </si>
  <si>
    <t>Cyclo 3 Fort, 150 mg, kaps.twarde, 30 szt,blister</t>
  </si>
  <si>
    <t>Cyclonamine, 250 mg, tabl., 30 szt</t>
  </si>
  <si>
    <t>Czopki glicerolowe,2g, 10 szt, folia</t>
  </si>
  <si>
    <t>Demezon, 4 mg/ml; 2 ml, roztw.do wstrz., 10 amp</t>
  </si>
  <si>
    <t>Dentosept, 4,55g/5ml,płyn do stos.w j.ustn.,100 ml</t>
  </si>
  <si>
    <t>Diaril 1 mg, 30 tabl.</t>
  </si>
  <si>
    <t>Dicloberl, 75 mg/3ml, roztw.do wstrz., 5 amp</t>
  </si>
  <si>
    <t>Dicortineff, krople do oczu,uszu,  5 ml</t>
  </si>
  <si>
    <t>Digoxin  0,25 mg/ml; 2 ml,roztw.do wstrz.,5amp</t>
  </si>
  <si>
    <t>Digoxin  250 mcg, tabl., 30 szt</t>
  </si>
  <si>
    <t>Digoxin 100 mcg, tabl., 30 szt</t>
  </si>
  <si>
    <t>DIH, 500 mg, tabl.powl., 60 szt,bl(4x15)</t>
  </si>
  <si>
    <t>Diuramid, 250 mg, tabl., 30 szt</t>
  </si>
  <si>
    <t>Diuresin SR,1,5mg,tabl.powl.o p.uwal,30szt,bl(3x10)</t>
  </si>
  <si>
    <t>Donepex,  5 mg, tabl.powl., 28 szt</t>
  </si>
  <si>
    <t>Donepex, 10 mg, tabl.powl., 28 szt</t>
  </si>
  <si>
    <t>Dopaminum h/chl.1%  50mg/5ml*10 amp.  LZ</t>
  </si>
  <si>
    <t>Doxycyclinum  100 mg,kaps.twarde,10 szt.</t>
  </si>
  <si>
    <t>Driptane, 5 mg, tabl., 60 szt</t>
  </si>
  <si>
    <t>Drotafemme, 40 mg, tabl., 40 szt</t>
  </si>
  <si>
    <t>Dulcobis 10mg*6 czop.</t>
  </si>
  <si>
    <t>Dulcobis, 5 mg, tabl.dojelit., 40 szt</t>
  </si>
  <si>
    <t>Effortil, 7,5 mg/g, krople doustne, 15 g</t>
  </si>
  <si>
    <t>Effox 10, 10 mg, tabl., 60 szt</t>
  </si>
  <si>
    <t>Emolium Dermocare,emuls.,do ciała,od 1 d.ż,400 ml</t>
  </si>
  <si>
    <t>Encorton, 5 mg, tabl.,100 szt, blist.</t>
  </si>
  <si>
    <t>Enema, roztw.doodbytn, 150 ml, 1 butelka</t>
  </si>
  <si>
    <t>fl.</t>
  </si>
  <si>
    <t>Espumisan, 40 mg, kaps.,100 szt,bl(4x25)</t>
  </si>
  <si>
    <t>Esseliv forte,300 mg, kaps.twarde, 50 szt,bl(5x10)</t>
  </si>
  <si>
    <t>Euphyllin long 300mg 30 caps</t>
  </si>
  <si>
    <t>Filomag B 6, 40 mg + 5 mg, tabl., 75 szt, bl(3x25)</t>
  </si>
  <si>
    <t>Finahit, 5 mg, tabl.powl., 30 szt</t>
  </si>
  <si>
    <t>Flegamina o sm.miętowym,4mg/5ml,syrop,200ml</t>
  </si>
  <si>
    <t>Flegamina, 8 mg, tabl., 40 szt,bl(1x40)</t>
  </si>
  <si>
    <t>Flixotide, (250mcg/dawkę), aer,b/freon., 60 dawek</t>
  </si>
  <si>
    <t>Fragmin,  5000 jm/0,2 ml,roztw.d/wstrz,10amp-strz</t>
  </si>
  <si>
    <t>Fucidin krem15g</t>
  </si>
  <si>
    <t>Furaginum  50 mg, tabl., 30 szt</t>
  </si>
  <si>
    <t>Furosemide kabi 20mg/2ml, 50 amp.</t>
  </si>
  <si>
    <t>Furosemidum  40 mg, tabl., 30 szt</t>
  </si>
  <si>
    <t>Galpent, 100 mg, tabl., 30 szt,bl(3x10)</t>
  </si>
  <si>
    <t>Galvenox 500mg, 60 kaps.twar.</t>
  </si>
  <si>
    <t>Gelatum Aluminii Phosphor.,zaw.doust.,250g</t>
  </si>
  <si>
    <t>Gensulin M30 (30/70),300jm/3ml,zaw.d/wstrz,10wkład</t>
  </si>
  <si>
    <t>Gensulin M50 (50/50),300jm/3ml,zaw.d/wstrz,5 wkład</t>
  </si>
  <si>
    <t>Gensulin N, 300 j.m./3 ml,zaw.d/wstrzyk.,10wkładów +igły</t>
  </si>
  <si>
    <t>Gensulin R, 300 j.m./3 ml,roztw.d/wstrz,10wkładów+ igły</t>
  </si>
  <si>
    <t>Gentamycin ,40mg/ml;2ml,roztw.d/wst.inf,10amp</t>
  </si>
  <si>
    <t>Gliclada, 30 mg,tabl.o zmod.uwaln.,60 szt,bl(4x15)</t>
  </si>
  <si>
    <t>Glimepiride genoptim 2mg, 30 tabl</t>
  </si>
  <si>
    <t>Glucophage XR, 500mg,tabl,przedł.uw,30szt,bl(2x15)</t>
  </si>
  <si>
    <t>Glucosum 400mg/ml,roztw.d/wst.,50szt(5x10amp)</t>
  </si>
  <si>
    <t>Glucosum,200mg/ml,roztw.do wstrz.,50 amp</t>
  </si>
  <si>
    <t>Guajazyl, 125 mg/5 ml, syrop, 200 g</t>
  </si>
  <si>
    <t>Hascovir pro, 50 mg/g, krem, 5 g</t>
  </si>
  <si>
    <t>Hascovir, 400 mg, tabl., 30 szt,bl(2x15)</t>
  </si>
  <si>
    <t>Hascovir, 800 mg, tabl., 30 szt</t>
  </si>
  <si>
    <t>Hedrin, roztwór, p/wszawicy,  50 ml</t>
  </si>
  <si>
    <t>Hemorol, czopki, 12 szt,bl(2x6)</t>
  </si>
  <si>
    <t>Heparegen, 100 mg, tabl., 100 szt,bl</t>
  </si>
  <si>
    <t>Herbapect, syrop, 150 g</t>
  </si>
  <si>
    <t>Humulin M3 (30/70), 300 jm/3ml,zaw.d/wstrz,5 wkład + igły</t>
  </si>
  <si>
    <t>Hydrochlorothiazid 25mg, 30 tabl.</t>
  </si>
  <si>
    <t>Ibuprofen  200 mg, tabl.powl., 60szt,bl</t>
  </si>
  <si>
    <t>Inj.Natr.Chlor.10%,10ml,rozt.inf,pl,100amp(20x5amp)</t>
  </si>
  <si>
    <t>Inj.Natrii Chlor.Isot.Polph,9mg/ml;10ml,100amp, pl</t>
  </si>
  <si>
    <t>Ins.Mixtard 30 Penfill 100jm/ml 3ml, 5 wkładów</t>
  </si>
  <si>
    <t>Ins.Mixtard 40 Penfill 100jm/ml 3ml, 5 wkładów</t>
  </si>
  <si>
    <t>Ins.Mixtard 50 Penfill 100iu/ml 3ml*, 5 wkładów</t>
  </si>
  <si>
    <t>Iporel, 75 mcg, tabl., 50 szt</t>
  </si>
  <si>
    <t>Isoptin 40, 40 mg, tabl.powl., 40 szt</t>
  </si>
  <si>
    <t>Kalipoz prolong. 0,75g * 60 tabl.</t>
  </si>
  <si>
    <t>Kalium chlor.15% 1,5g/10ml, 50 amp.  LZ</t>
  </si>
  <si>
    <t>Ketoprofen-SF, 50 mg, kaps.twarde, 20 szt,bl</t>
  </si>
  <si>
    <t>Ketoprofen-SF, 50 mg/ml; 2ml,roztw.d/wstrz.,10 amp</t>
  </si>
  <si>
    <t>Ketoprofenum Fastum  25mg/g,żel,100 g,tuba</t>
  </si>
  <si>
    <t>Krople miętowe,, 35 g</t>
  </si>
  <si>
    <t>Krople żołądkowe, 35 g</t>
  </si>
  <si>
    <t>Lacidofil  20 kapsulek</t>
  </si>
  <si>
    <t>Letrox  50, 50 mcg, tabl., 50 szt</t>
  </si>
  <si>
    <t>Nimesil *30saszetek</t>
  </si>
  <si>
    <t>Travocort krem 15gl.</t>
  </si>
  <si>
    <t>Levonor, 1 mg/ml; 1 ml, roztw.do infuz.,10 amp</t>
  </si>
  <si>
    <t>Lignocainum h/ch 2% 0,04g/ 2ml,  10 amp.</t>
  </si>
  <si>
    <t>Lignocainum h/ch zel 'u' 2% 30g</t>
  </si>
  <si>
    <t>Linomag, 200 mg/g, maść, 30 g</t>
  </si>
  <si>
    <t>Lioton 1000, 8,5 mg/g (1000 j.m.)/g, żel,100 g</t>
  </si>
  <si>
    <t>Locoid, 1 mg/g, krem, 15 g, tuba</t>
  </si>
  <si>
    <t>Loperamid , 2 mg, tabl., 30 szt</t>
  </si>
  <si>
    <t>Lorinden A, (0,2mg+30mg)/g, maść, 15 g</t>
  </si>
  <si>
    <t>Lorinden N, (0,2 mg + 5 mg)/g, krem, 15 g</t>
  </si>
  <si>
    <t>Lucetam, 400 mg, tabl.powl., 60 szt</t>
  </si>
  <si>
    <t>Magnesium sulf.20% 10ml, 10 amp.</t>
  </si>
  <si>
    <t>Majamil prolongatum,100mg,tabl.przedł.uwaln.,20szt</t>
  </si>
  <si>
    <t xml:space="preserve">Masc ichtiolowa 20g              </t>
  </si>
  <si>
    <t>Maść z vit. A, 400 IU/g, maść,,30 g</t>
  </si>
  <si>
    <t>Mediderm Cream, krem, 500 g</t>
  </si>
  <si>
    <t>Memotropil 20%,  1 g/5 ml, roztw.d/wstrz., 12 amp</t>
  </si>
  <si>
    <t>Metamizol-sf 500mg/ml*5 amp.5ml</t>
  </si>
  <si>
    <t>Metizol, 5 mg, tabl., 50 szt</t>
  </si>
  <si>
    <t>Metocard, 50 mg, tabl., 30 szt, blistry</t>
  </si>
  <si>
    <t>Metoclopramidum 0,5%  0,01g/2ml, 5 amp.</t>
  </si>
  <si>
    <t>Metoclopramidum 10 mg, tabl.,50szt,blist</t>
  </si>
  <si>
    <t>Metronidazol 0.5%a,   rozt.d/wstrz,20ml,10amp</t>
  </si>
  <si>
    <t>Metronidazol 250 mg, tabl., 20 szt</t>
  </si>
  <si>
    <t>Microdacyn 60 hydro żel   250ml</t>
  </si>
  <si>
    <t>Mieta fix, zioła do zaparz., 2g, 30 szt</t>
  </si>
  <si>
    <t>Milgamma 100,100 mg+100 mg, draż.,30szt,bl(2x15)</t>
  </si>
  <si>
    <t xml:space="preserve">Milgamma N,(50 mg+50 mg+0,5 mg)/ml;2ml,inj.,5amp </t>
  </si>
  <si>
    <t>Molsidomina  2 mg, tabl., 30 szt, blister</t>
  </si>
  <si>
    <t>Morphini sulfas  10mg/1ml,roztw.d/wstrz, 10amp</t>
  </si>
  <si>
    <t>Mydocalm, 50 mg, tabl.powl., 30 szt</t>
  </si>
  <si>
    <t>Naproxen   12 mg/g, żel, 50 g</t>
  </si>
  <si>
    <t>Naproxen, 250 mg, tabl., 30 szt</t>
  </si>
  <si>
    <t>Natr. Bicarbonic.8.4%   ,20ml,inj.doż,10amp</t>
  </si>
  <si>
    <t>Nebilet, 5 mg, tabl., 28 szt,bl(2x14)</t>
  </si>
  <si>
    <t>Neomycinum   aer, do stos.na skórę,16 g (30ml)</t>
  </si>
  <si>
    <t>Neomycinum , 0,5%, maść do oczu, 3 g</t>
  </si>
  <si>
    <t>Nifuroksazyd  ,100 mg,tabl.p., 24szt</t>
  </si>
  <si>
    <t>Nitrendypina   20 mg, tabl., 30 szt,bl(2x15)</t>
  </si>
  <si>
    <t>Nitromint, 0,4mg/daw,aer,11g (200 daw) poj.metal.</t>
  </si>
  <si>
    <t>Normalac, 66,7 g, syrop, 200 ml</t>
  </si>
  <si>
    <t>No-Spa, 20 mg/ml; 2ml,roztw.do wstrz., 5 amp</t>
  </si>
  <si>
    <t>Novoscabin, płyn, do stosow.na skórę, 120 ml</t>
  </si>
  <si>
    <t>Nystatyna   2800000jm/28ml,gr.d/sp.zaw.,1 sbut.</t>
  </si>
  <si>
    <t>Omsal, 0,4 mg, kaps.o przedł.uwaln,tw., 30 szt,bl</t>
  </si>
  <si>
    <t>Ototalgin, 200 mg/g, krople do uszu, 10 g</t>
  </si>
  <si>
    <t>Oxycort, (30 mg+10 mg)/g, maść, 10 g</t>
  </si>
  <si>
    <t>Oxycort, aer.na skórę, 16,125 g (30 ml)</t>
  </si>
  <si>
    <t>Ozzion, 20 mg, tabl.dojelit., 56 szt</t>
  </si>
  <si>
    <t>Pangrol 10 000, 10 000 j., kaps., 50 szt</t>
  </si>
  <si>
    <t>Panthenol, pianka, 150 ml</t>
  </si>
  <si>
    <t>Papaverinum h/chlor.  , 20mg/ml;2ml, inj.,10amp</t>
  </si>
  <si>
    <t>Paracetamol   500 mg, czop., 10 szt</t>
  </si>
  <si>
    <t>Paracetamol  , 500 mg, tabl., 50 szt</t>
  </si>
  <si>
    <t>Paracetamol roztwór do infuzji 100ml</t>
  </si>
  <si>
    <t>PC 30 V, preparat p/odleż.,  100 ml</t>
  </si>
  <si>
    <t>Pentaerythritol compositum, tabl., 20 szt</t>
  </si>
  <si>
    <t>Perindoprilum  5mg, 30 tabl.</t>
  </si>
  <si>
    <t>Perindoprilum 10mg, 30 tabl.</t>
  </si>
  <si>
    <t>Phenazolinum, 50 mg/ml; 2 ml, roztw.d/wstrz,10 amp</t>
  </si>
  <si>
    <t>Pimafucort, maść, 15 g</t>
  </si>
  <si>
    <t>Polfilin prolongatum,400mg,tabl.przedł.uwaln,60szt</t>
  </si>
  <si>
    <t>Polhumin MIX-3, 100jm/ml; 3ml,zaw.d/wstrz,5wkładów</t>
  </si>
  <si>
    <t>Polopiryna S, 300 mg, tabl., 20 szt,bl(2x10)</t>
  </si>
  <si>
    <t>Poltram combo 37,5mg+325mg, 60 tabl.powl</t>
  </si>
  <si>
    <t>Pradaxa,  75 mg, kaps.twarde, 30 szt,bl(3x10)</t>
  </si>
  <si>
    <t>Pradaxa, 150 mg, kaps.twarde,60</t>
  </si>
  <si>
    <t>ProbioDr., kaps.twarde, 60 szt</t>
  </si>
  <si>
    <t>Prontosan 350 ml  roztwór do płukania ran</t>
  </si>
  <si>
    <t>Propranolol , 10 mg, tabl., 50 szt,bl(2x25)</t>
  </si>
  <si>
    <t>Beto ZK 25mg*30 tabl.</t>
  </si>
  <si>
    <t>Accupro   20mg tabl.powl.30szt.</t>
  </si>
  <si>
    <t>Pyralgina, 500 mg, tabl., 12 szt</t>
  </si>
  <si>
    <t>Pyrantelum    250 mg, tabl., 3 szt</t>
  </si>
  <si>
    <t>Raphacholin C, tabl.draż., 30 szt</t>
  </si>
  <si>
    <t>Refastin, 100 mg, tabl.powl., 30 szt,bl(3x10)</t>
  </si>
  <si>
    <t>Rivaldo, 3 mg, kaps.twarde, 56 szt</t>
  </si>
  <si>
    <t>Rivastigmin  1,5 mg, kaps.twarde, 28 szt,bl</t>
  </si>
  <si>
    <t>Rozalin, (20 mg/ml), krople do oczu, 5 ml</t>
  </si>
  <si>
    <t>Rumianek fix, zioła do zaparz., 1,5g, 30 szt</t>
  </si>
  <si>
    <t>Sachol żel stomat.,żel d/st.w j.ustn,n/dziąsła,10g</t>
  </si>
  <si>
    <t>Salazopyrin EN, 500 mg, tabl.dojelit.,100 szt</t>
  </si>
  <si>
    <t>Scopolan, 10 mg, tabl.draż., 30 szt</t>
  </si>
  <si>
    <t>Scorbolamid, tabl.draż., 40 szt</t>
  </si>
  <si>
    <t>Setal MR, 35 mg, tabl.o zmod.uwaln,60 szt,bl(6x10)</t>
  </si>
  <si>
    <t>Simvastatinum , 20 mg,tabl.p.,28szt,bl(2x14)</t>
  </si>
  <si>
    <t>Siofor  500, 500 mg, tabl.powl., 30 szt,bl(3x10)</t>
  </si>
  <si>
    <t>Siofor  850, 850 mg, tabl.powl., 30 szt,bl(2x15)</t>
  </si>
  <si>
    <t>Euthyrox N  25mg*100</t>
  </si>
  <si>
    <t>Sora Forte, 10 mg/ml,szampon leczniczy,50 ml</t>
  </si>
  <si>
    <t>Spironol 100, 100 mg,tabl.powl.,20 szt</t>
  </si>
  <si>
    <t>Spironol,  25 mg, tabl., 20 szt</t>
  </si>
  <si>
    <t>Spirytus salicylowy,2%,roztw.n/sk,, 800g</t>
  </si>
  <si>
    <t>Steri-Strip  ,paski,zast.nici   ,6x38   50szt</t>
  </si>
  <si>
    <t>Sudocrem Expert, krem, barierowy, 250 g</t>
  </si>
  <si>
    <t>Sulfacetamidum    100mg/ml,krop.d/ocz,12szt</t>
  </si>
  <si>
    <t>Surmedi, igły d/penów insul.,30G (0,30) 8mm,100szt</t>
  </si>
  <si>
    <t>Sylimarol 35 mg, 35 mg, tabl.draż., 60 szt</t>
  </si>
  <si>
    <t>Syrop prawoślazowy     125 g</t>
  </si>
  <si>
    <t>Szalwia fix 1,5g, 30 szt.</t>
  </si>
  <si>
    <t>Szczep.p/WZW-B Euvax,20mcg/1ml,dorośli, 1fiol</t>
  </si>
  <si>
    <t>Szczep.tężcowa adsorb.Tetana, 0,5ml,1doza,inj,1amp</t>
  </si>
  <si>
    <t>Tamivil, 75 mg, tabl., 10 szt</t>
  </si>
  <si>
    <t>Tardyferon 80mg 30tab. Powlekanych</t>
  </si>
  <si>
    <t>Taromentin 625mg, 21 tabl.powl.</t>
  </si>
  <si>
    <t>Biofuroksym   1,5gprosz.d/sp.roztw.d.wstrz,1fiol</t>
  </si>
  <si>
    <t>Telmizek 40mg, 28 tabl</t>
  </si>
  <si>
    <t>Telmizek 80mg, 28 tabl</t>
  </si>
  <si>
    <t>Test ciaz. Apteo Care HCG plytkowy</t>
  </si>
  <si>
    <t>Test do wykryw.narkotyków w moczu,Multi,1zest</t>
  </si>
  <si>
    <t>Test pask.Glucomaxx *50</t>
  </si>
  <si>
    <t>Theospirex 300mg 50tabl</t>
  </si>
  <si>
    <t>Theospirex, 20mg/ml;10ml, roztw.d/wst,infuz.,5 amp</t>
  </si>
  <si>
    <t>Tialorid, 5 mg+50 mg, tabl., 50 szt</t>
  </si>
  <si>
    <t>Tramadol Aurovitas 50mg, 20 kaps.tward.</t>
  </si>
  <si>
    <t>Trexan,  2,5 mg, tabl., 100 szt, but.</t>
  </si>
  <si>
    <t>Triderm, maść, 15 g, tuba</t>
  </si>
  <si>
    <t>Trifas Cor, 5 mg, tabl., 30 szt,bl</t>
  </si>
  <si>
    <t>Troxerutin 200 mg, 64 kaps.    /synteza</t>
  </si>
  <si>
    <t>Urosept, tabl.draż., 60 szt,bl(4x15)</t>
  </si>
  <si>
    <t>Venescin, żel, 40 g</t>
  </si>
  <si>
    <t>Vessel Due F, 250 LSU, kaps.miękkie, 50 szt</t>
  </si>
  <si>
    <t>Vigalex bio 1000iu, 90 tabl.</t>
  </si>
  <si>
    <t>Vinpoven, 5 mg, tabl.,200 szt</t>
  </si>
  <si>
    <t>Glucophage XR 1g 30tabl</t>
  </si>
  <si>
    <t>Vit. B 1    25 mg, tabl., 50 szt</t>
  </si>
  <si>
    <t>Vit. B 6   , 50 mg, tabl., 50 szt</t>
  </si>
  <si>
    <t>Vit. B compositum, tabl.draż., 50 szt,bl(2x25)</t>
  </si>
  <si>
    <t>Vit. B12    500mcg/ml; 2ml, roztw.do wstrz, 5amp</t>
  </si>
  <si>
    <t>Vit. C    200 mg, 200 mg, tabl.powl., 50 szt</t>
  </si>
  <si>
    <t>Vit. E  300 mg, kaps.elast., 30 szt</t>
  </si>
  <si>
    <t>Vit. PP , 200 mg, tabl.,20 szt</t>
  </si>
  <si>
    <t>Vitacon,10 mg, tabl.draż., 30 szt,bl</t>
  </si>
  <si>
    <t>Vitacon,10 mg/ml; 1 ml, roztw.do wstrz., 10 amp</t>
  </si>
  <si>
    <t>Vitaminum C    100mg/ml;5ml, roz.d/wstrz,10 amp</t>
  </si>
  <si>
    <t>Vitaral, tabl.draż., 60 szt</t>
  </si>
  <si>
    <t>Warfin, 3 mg, tabl., 100 szt,słoik</t>
  </si>
  <si>
    <t>Warfin, 5 mg, tabl., 100 szt,słoik</t>
  </si>
  <si>
    <t>Wodoru nadtlenek 3%, roztw.  ,1 kg</t>
  </si>
  <si>
    <t xml:space="preserve">Xarelto, 15 mg, tabl.powl., 100 szt, butelka </t>
  </si>
  <si>
    <t xml:space="preserve">Xarelto, 20 mg, tabl.powl., 100 szt, butelka </t>
  </si>
  <si>
    <t>Xylometazolin 0.1%,1 mg/ml,krople d/nosa,10ml</t>
  </si>
  <si>
    <t>ZinoDr.,zasyp.,przed podraż.sk,dział.łag-ochr,100g</t>
  </si>
  <si>
    <t>Taromentin  1g * 14 tab.</t>
  </si>
  <si>
    <t>Atorvastatinum 40mg*30tabl.powl.</t>
  </si>
  <si>
    <t>Romazic 10mg*30tab.   Powl.</t>
  </si>
  <si>
    <t>Romazic20mg*30tabl.powl.</t>
  </si>
  <si>
    <t>Taromentin 1,2g proszek do sporządzania roztw.do wstrzykiwań</t>
  </si>
  <si>
    <t>Biotrakson 1g proszek do sporządzania roztworu do wstrzykiwań</t>
  </si>
  <si>
    <t>Dexapolcort aer. 32,5 g</t>
  </si>
  <si>
    <t>Clatra 20mg*30 tabl.</t>
  </si>
  <si>
    <t>Clemastin 1mg/ml .roztwór do wstrzykiwań 5 amp*2ml</t>
  </si>
  <si>
    <t>Mesopral   40mg *28 kaps.dojelitowe</t>
  </si>
  <si>
    <t>Fostex (100+6) aerozol inhalacyjny</t>
  </si>
  <si>
    <t>Forxiga 10mg*30tabl.</t>
  </si>
  <si>
    <t>Toramide 2,5mg*30 tabl.</t>
  </si>
  <si>
    <t>Feroplex 40mg : 15ml roztwór  doustny 20fiolek</t>
  </si>
  <si>
    <t>Testy do wykrywania 12 narkotyków w moczu Multi drug *25</t>
  </si>
  <si>
    <t>Lacidofil* 20kapsułek</t>
  </si>
  <si>
    <t>Razem  wartość  Zadania Nr 2 (kol. 6 i 8)</t>
  </si>
  <si>
    <t>Zadanie Nr 3 - Płyny infuzyjne</t>
  </si>
  <si>
    <t>7</t>
  </si>
  <si>
    <t>8</t>
  </si>
  <si>
    <t>9</t>
  </si>
  <si>
    <t xml:space="preserve">0,9% Sodium chloride 500ml, </t>
  </si>
  <si>
    <t>10% Dekstran 40 000  250ml *12 flakonów</t>
  </si>
  <si>
    <t xml:space="preserve">Glukoza 5% 500ml. </t>
  </si>
  <si>
    <t>Mannitol 20% 250ml</t>
  </si>
  <si>
    <t>Sterofundin  ISO 500ml,</t>
  </si>
  <si>
    <t>Woda do wstrzykiwań  500 ml</t>
  </si>
  <si>
    <t>Razem  wartość  Zadania Nr 3 (kol. 6 i 8)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</si>
</sst>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\ [$zł-415];[RED]\-#,##0.00\ [$zł-415]"/>
    <numFmt numFmtId="167" formatCode="#,##0.00"/>
    <numFmt numFmtId="168" formatCode="0.00%"/>
    <numFmt numFmtId="169" formatCode="@"/>
    <numFmt numFmtId="170" formatCode="#,##0.00;\-#,##0.00"/>
  </numFmts>
  <fonts count="18">
    <font>
      <sz val="10"/>
      <name val="Arial"/>
      <family val="2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/>
    </xf>
    <xf numFmtId="164" fontId="6" fillId="0" borderId="0" xfId="0" applyFont="1" applyFill="1" applyBorder="1" applyAlignment="1">
      <alignment horizontal="right" vertical="center" wrapText="1"/>
    </xf>
    <xf numFmtId="164" fontId="7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9" fillId="0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2" fillId="0" borderId="4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left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vertical="center" wrapText="1"/>
    </xf>
    <xf numFmtId="164" fontId="2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vertical="center"/>
    </xf>
    <xf numFmtId="164" fontId="2" fillId="0" borderId="5" xfId="0" applyFont="1" applyBorder="1" applyAlignment="1">
      <alignment horizontal="left"/>
    </xf>
    <xf numFmtId="164" fontId="2" fillId="0" borderId="5" xfId="20" applyFont="1" applyFill="1" applyBorder="1" applyAlignment="1">
      <alignment vertical="center" wrapText="1"/>
      <protection/>
    </xf>
    <xf numFmtId="164" fontId="2" fillId="0" borderId="5" xfId="20" applyFont="1" applyFill="1" applyBorder="1" applyAlignment="1">
      <alignment horizontal="center" vertical="center" wrapText="1"/>
      <protection/>
    </xf>
    <xf numFmtId="165" fontId="2" fillId="0" borderId="5" xfId="20" applyNumberFormat="1" applyFont="1" applyFill="1" applyBorder="1" applyAlignment="1">
      <alignment horizontal="center" vertical="center" wrapText="1"/>
      <protection/>
    </xf>
    <xf numFmtId="164" fontId="14" fillId="0" borderId="0" xfId="0" applyFont="1" applyFill="1" applyBorder="1" applyAlignment="1">
      <alignment vertical="center"/>
    </xf>
    <xf numFmtId="164" fontId="15" fillId="0" borderId="0" xfId="0" applyFont="1" applyFill="1" applyAlignment="1">
      <alignment vertical="center"/>
    </xf>
    <xf numFmtId="164" fontId="14" fillId="0" borderId="0" xfId="0" applyFont="1" applyFill="1" applyAlignment="1">
      <alignment vertical="center"/>
    </xf>
    <xf numFmtId="164" fontId="15" fillId="0" borderId="4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left" vertical="center"/>
    </xf>
    <xf numFmtId="166" fontId="16" fillId="0" borderId="9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center" vertical="center"/>
    </xf>
    <xf numFmtId="164" fontId="17" fillId="0" borderId="5" xfId="20" applyFont="1" applyFill="1" applyBorder="1" applyAlignment="1">
      <alignment vertical="center" wrapText="1"/>
      <protection/>
    </xf>
    <xf numFmtId="164" fontId="17" fillId="0" borderId="5" xfId="20" applyFont="1" applyFill="1" applyBorder="1" applyAlignment="1">
      <alignment horizontal="center" vertical="center" wrapText="1"/>
      <protection/>
    </xf>
    <xf numFmtId="165" fontId="17" fillId="0" borderId="5" xfId="20" applyNumberFormat="1" applyFont="1" applyFill="1" applyBorder="1" applyAlignment="1">
      <alignment horizontal="center" vertical="center" wrapText="1"/>
      <protection/>
    </xf>
    <xf numFmtId="166" fontId="2" fillId="0" borderId="10" xfId="0" applyNumberFormat="1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vertical="center" wrapText="1"/>
    </xf>
    <xf numFmtId="164" fontId="17" fillId="0" borderId="5" xfId="0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65" fontId="16" fillId="0" borderId="8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7" fontId="16" fillId="0" borderId="8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4"/>
  <sheetViews>
    <sheetView tabSelected="1" zoomScale="81" zoomScaleNormal="81" workbookViewId="0" topLeftCell="A1">
      <selection activeCell="N126" sqref="N126"/>
    </sheetView>
  </sheetViews>
  <sheetFormatPr defaultColWidth="9.140625" defaultRowHeight="12.75"/>
  <cols>
    <col min="1" max="1" width="1.57421875" style="1" customWidth="1"/>
    <col min="2" max="2" width="4.57421875" style="2" customWidth="1"/>
    <col min="3" max="3" width="48.7109375" style="3" customWidth="1"/>
    <col min="4" max="4" width="9.57421875" style="2" customWidth="1"/>
    <col min="5" max="5" width="7.00390625" style="4" customWidth="1"/>
    <col min="6" max="8" width="9.00390625" style="4" hidden="1" customWidth="1"/>
    <col min="9" max="9" width="9.00390625" style="5" hidden="1" customWidth="1"/>
    <col min="10" max="11" width="11.140625" style="5" customWidth="1"/>
    <col min="12" max="12" width="7.57421875" style="6" customWidth="1"/>
    <col min="13" max="14" width="11.140625" style="5" customWidth="1"/>
    <col min="15" max="92" width="11.140625" style="4" customWidth="1"/>
    <col min="93" max="93" width="11.140625" style="7" customWidth="1"/>
    <col min="94" max="94" width="11.57421875" style="8" customWidth="1"/>
    <col min="95" max="95" width="15.421875" style="8" customWidth="1"/>
    <col min="96" max="97" width="13.57421875" style="9" customWidth="1"/>
    <col min="98" max="98" width="16.00390625" style="9" customWidth="1"/>
    <col min="99" max="99" width="8.8515625" style="10" customWidth="1"/>
    <col min="100" max="16384" width="8.8515625" style="11" customWidth="1"/>
  </cols>
  <sheetData>
    <row r="2" ht="15.75" hidden="1">
      <c r="CS2" s="12"/>
    </row>
    <row r="3" spans="2:18" ht="3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R3" s="4" t="s">
        <v>0</v>
      </c>
    </row>
    <row r="4" spans="1:99" s="19" customFormat="1" ht="12.75" customHeight="1">
      <c r="A4" s="14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7"/>
      <c r="CP4" s="17"/>
      <c r="CQ4" s="17"/>
      <c r="CR4" s="17"/>
      <c r="CS4" s="17"/>
      <c r="CT4" s="17"/>
      <c r="CU4" s="18"/>
    </row>
    <row r="5" spans="2:14" ht="19.5" customHeight="1"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98" ht="23.2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ht="4.5" customHeight="1" hidden="1"/>
    <row r="8" ht="4.5" customHeight="1" hidden="1"/>
    <row r="9" spans="2:98" ht="4.5" customHeight="1" hidden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</row>
    <row r="10" ht="7.5" customHeight="1"/>
    <row r="11" spans="2:95" ht="19.5" customHeight="1">
      <c r="B11" s="22" t="s">
        <v>3</v>
      </c>
      <c r="C11" s="23"/>
      <c r="D11" s="23"/>
      <c r="E11" s="24"/>
      <c r="F11" s="24"/>
      <c r="G11" s="24"/>
      <c r="H11" s="24"/>
      <c r="I11" s="25"/>
      <c r="J11" s="25"/>
      <c r="K11" s="25"/>
      <c r="L11" s="26"/>
      <c r="M11" s="25"/>
      <c r="N11" s="2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7"/>
      <c r="CP11" s="10"/>
      <c r="CQ11" s="10"/>
    </row>
    <row r="12" spans="2:3" ht="6.75" customHeight="1">
      <c r="B12" s="28"/>
      <c r="C12" s="29"/>
    </row>
    <row r="13" spans="2:98" ht="14.25">
      <c r="B13" s="30">
        <v>1</v>
      </c>
      <c r="C13" s="31">
        <v>2</v>
      </c>
      <c r="D13" s="31">
        <v>3</v>
      </c>
      <c r="E13" s="32">
        <v>4</v>
      </c>
      <c r="F13" s="32">
        <v>5</v>
      </c>
      <c r="G13" s="32">
        <v>6</v>
      </c>
      <c r="H13" s="32">
        <v>7</v>
      </c>
      <c r="I13" s="32"/>
      <c r="J13" s="32">
        <v>5</v>
      </c>
      <c r="K13" s="32">
        <v>6</v>
      </c>
      <c r="L13" s="32">
        <v>7</v>
      </c>
      <c r="M13" s="33">
        <v>8</v>
      </c>
      <c r="N13" s="33">
        <v>9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5"/>
      <c r="CP13" s="36">
        <v>5</v>
      </c>
      <c r="CQ13" s="36">
        <v>6</v>
      </c>
      <c r="CR13" s="36">
        <v>7</v>
      </c>
      <c r="CS13" s="36">
        <v>8</v>
      </c>
      <c r="CT13" s="36">
        <v>9</v>
      </c>
    </row>
    <row r="14" spans="2:98" ht="12" customHeight="1">
      <c r="B14" s="37" t="s">
        <v>4</v>
      </c>
      <c r="C14" s="38" t="s">
        <v>5</v>
      </c>
      <c r="D14" s="38" t="s">
        <v>6</v>
      </c>
      <c r="E14" s="39" t="s">
        <v>7</v>
      </c>
      <c r="F14" s="38" t="s">
        <v>8</v>
      </c>
      <c r="G14" s="38" t="s">
        <v>9</v>
      </c>
      <c r="H14" s="39" t="s">
        <v>10</v>
      </c>
      <c r="I14" s="40" t="s">
        <v>11</v>
      </c>
      <c r="J14" s="40" t="s">
        <v>11</v>
      </c>
      <c r="K14" s="40" t="s">
        <v>12</v>
      </c>
      <c r="L14" s="41" t="s">
        <v>13</v>
      </c>
      <c r="M14" s="42" t="s">
        <v>14</v>
      </c>
      <c r="N14" s="42" t="s">
        <v>15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5"/>
      <c r="CP14" s="36" t="s">
        <v>16</v>
      </c>
      <c r="CQ14" s="36" t="s">
        <v>17</v>
      </c>
      <c r="CR14" s="36" t="s">
        <v>18</v>
      </c>
      <c r="CS14" s="36"/>
      <c r="CT14" s="36" t="s">
        <v>19</v>
      </c>
    </row>
    <row r="15" spans="2:98" ht="36.75" customHeight="1">
      <c r="B15" s="37"/>
      <c r="C15" s="38"/>
      <c r="D15" s="38"/>
      <c r="E15" s="39"/>
      <c r="F15" s="38"/>
      <c r="G15" s="38"/>
      <c r="H15" s="39"/>
      <c r="I15" s="40"/>
      <c r="J15" s="40"/>
      <c r="K15" s="40"/>
      <c r="L15" s="40"/>
      <c r="M15" s="42"/>
      <c r="N15" s="42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5"/>
      <c r="CP15" s="36"/>
      <c r="CQ15" s="36"/>
      <c r="CR15" s="36" t="s">
        <v>20</v>
      </c>
      <c r="CS15" s="36" t="s">
        <v>21</v>
      </c>
      <c r="CT15" s="36"/>
    </row>
    <row r="16" spans="2:98" ht="14.25">
      <c r="B16" s="37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43"/>
      <c r="N16" s="4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5"/>
      <c r="CP16" s="36"/>
      <c r="CQ16" s="36" t="s">
        <v>22</v>
      </c>
      <c r="CR16" s="36"/>
      <c r="CS16" s="36" t="s">
        <v>23</v>
      </c>
      <c r="CT16" s="36" t="s">
        <v>24</v>
      </c>
    </row>
    <row r="17" spans="2:99" ht="14.25" customHeight="1">
      <c r="B17" s="44">
        <v>1</v>
      </c>
      <c r="C17" s="45" t="s">
        <v>25</v>
      </c>
      <c r="D17" s="46" t="s">
        <v>26</v>
      </c>
      <c r="E17" s="47">
        <v>40</v>
      </c>
      <c r="F17" s="47"/>
      <c r="G17" s="47"/>
      <c r="H17" s="47"/>
      <c r="I17" s="48">
        <v>77.69</v>
      </c>
      <c r="J17" s="48"/>
      <c r="K17" s="48"/>
      <c r="L17" s="49"/>
      <c r="M17" s="50"/>
      <c r="N17" s="50"/>
      <c r="CP17" s="51" t="s">
        <v>27</v>
      </c>
      <c r="CQ17" s="51">
        <f aca="true" t="shared" si="0" ref="CQ17:CQ112">IF(H17="",IF(E17*CP17=0,"",E17*CP17),CP17*H17)</f>
        <v>2964.4</v>
      </c>
      <c r="CR17" s="52">
        <v>0.08</v>
      </c>
      <c r="CS17" s="51">
        <f aca="true" t="shared" si="1" ref="CS17:CS112">IF(CR17="","",IF(CQ17="","",ROUND(CQ17*CR17,2)))</f>
        <v>237.15</v>
      </c>
      <c r="CT17" s="51">
        <f aca="true" t="shared" si="2" ref="CT17:CT112">IF(CP17="","",IF(CR17="","",CQ17+CS17))</f>
        <v>3201.55</v>
      </c>
      <c r="CU17" s="53"/>
    </row>
    <row r="18" spans="2:99" ht="14.25" customHeight="1">
      <c r="B18" s="44">
        <v>2</v>
      </c>
      <c r="C18" s="45" t="s">
        <v>28</v>
      </c>
      <c r="D18" s="46" t="s">
        <v>26</v>
      </c>
      <c r="E18" s="47">
        <v>30</v>
      </c>
      <c r="F18" s="47"/>
      <c r="G18" s="47"/>
      <c r="H18" s="47"/>
      <c r="I18" s="48">
        <v>13.07</v>
      </c>
      <c r="J18" s="48"/>
      <c r="K18" s="48"/>
      <c r="L18" s="54"/>
      <c r="M18" s="50"/>
      <c r="N18" s="50"/>
      <c r="CP18" s="51" t="s">
        <v>29</v>
      </c>
      <c r="CQ18" s="51">
        <f t="shared" si="0"/>
        <v>365.1</v>
      </c>
      <c r="CR18" s="52">
        <v>0.08</v>
      </c>
      <c r="CS18" s="51">
        <f t="shared" si="1"/>
        <v>29.21</v>
      </c>
      <c r="CT18" s="51">
        <f t="shared" si="2"/>
        <v>394.31</v>
      </c>
      <c r="CU18" s="53"/>
    </row>
    <row r="19" spans="2:98" ht="14.25" customHeight="1">
      <c r="B19" s="44">
        <v>3</v>
      </c>
      <c r="C19" s="55" t="s">
        <v>30</v>
      </c>
      <c r="D19" s="56" t="s">
        <v>26</v>
      </c>
      <c r="E19" s="57">
        <v>300</v>
      </c>
      <c r="F19" s="47"/>
      <c r="G19" s="47"/>
      <c r="H19" s="47"/>
      <c r="I19" s="48">
        <v>26.5</v>
      </c>
      <c r="J19" s="48"/>
      <c r="K19" s="48"/>
      <c r="L19" s="49"/>
      <c r="M19" s="50"/>
      <c r="N19" s="50"/>
      <c r="CP19" s="51" t="s">
        <v>31</v>
      </c>
      <c r="CQ19" s="51">
        <f t="shared" si="0"/>
        <v>7515</v>
      </c>
      <c r="CR19" s="52">
        <v>0.08</v>
      </c>
      <c r="CS19" s="51">
        <f t="shared" si="1"/>
        <v>601.2</v>
      </c>
      <c r="CT19" s="51">
        <f t="shared" si="2"/>
        <v>8116.2</v>
      </c>
    </row>
    <row r="20" spans="2:98" ht="14.25" customHeight="1">
      <c r="B20" s="44">
        <v>4</v>
      </c>
      <c r="C20" s="55" t="s">
        <v>32</v>
      </c>
      <c r="D20" s="56" t="s">
        <v>26</v>
      </c>
      <c r="E20" s="57">
        <v>500</v>
      </c>
      <c r="F20" s="47"/>
      <c r="G20" s="47"/>
      <c r="H20" s="47"/>
      <c r="I20" s="48">
        <v>39.6</v>
      </c>
      <c r="J20" s="48"/>
      <c r="K20" s="48"/>
      <c r="L20" s="49"/>
      <c r="M20" s="50"/>
      <c r="N20" s="50"/>
      <c r="CP20" s="51" t="s">
        <v>33</v>
      </c>
      <c r="CQ20" s="51">
        <f t="shared" si="0"/>
        <v>21040</v>
      </c>
      <c r="CR20" s="52">
        <v>0.08</v>
      </c>
      <c r="CS20" s="51">
        <f t="shared" si="1"/>
        <v>1683.2</v>
      </c>
      <c r="CT20" s="51">
        <f t="shared" si="2"/>
        <v>22723.2</v>
      </c>
    </row>
    <row r="21" spans="2:98" ht="14.25" customHeight="1">
      <c r="B21" s="44">
        <v>5</v>
      </c>
      <c r="C21" s="55" t="s">
        <v>34</v>
      </c>
      <c r="D21" s="56" t="s">
        <v>26</v>
      </c>
      <c r="E21" s="57">
        <v>10</v>
      </c>
      <c r="F21" s="47"/>
      <c r="G21" s="47"/>
      <c r="H21" s="47"/>
      <c r="I21" s="48">
        <v>31.92</v>
      </c>
      <c r="J21" s="48"/>
      <c r="K21" s="48"/>
      <c r="L21" s="54"/>
      <c r="M21" s="50"/>
      <c r="N21" s="50"/>
      <c r="CP21" s="51" t="s">
        <v>35</v>
      </c>
      <c r="CQ21" s="51">
        <f t="shared" si="0"/>
        <v>281.70000000000005</v>
      </c>
      <c r="CR21" s="52">
        <v>0.08</v>
      </c>
      <c r="CS21" s="51">
        <f t="shared" si="1"/>
        <v>22.54</v>
      </c>
      <c r="CT21" s="51">
        <f t="shared" si="2"/>
        <v>304.24000000000007</v>
      </c>
    </row>
    <row r="22" spans="2:99" ht="14.25" customHeight="1">
      <c r="B22" s="44">
        <v>6</v>
      </c>
      <c r="C22" s="55" t="s">
        <v>36</v>
      </c>
      <c r="D22" s="56" t="s">
        <v>26</v>
      </c>
      <c r="E22" s="57">
        <v>300</v>
      </c>
      <c r="F22" s="47"/>
      <c r="G22" s="47"/>
      <c r="H22" s="47"/>
      <c r="I22" s="48">
        <v>9.4</v>
      </c>
      <c r="J22" s="48"/>
      <c r="K22" s="48"/>
      <c r="L22" s="49"/>
      <c r="M22" s="50"/>
      <c r="N22" s="50"/>
      <c r="CP22" s="51" t="s">
        <v>37</v>
      </c>
      <c r="CQ22" s="51">
        <f t="shared" si="0"/>
        <v>2861.9999999999995</v>
      </c>
      <c r="CR22" s="52">
        <v>0.08</v>
      </c>
      <c r="CS22" s="51">
        <f t="shared" si="1"/>
        <v>228.96</v>
      </c>
      <c r="CT22" s="51">
        <f t="shared" si="2"/>
        <v>3090.9599999999996</v>
      </c>
      <c r="CU22" s="53"/>
    </row>
    <row r="23" spans="2:99" ht="14.25" customHeight="1">
      <c r="B23" s="44">
        <v>7</v>
      </c>
      <c r="C23" s="55" t="s">
        <v>38</v>
      </c>
      <c r="D23" s="56" t="s">
        <v>26</v>
      </c>
      <c r="E23" s="57">
        <v>80</v>
      </c>
      <c r="F23" s="47"/>
      <c r="G23" s="47"/>
      <c r="H23" s="47"/>
      <c r="I23" s="48">
        <v>26.95</v>
      </c>
      <c r="J23" s="48"/>
      <c r="K23" s="48"/>
      <c r="L23" s="49"/>
      <c r="M23" s="50"/>
      <c r="N23" s="50"/>
      <c r="CP23" s="51" t="s">
        <v>31</v>
      </c>
      <c r="CQ23" s="51">
        <f t="shared" si="0"/>
        <v>2004</v>
      </c>
      <c r="CR23" s="52">
        <v>0.08</v>
      </c>
      <c r="CS23" s="51">
        <f t="shared" si="1"/>
        <v>160.32</v>
      </c>
      <c r="CT23" s="51">
        <f t="shared" si="2"/>
        <v>2164.32</v>
      </c>
      <c r="CU23" s="53"/>
    </row>
    <row r="24" spans="2:98" ht="14.25" customHeight="1">
      <c r="B24" s="44">
        <v>8</v>
      </c>
      <c r="C24" s="55" t="s">
        <v>39</v>
      </c>
      <c r="D24" s="56" t="s">
        <v>26</v>
      </c>
      <c r="E24" s="57">
        <v>30</v>
      </c>
      <c r="F24" s="47"/>
      <c r="G24" s="47"/>
      <c r="H24" s="47"/>
      <c r="I24" s="48">
        <v>8.44</v>
      </c>
      <c r="J24" s="48"/>
      <c r="K24" s="48"/>
      <c r="L24" s="54"/>
      <c r="M24" s="50"/>
      <c r="N24" s="50"/>
      <c r="CP24" s="51" t="s">
        <v>40</v>
      </c>
      <c r="CQ24" s="51">
        <f t="shared" si="0"/>
        <v>165.9</v>
      </c>
      <c r="CR24" s="52">
        <v>0.08</v>
      </c>
      <c r="CS24" s="51">
        <f t="shared" si="1"/>
        <v>13.27</v>
      </c>
      <c r="CT24" s="51">
        <f t="shared" si="2"/>
        <v>179.17000000000002</v>
      </c>
    </row>
    <row r="25" spans="2:98" ht="14.25" customHeight="1">
      <c r="B25" s="44">
        <v>9</v>
      </c>
      <c r="C25" s="45" t="s">
        <v>41</v>
      </c>
      <c r="D25" s="46" t="s">
        <v>26</v>
      </c>
      <c r="E25" s="47">
        <v>50</v>
      </c>
      <c r="F25" s="47"/>
      <c r="G25" s="47"/>
      <c r="H25" s="47"/>
      <c r="I25" s="48">
        <v>13.87</v>
      </c>
      <c r="J25" s="48"/>
      <c r="K25" s="48"/>
      <c r="L25" s="49"/>
      <c r="M25" s="50"/>
      <c r="N25" s="50"/>
      <c r="CP25" s="51" t="s">
        <v>42</v>
      </c>
      <c r="CQ25" s="51">
        <f t="shared" si="0"/>
        <v>452.50000000000006</v>
      </c>
      <c r="CR25" s="52">
        <v>0.08</v>
      </c>
      <c r="CS25" s="51">
        <f t="shared" si="1"/>
        <v>36.2</v>
      </c>
      <c r="CT25" s="51">
        <f t="shared" si="2"/>
        <v>488.70000000000005</v>
      </c>
    </row>
    <row r="26" spans="2:98" ht="14.25" customHeight="1">
      <c r="B26" s="44">
        <v>10</v>
      </c>
      <c r="C26" s="55" t="s">
        <v>43</v>
      </c>
      <c r="D26" s="56" t="s">
        <v>26</v>
      </c>
      <c r="E26" s="57">
        <v>400</v>
      </c>
      <c r="F26" s="47"/>
      <c r="G26" s="47"/>
      <c r="H26" s="47"/>
      <c r="I26" s="48">
        <v>10.49</v>
      </c>
      <c r="J26" s="48"/>
      <c r="K26" s="48"/>
      <c r="L26" s="49"/>
      <c r="M26" s="50"/>
      <c r="N26" s="50"/>
      <c r="CP26" s="51" t="s">
        <v>44</v>
      </c>
      <c r="CQ26" s="51">
        <f t="shared" si="0"/>
        <v>3811.9999999999995</v>
      </c>
      <c r="CR26" s="52">
        <v>0.08</v>
      </c>
      <c r="CS26" s="51">
        <f t="shared" si="1"/>
        <v>304.96</v>
      </c>
      <c r="CT26" s="51">
        <f t="shared" si="2"/>
        <v>4116.959999999999</v>
      </c>
    </row>
    <row r="27" spans="2:99" ht="14.25" customHeight="1">
      <c r="B27" s="44">
        <v>11</v>
      </c>
      <c r="C27" s="55" t="s">
        <v>45</v>
      </c>
      <c r="D27" s="56" t="s">
        <v>26</v>
      </c>
      <c r="E27" s="57">
        <v>80</v>
      </c>
      <c r="F27" s="47"/>
      <c r="G27" s="47"/>
      <c r="H27" s="47"/>
      <c r="I27" s="48">
        <v>16.69</v>
      </c>
      <c r="J27" s="48"/>
      <c r="K27" s="48"/>
      <c r="L27" s="54"/>
      <c r="M27" s="50"/>
      <c r="N27" s="50"/>
      <c r="CP27" s="51" t="s">
        <v>46</v>
      </c>
      <c r="CQ27" s="51">
        <f t="shared" si="0"/>
        <v>1276.8000000000002</v>
      </c>
      <c r="CR27" s="52">
        <v>0.08</v>
      </c>
      <c r="CS27" s="51">
        <f t="shared" si="1"/>
        <v>102.14</v>
      </c>
      <c r="CT27" s="51">
        <f t="shared" si="2"/>
        <v>1378.9400000000003</v>
      </c>
      <c r="CU27" s="53"/>
    </row>
    <row r="28" spans="2:99" ht="14.25" customHeight="1">
      <c r="B28" s="44">
        <v>12</v>
      </c>
      <c r="C28" s="55" t="s">
        <v>47</v>
      </c>
      <c r="D28" s="56" t="s">
        <v>26</v>
      </c>
      <c r="E28" s="57">
        <v>20</v>
      </c>
      <c r="F28" s="47"/>
      <c r="G28" s="47"/>
      <c r="H28" s="47"/>
      <c r="I28" s="48">
        <v>10.61</v>
      </c>
      <c r="J28" s="48"/>
      <c r="K28" s="48"/>
      <c r="L28" s="49"/>
      <c r="M28" s="50"/>
      <c r="N28" s="50"/>
      <c r="CP28" s="51" t="s">
        <v>48</v>
      </c>
      <c r="CQ28" s="51">
        <f t="shared" si="0"/>
        <v>203.2</v>
      </c>
      <c r="CR28" s="52">
        <v>0.08</v>
      </c>
      <c r="CS28" s="51">
        <f t="shared" si="1"/>
        <v>16.26</v>
      </c>
      <c r="CT28" s="51">
        <f t="shared" si="2"/>
        <v>219.45999999999998</v>
      </c>
      <c r="CU28" s="53"/>
    </row>
    <row r="29" spans="2:98" ht="14.25" customHeight="1">
      <c r="B29" s="44">
        <v>13</v>
      </c>
      <c r="C29" s="55" t="s">
        <v>49</v>
      </c>
      <c r="D29" s="56" t="s">
        <v>26</v>
      </c>
      <c r="E29" s="57">
        <v>5</v>
      </c>
      <c r="F29" s="47"/>
      <c r="G29" s="47"/>
      <c r="H29" s="47"/>
      <c r="I29" s="48">
        <v>5.67</v>
      </c>
      <c r="J29" s="48"/>
      <c r="K29" s="48"/>
      <c r="L29" s="49"/>
      <c r="M29" s="50"/>
      <c r="N29" s="50"/>
      <c r="CP29" s="51" t="s">
        <v>50</v>
      </c>
      <c r="CQ29" s="51">
        <f t="shared" si="0"/>
        <v>25.150000000000002</v>
      </c>
      <c r="CR29" s="52">
        <v>0.08</v>
      </c>
      <c r="CS29" s="51">
        <f t="shared" si="1"/>
        <v>2.01</v>
      </c>
      <c r="CT29" s="51">
        <f t="shared" si="2"/>
        <v>27.160000000000004</v>
      </c>
    </row>
    <row r="30" spans="2:98" ht="14.25" customHeight="1">
      <c r="B30" s="44">
        <v>14</v>
      </c>
      <c r="C30" s="55" t="s">
        <v>51</v>
      </c>
      <c r="D30" s="56" t="s">
        <v>26</v>
      </c>
      <c r="E30" s="57">
        <v>300</v>
      </c>
      <c r="F30" s="47"/>
      <c r="G30" s="47"/>
      <c r="H30" s="47"/>
      <c r="I30" s="48">
        <v>4.86</v>
      </c>
      <c r="J30" s="48"/>
      <c r="K30" s="48"/>
      <c r="L30" s="54"/>
      <c r="M30" s="50"/>
      <c r="N30" s="50"/>
      <c r="CP30" s="51" t="s">
        <v>52</v>
      </c>
      <c r="CQ30" s="51">
        <f t="shared" si="0"/>
        <v>1131</v>
      </c>
      <c r="CR30" s="52">
        <v>0.08</v>
      </c>
      <c r="CS30" s="51">
        <f t="shared" si="1"/>
        <v>90.48</v>
      </c>
      <c r="CT30" s="51">
        <f t="shared" si="2"/>
        <v>1221.48</v>
      </c>
    </row>
    <row r="31" spans="2:98" ht="14.25" customHeight="1">
      <c r="B31" s="44">
        <v>15</v>
      </c>
      <c r="C31" s="55" t="s">
        <v>53</v>
      </c>
      <c r="D31" s="56" t="s">
        <v>26</v>
      </c>
      <c r="E31" s="57">
        <v>500</v>
      </c>
      <c r="F31" s="47"/>
      <c r="G31" s="47"/>
      <c r="H31" s="47"/>
      <c r="I31" s="48">
        <v>7.56</v>
      </c>
      <c r="J31" s="48"/>
      <c r="K31" s="48"/>
      <c r="L31" s="49"/>
      <c r="M31" s="50"/>
      <c r="N31" s="50"/>
      <c r="CP31" s="51" t="s">
        <v>54</v>
      </c>
      <c r="CQ31" s="51">
        <f t="shared" si="0"/>
        <v>3465</v>
      </c>
      <c r="CR31" s="52">
        <v>0.08</v>
      </c>
      <c r="CS31" s="51">
        <f t="shared" si="1"/>
        <v>277.2</v>
      </c>
      <c r="CT31" s="51">
        <f t="shared" si="2"/>
        <v>3742.2</v>
      </c>
    </row>
    <row r="32" spans="2:99" ht="14.25" customHeight="1">
      <c r="B32" s="44">
        <v>16</v>
      </c>
      <c r="C32" s="55" t="s">
        <v>55</v>
      </c>
      <c r="D32" s="56" t="s">
        <v>26</v>
      </c>
      <c r="E32" s="57">
        <v>300</v>
      </c>
      <c r="F32" s="47"/>
      <c r="G32" s="47"/>
      <c r="H32" s="47"/>
      <c r="I32" s="48">
        <v>13.78</v>
      </c>
      <c r="J32" s="48"/>
      <c r="K32" s="48"/>
      <c r="L32" s="49"/>
      <c r="M32" s="50"/>
      <c r="N32" s="50"/>
      <c r="CP32" s="51" t="s">
        <v>56</v>
      </c>
      <c r="CQ32" s="51">
        <f t="shared" si="0"/>
        <v>3879</v>
      </c>
      <c r="CR32" s="52">
        <v>0.08</v>
      </c>
      <c r="CS32" s="51">
        <f t="shared" si="1"/>
        <v>310.32</v>
      </c>
      <c r="CT32" s="51">
        <f t="shared" si="2"/>
        <v>4189.32</v>
      </c>
      <c r="CU32" s="53"/>
    </row>
    <row r="33" spans="2:99" ht="14.25" customHeight="1">
      <c r="B33" s="44">
        <v>17</v>
      </c>
      <c r="C33" s="55" t="s">
        <v>57</v>
      </c>
      <c r="D33" s="56" t="s">
        <v>26</v>
      </c>
      <c r="E33" s="57">
        <v>50</v>
      </c>
      <c r="F33" s="47"/>
      <c r="G33" s="47"/>
      <c r="H33" s="47"/>
      <c r="I33" s="48">
        <v>10.26</v>
      </c>
      <c r="J33" s="48"/>
      <c r="K33" s="48"/>
      <c r="L33" s="54"/>
      <c r="M33" s="50"/>
      <c r="N33" s="50"/>
      <c r="CP33" s="51" t="s">
        <v>58</v>
      </c>
      <c r="CQ33" s="51">
        <f t="shared" si="0"/>
        <v>422.49999999999994</v>
      </c>
      <c r="CR33" s="52">
        <v>0.08</v>
      </c>
      <c r="CS33" s="51">
        <f t="shared" si="1"/>
        <v>33.8</v>
      </c>
      <c r="CT33" s="51">
        <f t="shared" si="2"/>
        <v>456.29999999999995</v>
      </c>
      <c r="CU33" s="53"/>
    </row>
    <row r="34" spans="2:98" ht="16.5" customHeight="1">
      <c r="B34" s="44">
        <v>18</v>
      </c>
      <c r="C34" s="55" t="s">
        <v>59</v>
      </c>
      <c r="D34" s="56" t="s">
        <v>26</v>
      </c>
      <c r="E34" s="57">
        <v>30</v>
      </c>
      <c r="F34" s="47"/>
      <c r="G34" s="47"/>
      <c r="H34" s="47"/>
      <c r="I34" s="48">
        <v>63.72</v>
      </c>
      <c r="J34" s="48"/>
      <c r="K34" s="48"/>
      <c r="L34" s="49"/>
      <c r="M34" s="50"/>
      <c r="N34" s="50"/>
      <c r="CP34" s="51" t="s">
        <v>60</v>
      </c>
      <c r="CQ34" s="51">
        <f t="shared" si="0"/>
        <v>1114.5</v>
      </c>
      <c r="CR34" s="52">
        <v>0.08</v>
      </c>
      <c r="CS34" s="51">
        <f t="shared" si="1"/>
        <v>89.16</v>
      </c>
      <c r="CT34" s="51">
        <f t="shared" si="2"/>
        <v>1203.66</v>
      </c>
    </row>
    <row r="35" spans="2:98" ht="14.25" customHeight="1">
      <c r="B35" s="44">
        <v>19</v>
      </c>
      <c r="C35" s="55" t="s">
        <v>61</v>
      </c>
      <c r="D35" s="56" t="s">
        <v>26</v>
      </c>
      <c r="E35" s="57">
        <v>100</v>
      </c>
      <c r="F35" s="47"/>
      <c r="G35" s="47"/>
      <c r="H35" s="47"/>
      <c r="I35" s="48">
        <v>12.6</v>
      </c>
      <c r="J35" s="48"/>
      <c r="K35" s="48"/>
      <c r="L35" s="49"/>
      <c r="M35" s="50"/>
      <c r="N35" s="50"/>
      <c r="CP35" s="51" t="s">
        <v>62</v>
      </c>
      <c r="CQ35" s="51">
        <f t="shared" si="0"/>
        <v>753</v>
      </c>
      <c r="CR35" s="52">
        <v>0.08</v>
      </c>
      <c r="CS35" s="51">
        <f t="shared" si="1"/>
        <v>60.24</v>
      </c>
      <c r="CT35" s="51">
        <f t="shared" si="2"/>
        <v>813.24</v>
      </c>
    </row>
    <row r="36" spans="2:98" ht="14.25" customHeight="1">
      <c r="B36" s="44">
        <v>20</v>
      </c>
      <c r="C36" s="45" t="s">
        <v>63</v>
      </c>
      <c r="D36" s="46" t="s">
        <v>26</v>
      </c>
      <c r="E36" s="47">
        <v>40</v>
      </c>
      <c r="F36" s="47"/>
      <c r="G36" s="47"/>
      <c r="H36" s="47"/>
      <c r="I36" s="48">
        <v>81.59</v>
      </c>
      <c r="J36" s="48"/>
      <c r="K36" s="48"/>
      <c r="L36" s="54"/>
      <c r="M36" s="50"/>
      <c r="N36" s="50"/>
      <c r="CP36" s="51" t="s">
        <v>64</v>
      </c>
      <c r="CQ36" s="51">
        <f t="shared" si="0"/>
        <v>2874.4</v>
      </c>
      <c r="CR36" s="52">
        <v>0.08</v>
      </c>
      <c r="CS36" s="51">
        <f t="shared" si="1"/>
        <v>229.95</v>
      </c>
      <c r="CT36" s="51">
        <f t="shared" si="2"/>
        <v>3104.35</v>
      </c>
    </row>
    <row r="37" spans="2:99" ht="14.25" customHeight="1">
      <c r="B37" s="44">
        <v>21</v>
      </c>
      <c r="C37" s="55" t="s">
        <v>65</v>
      </c>
      <c r="D37" s="56" t="s">
        <v>26</v>
      </c>
      <c r="E37" s="57">
        <v>30</v>
      </c>
      <c r="F37" s="47"/>
      <c r="G37" s="47"/>
      <c r="H37" s="47"/>
      <c r="I37" s="48">
        <v>126</v>
      </c>
      <c r="J37" s="48"/>
      <c r="K37" s="48"/>
      <c r="L37" s="49"/>
      <c r="M37" s="50"/>
      <c r="N37" s="50"/>
      <c r="CP37" s="51" t="s">
        <v>66</v>
      </c>
      <c r="CQ37" s="51">
        <f t="shared" si="0"/>
        <v>3390.3</v>
      </c>
      <c r="CR37" s="52">
        <v>0.08</v>
      </c>
      <c r="CS37" s="51">
        <f t="shared" si="1"/>
        <v>271.22</v>
      </c>
      <c r="CT37" s="51">
        <f t="shared" si="2"/>
        <v>3661.5200000000004</v>
      </c>
      <c r="CU37" s="53"/>
    </row>
    <row r="38" spans="2:99" ht="14.25" customHeight="1">
      <c r="B38" s="44">
        <v>22</v>
      </c>
      <c r="C38" s="55" t="s">
        <v>67</v>
      </c>
      <c r="D38" s="56" t="s">
        <v>26</v>
      </c>
      <c r="E38" s="57">
        <v>100</v>
      </c>
      <c r="F38" s="47"/>
      <c r="G38" s="47"/>
      <c r="H38" s="47"/>
      <c r="I38" s="48">
        <v>26.25</v>
      </c>
      <c r="J38" s="48"/>
      <c r="K38" s="48"/>
      <c r="L38" s="49"/>
      <c r="M38" s="50"/>
      <c r="N38" s="50"/>
      <c r="CP38" s="51" t="s">
        <v>68</v>
      </c>
      <c r="CQ38" s="51">
        <f t="shared" si="0"/>
        <v>2241</v>
      </c>
      <c r="CR38" s="52">
        <v>0.08</v>
      </c>
      <c r="CS38" s="51">
        <f t="shared" si="1"/>
        <v>179.28</v>
      </c>
      <c r="CT38" s="51">
        <f t="shared" si="2"/>
        <v>2420.28</v>
      </c>
      <c r="CU38" s="53"/>
    </row>
    <row r="39" spans="2:98" ht="14.25" customHeight="1">
      <c r="B39" s="44">
        <v>23</v>
      </c>
      <c r="C39" s="55" t="s">
        <v>69</v>
      </c>
      <c r="D39" s="56" t="s">
        <v>26</v>
      </c>
      <c r="E39" s="57">
        <v>60</v>
      </c>
      <c r="F39" s="47"/>
      <c r="G39" s="47"/>
      <c r="H39" s="47"/>
      <c r="I39" s="48">
        <v>42</v>
      </c>
      <c r="J39" s="48"/>
      <c r="K39" s="48"/>
      <c r="L39" s="54"/>
      <c r="M39" s="50"/>
      <c r="N39" s="50"/>
      <c r="CP39" s="51" t="s">
        <v>70</v>
      </c>
      <c r="CQ39" s="51">
        <f t="shared" si="0"/>
        <v>2304.6</v>
      </c>
      <c r="CR39" s="52">
        <v>0.08</v>
      </c>
      <c r="CS39" s="51">
        <f t="shared" si="1"/>
        <v>184.37</v>
      </c>
      <c r="CT39" s="51">
        <f t="shared" si="2"/>
        <v>2488.97</v>
      </c>
    </row>
    <row r="40" spans="2:98" ht="14.25" customHeight="1">
      <c r="B40" s="44">
        <v>24</v>
      </c>
      <c r="C40" s="45" t="s">
        <v>71</v>
      </c>
      <c r="D40" s="46" t="s">
        <v>26</v>
      </c>
      <c r="E40" s="47">
        <v>1300</v>
      </c>
      <c r="F40" s="47"/>
      <c r="G40" s="47"/>
      <c r="H40" s="47"/>
      <c r="I40" s="48">
        <v>3.45</v>
      </c>
      <c r="J40" s="48"/>
      <c r="K40" s="48"/>
      <c r="L40" s="49"/>
      <c r="M40" s="50"/>
      <c r="N40" s="50"/>
      <c r="CP40" s="51" t="s">
        <v>72</v>
      </c>
      <c r="CQ40" s="51">
        <f t="shared" si="0"/>
        <v>5225.999999999999</v>
      </c>
      <c r="CR40" s="52">
        <v>0.08</v>
      </c>
      <c r="CS40" s="51">
        <f t="shared" si="1"/>
        <v>418.08</v>
      </c>
      <c r="CT40" s="51">
        <f t="shared" si="2"/>
        <v>5644.079999999999</v>
      </c>
    </row>
    <row r="41" spans="2:98" ht="14.25" customHeight="1">
      <c r="B41" s="44">
        <v>25</v>
      </c>
      <c r="C41" s="55" t="s">
        <v>73</v>
      </c>
      <c r="D41" s="56" t="s">
        <v>26</v>
      </c>
      <c r="E41" s="57">
        <v>1000</v>
      </c>
      <c r="F41" s="47"/>
      <c r="G41" s="47"/>
      <c r="H41" s="47"/>
      <c r="I41" s="48">
        <v>10.42</v>
      </c>
      <c r="J41" s="48"/>
      <c r="K41" s="48"/>
      <c r="L41" s="49"/>
      <c r="M41" s="50"/>
      <c r="N41" s="50"/>
      <c r="CP41" s="51" t="s">
        <v>74</v>
      </c>
      <c r="CQ41" s="51">
        <f t="shared" si="0"/>
        <v>10060</v>
      </c>
      <c r="CR41" s="52">
        <v>0.08</v>
      </c>
      <c r="CS41" s="51">
        <f t="shared" si="1"/>
        <v>804.8</v>
      </c>
      <c r="CT41" s="51">
        <f t="shared" si="2"/>
        <v>10864.8</v>
      </c>
    </row>
    <row r="42" spans="2:99" ht="14.25" customHeight="1">
      <c r="B42" s="44">
        <v>26</v>
      </c>
      <c r="C42" s="55" t="s">
        <v>75</v>
      </c>
      <c r="D42" s="56" t="s">
        <v>26</v>
      </c>
      <c r="E42" s="57">
        <v>300</v>
      </c>
      <c r="F42" s="47"/>
      <c r="G42" s="47"/>
      <c r="H42" s="47"/>
      <c r="I42" s="48">
        <v>31.21</v>
      </c>
      <c r="J42" s="48"/>
      <c r="K42" s="48"/>
      <c r="L42" s="54"/>
      <c r="M42" s="50"/>
      <c r="N42" s="50"/>
      <c r="CP42" s="51" t="s">
        <v>76</v>
      </c>
      <c r="CQ42" s="51">
        <f t="shared" si="0"/>
        <v>7635</v>
      </c>
      <c r="CR42" s="52">
        <v>0.08</v>
      </c>
      <c r="CS42" s="51">
        <f t="shared" si="1"/>
        <v>610.8</v>
      </c>
      <c r="CT42" s="51">
        <f t="shared" si="2"/>
        <v>8245.8</v>
      </c>
      <c r="CU42" s="53"/>
    </row>
    <row r="43" spans="2:99" ht="14.25" customHeight="1">
      <c r="B43" s="44">
        <v>27</v>
      </c>
      <c r="C43" s="45" t="s">
        <v>77</v>
      </c>
      <c r="D43" s="46" t="s">
        <v>26</v>
      </c>
      <c r="E43" s="47">
        <v>80</v>
      </c>
      <c r="F43" s="47"/>
      <c r="G43" s="47"/>
      <c r="H43" s="47"/>
      <c r="I43" s="48">
        <v>18.38</v>
      </c>
      <c r="J43" s="48"/>
      <c r="K43" s="48"/>
      <c r="L43" s="49"/>
      <c r="M43" s="50"/>
      <c r="N43" s="50"/>
      <c r="CP43" s="51" t="s">
        <v>78</v>
      </c>
      <c r="CQ43" s="51">
        <f t="shared" si="0"/>
        <v>1245.6</v>
      </c>
      <c r="CR43" s="52">
        <v>0.08</v>
      </c>
      <c r="CS43" s="51">
        <f t="shared" si="1"/>
        <v>99.65</v>
      </c>
      <c r="CT43" s="51">
        <f t="shared" si="2"/>
        <v>1345.25</v>
      </c>
      <c r="CU43" s="53"/>
    </row>
    <row r="44" spans="2:98" ht="14.25" customHeight="1">
      <c r="B44" s="44">
        <v>28</v>
      </c>
      <c r="C44" s="55" t="s">
        <v>79</v>
      </c>
      <c r="D44" s="56" t="s">
        <v>26</v>
      </c>
      <c r="E44" s="57">
        <v>100</v>
      </c>
      <c r="F44" s="47"/>
      <c r="G44" s="47"/>
      <c r="H44" s="47"/>
      <c r="I44" s="48">
        <v>20.84</v>
      </c>
      <c r="J44" s="48"/>
      <c r="K44" s="48"/>
      <c r="L44" s="49"/>
      <c r="M44" s="50"/>
      <c r="N44" s="50"/>
      <c r="CP44" s="51" t="s">
        <v>80</v>
      </c>
      <c r="CQ44" s="51">
        <f t="shared" si="0"/>
        <v>1496</v>
      </c>
      <c r="CR44" s="52">
        <v>0.08</v>
      </c>
      <c r="CS44" s="51">
        <f t="shared" si="1"/>
        <v>119.68</v>
      </c>
      <c r="CT44" s="51">
        <f t="shared" si="2"/>
        <v>1615.68</v>
      </c>
    </row>
    <row r="45" spans="2:98" ht="14.25" customHeight="1">
      <c r="B45" s="44">
        <v>29</v>
      </c>
      <c r="C45" s="55" t="s">
        <v>81</v>
      </c>
      <c r="D45" s="56" t="s">
        <v>26</v>
      </c>
      <c r="E45" s="57">
        <v>5</v>
      </c>
      <c r="F45" s="47"/>
      <c r="G45" s="47"/>
      <c r="H45" s="47"/>
      <c r="I45" s="48">
        <v>9.67</v>
      </c>
      <c r="J45" s="48"/>
      <c r="K45" s="48"/>
      <c r="L45" s="54"/>
      <c r="M45" s="50"/>
      <c r="N45" s="50"/>
      <c r="CP45" s="51" t="s">
        <v>82</v>
      </c>
      <c r="CQ45" s="51">
        <f t="shared" si="0"/>
        <v>42.65</v>
      </c>
      <c r="CR45" s="52">
        <v>0.08</v>
      </c>
      <c r="CS45" s="51">
        <f t="shared" si="1"/>
        <v>3.41</v>
      </c>
      <c r="CT45" s="51">
        <f t="shared" si="2"/>
        <v>46.06</v>
      </c>
    </row>
    <row r="46" spans="2:98" ht="14.25" customHeight="1">
      <c r="B46" s="44">
        <v>30</v>
      </c>
      <c r="C46" s="55" t="s">
        <v>83</v>
      </c>
      <c r="D46" s="56" t="s">
        <v>26</v>
      </c>
      <c r="E46" s="57">
        <v>30</v>
      </c>
      <c r="F46" s="47"/>
      <c r="G46" s="47"/>
      <c r="H46" s="47"/>
      <c r="I46" s="48">
        <v>10.55</v>
      </c>
      <c r="J46" s="48"/>
      <c r="K46" s="48"/>
      <c r="L46" s="49"/>
      <c r="M46" s="50"/>
      <c r="N46" s="50"/>
      <c r="CP46" s="51" t="s">
        <v>84</v>
      </c>
      <c r="CQ46" s="51">
        <f t="shared" si="0"/>
        <v>251.09999999999997</v>
      </c>
      <c r="CR46" s="52">
        <v>0.08</v>
      </c>
      <c r="CS46" s="51">
        <f t="shared" si="1"/>
        <v>20.09</v>
      </c>
      <c r="CT46" s="51">
        <f t="shared" si="2"/>
        <v>271.18999999999994</v>
      </c>
    </row>
    <row r="47" spans="2:99" ht="14.25" customHeight="1">
      <c r="B47" s="44">
        <v>31</v>
      </c>
      <c r="C47" s="55" t="s">
        <v>85</v>
      </c>
      <c r="D47" s="56" t="s">
        <v>26</v>
      </c>
      <c r="E47" s="57">
        <v>60</v>
      </c>
      <c r="F47" s="47"/>
      <c r="G47" s="47"/>
      <c r="H47" s="47"/>
      <c r="I47" s="48">
        <v>13.66</v>
      </c>
      <c r="J47" s="48"/>
      <c r="K47" s="48"/>
      <c r="L47" s="49"/>
      <c r="M47" s="50"/>
      <c r="N47" s="50"/>
      <c r="CP47" s="51" t="s">
        <v>86</v>
      </c>
      <c r="CQ47" s="51">
        <f t="shared" si="0"/>
        <v>634.2</v>
      </c>
      <c r="CR47" s="52">
        <v>0.08</v>
      </c>
      <c r="CS47" s="51">
        <f t="shared" si="1"/>
        <v>50.74</v>
      </c>
      <c r="CT47" s="51">
        <f t="shared" si="2"/>
        <v>684.94</v>
      </c>
      <c r="CU47" s="53"/>
    </row>
    <row r="48" spans="2:99" ht="14.25" customHeight="1">
      <c r="B48" s="44">
        <v>32</v>
      </c>
      <c r="C48" s="55" t="s">
        <v>87</v>
      </c>
      <c r="D48" s="56" t="s">
        <v>26</v>
      </c>
      <c r="E48" s="57">
        <v>60</v>
      </c>
      <c r="F48" s="47"/>
      <c r="G48" s="47"/>
      <c r="H48" s="47"/>
      <c r="I48" s="48">
        <v>9.12</v>
      </c>
      <c r="J48" s="48"/>
      <c r="K48" s="48"/>
      <c r="L48" s="54"/>
      <c r="M48" s="50"/>
      <c r="N48" s="50"/>
      <c r="CP48" s="51" t="s">
        <v>88</v>
      </c>
      <c r="CQ48" s="51">
        <f t="shared" si="0"/>
        <v>594.6</v>
      </c>
      <c r="CR48" s="52">
        <v>0.08</v>
      </c>
      <c r="CS48" s="51">
        <f t="shared" si="1"/>
        <v>47.57</v>
      </c>
      <c r="CT48" s="51">
        <f t="shared" si="2"/>
        <v>642.1700000000001</v>
      </c>
      <c r="CU48" s="53"/>
    </row>
    <row r="49" spans="2:98" ht="14.25" customHeight="1">
      <c r="B49" s="44">
        <v>33</v>
      </c>
      <c r="C49" s="55" t="s">
        <v>89</v>
      </c>
      <c r="D49" s="56" t="s">
        <v>26</v>
      </c>
      <c r="E49" s="57">
        <v>60</v>
      </c>
      <c r="F49" s="47"/>
      <c r="G49" s="47"/>
      <c r="H49" s="47"/>
      <c r="I49" s="48">
        <v>17.1</v>
      </c>
      <c r="J49" s="48"/>
      <c r="K49" s="48"/>
      <c r="L49" s="49"/>
      <c r="M49" s="50"/>
      <c r="N49" s="50"/>
      <c r="CP49" s="51" t="s">
        <v>90</v>
      </c>
      <c r="CQ49" s="51">
        <f t="shared" si="0"/>
        <v>905.4</v>
      </c>
      <c r="CR49" s="52">
        <v>0.08</v>
      </c>
      <c r="CS49" s="51">
        <f t="shared" si="1"/>
        <v>72.43</v>
      </c>
      <c r="CT49" s="51">
        <f t="shared" si="2"/>
        <v>977.8299999999999</v>
      </c>
    </row>
    <row r="50" spans="2:98" ht="14.25" customHeight="1">
      <c r="B50" s="44">
        <v>34</v>
      </c>
      <c r="C50" s="55" t="s">
        <v>91</v>
      </c>
      <c r="D50" s="56" t="s">
        <v>26</v>
      </c>
      <c r="E50" s="57">
        <v>150</v>
      </c>
      <c r="F50" s="47"/>
      <c r="G50" s="47"/>
      <c r="H50" s="47"/>
      <c r="I50" s="48">
        <v>14.04</v>
      </c>
      <c r="J50" s="48"/>
      <c r="K50" s="48"/>
      <c r="L50" s="49"/>
      <c r="M50" s="50"/>
      <c r="N50" s="50"/>
      <c r="CP50" s="51" t="s">
        <v>92</v>
      </c>
      <c r="CQ50" s="51">
        <f t="shared" si="0"/>
        <v>2313</v>
      </c>
      <c r="CR50" s="52">
        <v>0.08</v>
      </c>
      <c r="CS50" s="51">
        <f t="shared" si="1"/>
        <v>185.04</v>
      </c>
      <c r="CT50" s="51">
        <f t="shared" si="2"/>
        <v>2498.04</v>
      </c>
    </row>
    <row r="51" spans="2:98" ht="14.25" customHeight="1">
      <c r="B51" s="44">
        <v>35</v>
      </c>
      <c r="C51" s="45" t="s">
        <v>93</v>
      </c>
      <c r="D51" s="46" t="s">
        <v>26</v>
      </c>
      <c r="E51" s="47">
        <v>60</v>
      </c>
      <c r="F51" s="47"/>
      <c r="G51" s="47"/>
      <c r="H51" s="47"/>
      <c r="I51" s="48">
        <v>18.24</v>
      </c>
      <c r="J51" s="48"/>
      <c r="K51" s="48"/>
      <c r="L51" s="54"/>
      <c r="M51" s="50"/>
      <c r="N51" s="50"/>
      <c r="CP51" s="51" t="s">
        <v>94</v>
      </c>
      <c r="CQ51" s="51">
        <f t="shared" si="0"/>
        <v>1128.6</v>
      </c>
      <c r="CR51" s="52">
        <v>0.08</v>
      </c>
      <c r="CS51" s="51">
        <f t="shared" si="1"/>
        <v>90.29</v>
      </c>
      <c r="CT51" s="51">
        <f t="shared" si="2"/>
        <v>1218.8899999999999</v>
      </c>
    </row>
    <row r="52" spans="2:99" ht="14.25" customHeight="1">
      <c r="B52" s="44">
        <v>36</v>
      </c>
      <c r="C52" s="55" t="s">
        <v>95</v>
      </c>
      <c r="D52" s="56" t="s">
        <v>26</v>
      </c>
      <c r="E52" s="57">
        <v>400</v>
      </c>
      <c r="F52" s="47"/>
      <c r="G52" s="47"/>
      <c r="H52" s="47"/>
      <c r="I52" s="48">
        <v>8.64</v>
      </c>
      <c r="J52" s="48"/>
      <c r="K52" s="48"/>
      <c r="L52" s="49"/>
      <c r="M52" s="50"/>
      <c r="N52" s="50"/>
      <c r="CP52" s="51" t="s">
        <v>96</v>
      </c>
      <c r="CQ52" s="51">
        <f t="shared" si="0"/>
        <v>4168</v>
      </c>
      <c r="CR52" s="52">
        <v>0.08</v>
      </c>
      <c r="CS52" s="51">
        <f t="shared" si="1"/>
        <v>333.44</v>
      </c>
      <c r="CT52" s="51">
        <f t="shared" si="2"/>
        <v>4501.44</v>
      </c>
      <c r="CU52" s="53"/>
    </row>
    <row r="53" spans="2:99" ht="14.25" customHeight="1">
      <c r="B53" s="44">
        <v>37</v>
      </c>
      <c r="C53" s="55" t="s">
        <v>97</v>
      </c>
      <c r="D53" s="56" t="s">
        <v>26</v>
      </c>
      <c r="E53" s="57">
        <v>3</v>
      </c>
      <c r="F53" s="47"/>
      <c r="G53" s="47"/>
      <c r="H53" s="47"/>
      <c r="I53" s="48">
        <v>31.5</v>
      </c>
      <c r="J53" s="48"/>
      <c r="K53" s="48"/>
      <c r="L53" s="49"/>
      <c r="M53" s="50"/>
      <c r="N53" s="50"/>
      <c r="CP53" s="51" t="s">
        <v>98</v>
      </c>
      <c r="CQ53" s="51">
        <f t="shared" si="0"/>
        <v>92.55000000000001</v>
      </c>
      <c r="CR53" s="52">
        <v>0.08</v>
      </c>
      <c r="CS53" s="51">
        <f t="shared" si="1"/>
        <v>7.4</v>
      </c>
      <c r="CT53" s="51">
        <f t="shared" si="2"/>
        <v>99.95000000000002</v>
      </c>
      <c r="CU53" s="53"/>
    </row>
    <row r="54" spans="2:98" ht="14.25" customHeight="1">
      <c r="B54" s="44">
        <v>38</v>
      </c>
      <c r="C54" s="55" t="s">
        <v>99</v>
      </c>
      <c r="D54" s="56" t="s">
        <v>26</v>
      </c>
      <c r="E54" s="57">
        <v>60</v>
      </c>
      <c r="F54" s="47"/>
      <c r="G54" s="47"/>
      <c r="H54" s="47"/>
      <c r="I54" s="48">
        <v>11.44</v>
      </c>
      <c r="J54" s="48"/>
      <c r="K54" s="48"/>
      <c r="L54" s="54"/>
      <c r="M54" s="50"/>
      <c r="N54" s="50"/>
      <c r="CP54" s="51" t="s">
        <v>100</v>
      </c>
      <c r="CQ54" s="51">
        <f t="shared" si="0"/>
        <v>575.4</v>
      </c>
      <c r="CR54" s="52">
        <v>0.08</v>
      </c>
      <c r="CS54" s="51">
        <f t="shared" si="1"/>
        <v>46.03</v>
      </c>
      <c r="CT54" s="51">
        <f t="shared" si="2"/>
        <v>621.43</v>
      </c>
    </row>
    <row r="55" spans="2:98" ht="14.25" customHeight="1">
      <c r="B55" s="44">
        <v>39</v>
      </c>
      <c r="C55" s="55" t="s">
        <v>101</v>
      </c>
      <c r="D55" s="56" t="s">
        <v>26</v>
      </c>
      <c r="E55" s="57">
        <v>10</v>
      </c>
      <c r="F55" s="47"/>
      <c r="G55" s="47"/>
      <c r="H55" s="47"/>
      <c r="I55" s="48">
        <v>14.7</v>
      </c>
      <c r="J55" s="48"/>
      <c r="K55" s="48"/>
      <c r="L55" s="49"/>
      <c r="M55" s="50"/>
      <c r="N55" s="50"/>
      <c r="CP55" s="51" t="s">
        <v>102</v>
      </c>
      <c r="CQ55" s="51">
        <f t="shared" si="0"/>
        <v>101.30000000000001</v>
      </c>
      <c r="CR55" s="52">
        <v>0.08</v>
      </c>
      <c r="CS55" s="51">
        <f t="shared" si="1"/>
        <v>8.1</v>
      </c>
      <c r="CT55" s="51">
        <f t="shared" si="2"/>
        <v>109.4</v>
      </c>
    </row>
    <row r="56" spans="2:98" ht="14.25" customHeight="1">
      <c r="B56" s="44">
        <v>40</v>
      </c>
      <c r="C56" s="55" t="s">
        <v>103</v>
      </c>
      <c r="D56" s="56" t="s">
        <v>26</v>
      </c>
      <c r="E56" s="57">
        <v>10</v>
      </c>
      <c r="F56" s="47"/>
      <c r="G56" s="47"/>
      <c r="H56" s="47"/>
      <c r="I56" s="48">
        <v>28.35</v>
      </c>
      <c r="J56" s="48"/>
      <c r="K56" s="48"/>
      <c r="L56" s="49"/>
      <c r="M56" s="50"/>
      <c r="N56" s="50"/>
      <c r="CP56" s="51" t="s">
        <v>104</v>
      </c>
      <c r="CQ56" s="51">
        <f t="shared" si="0"/>
        <v>273.5</v>
      </c>
      <c r="CR56" s="52">
        <v>0.08</v>
      </c>
      <c r="CS56" s="51">
        <f t="shared" si="1"/>
        <v>21.88</v>
      </c>
      <c r="CT56" s="51">
        <f t="shared" si="2"/>
        <v>295.38</v>
      </c>
    </row>
    <row r="57" spans="2:98" ht="14.25" customHeight="1">
      <c r="B57" s="44">
        <v>41</v>
      </c>
      <c r="C57" s="55" t="s">
        <v>105</v>
      </c>
      <c r="D57" s="56" t="s">
        <v>26</v>
      </c>
      <c r="E57" s="57">
        <v>100</v>
      </c>
      <c r="F57" s="47"/>
      <c r="G57" s="47"/>
      <c r="H57" s="47"/>
      <c r="I57" s="48">
        <v>9.69</v>
      </c>
      <c r="J57" s="48"/>
      <c r="K57" s="48"/>
      <c r="L57" s="54"/>
      <c r="M57" s="50"/>
      <c r="N57" s="50"/>
      <c r="CP57" s="51" t="s">
        <v>106</v>
      </c>
      <c r="CQ57" s="51">
        <f t="shared" si="0"/>
        <v>833</v>
      </c>
      <c r="CR57" s="52">
        <v>0.08</v>
      </c>
      <c r="CS57" s="51">
        <f t="shared" si="1"/>
        <v>66.64</v>
      </c>
      <c r="CT57" s="51">
        <f t="shared" si="2"/>
        <v>899.64</v>
      </c>
    </row>
    <row r="58" spans="2:98" ht="14.25" customHeight="1">
      <c r="B58" s="44">
        <v>42</v>
      </c>
      <c r="C58" s="55" t="s">
        <v>107</v>
      </c>
      <c r="D58" s="56" t="s">
        <v>26</v>
      </c>
      <c r="E58" s="57">
        <v>50</v>
      </c>
      <c r="F58" s="47"/>
      <c r="G58" s="47"/>
      <c r="H58" s="47"/>
      <c r="I58" s="48">
        <v>7.9</v>
      </c>
      <c r="J58" s="48"/>
      <c r="K58" s="48"/>
      <c r="L58" s="49"/>
      <c r="M58" s="50"/>
      <c r="N58" s="50"/>
      <c r="CP58" s="51" t="s">
        <v>108</v>
      </c>
      <c r="CQ58" s="51">
        <f t="shared" si="0"/>
        <v>296.5</v>
      </c>
      <c r="CR58" s="52">
        <v>0.08</v>
      </c>
      <c r="CS58" s="51">
        <f t="shared" si="1"/>
        <v>23.72</v>
      </c>
      <c r="CT58" s="51">
        <f t="shared" si="2"/>
        <v>320.22</v>
      </c>
    </row>
    <row r="59" spans="2:98" ht="14.25" customHeight="1">
      <c r="B59" s="44">
        <v>43</v>
      </c>
      <c r="C59" s="55" t="s">
        <v>109</v>
      </c>
      <c r="D59" s="56" t="s">
        <v>26</v>
      </c>
      <c r="E59" s="57">
        <v>1500</v>
      </c>
      <c r="F59" s="47"/>
      <c r="G59" s="47"/>
      <c r="H59" s="47"/>
      <c r="I59" s="48">
        <v>4.42</v>
      </c>
      <c r="J59" s="48"/>
      <c r="K59" s="48"/>
      <c r="L59" s="49"/>
      <c r="M59" s="50"/>
      <c r="N59" s="50"/>
      <c r="CP59" s="51" t="s">
        <v>110</v>
      </c>
      <c r="CQ59" s="51">
        <f t="shared" si="0"/>
        <v>5790</v>
      </c>
      <c r="CR59" s="52">
        <v>0.08</v>
      </c>
      <c r="CS59" s="51">
        <f t="shared" si="1"/>
        <v>463.2</v>
      </c>
      <c r="CT59" s="51">
        <f t="shared" si="2"/>
        <v>6253.2</v>
      </c>
    </row>
    <row r="60" spans="2:98" ht="14.25" customHeight="1">
      <c r="B60" s="44">
        <v>44</v>
      </c>
      <c r="C60" s="45" t="s">
        <v>111</v>
      </c>
      <c r="D60" s="46" t="s">
        <v>26</v>
      </c>
      <c r="E60" s="47">
        <v>600</v>
      </c>
      <c r="F60" s="47"/>
      <c r="G60" s="47"/>
      <c r="H60" s="47"/>
      <c r="I60" s="48">
        <v>10.88</v>
      </c>
      <c r="J60" s="48"/>
      <c r="K60" s="48"/>
      <c r="L60" s="54"/>
      <c r="M60" s="50"/>
      <c r="N60" s="50"/>
      <c r="CP60" s="51" t="s">
        <v>112</v>
      </c>
      <c r="CQ60" s="51">
        <f t="shared" si="0"/>
        <v>5712</v>
      </c>
      <c r="CR60" s="52">
        <v>0.08</v>
      </c>
      <c r="CS60" s="51">
        <f t="shared" si="1"/>
        <v>456.96</v>
      </c>
      <c r="CT60" s="51">
        <f t="shared" si="2"/>
        <v>6168.96</v>
      </c>
    </row>
    <row r="61" spans="2:98" ht="14.25" customHeight="1">
      <c r="B61" s="44">
        <v>45</v>
      </c>
      <c r="C61" s="55" t="s">
        <v>113</v>
      </c>
      <c r="D61" s="56" t="s">
        <v>26</v>
      </c>
      <c r="E61" s="57">
        <v>250</v>
      </c>
      <c r="F61" s="47"/>
      <c r="G61" s="47"/>
      <c r="H61" s="47"/>
      <c r="I61" s="48">
        <v>20.24</v>
      </c>
      <c r="J61" s="48"/>
      <c r="K61" s="48"/>
      <c r="L61" s="49"/>
      <c r="M61" s="50"/>
      <c r="N61" s="50"/>
      <c r="CP61" s="51" t="s">
        <v>114</v>
      </c>
      <c r="CQ61" s="51">
        <f t="shared" si="0"/>
        <v>3840</v>
      </c>
      <c r="CR61" s="52">
        <v>0.08</v>
      </c>
      <c r="CS61" s="51">
        <f t="shared" si="1"/>
        <v>307.2</v>
      </c>
      <c r="CT61" s="51">
        <f t="shared" si="2"/>
        <v>4147.2</v>
      </c>
    </row>
    <row r="62" spans="2:98" ht="14.25" customHeight="1">
      <c r="B62" s="44">
        <v>46</v>
      </c>
      <c r="C62" s="55" t="s">
        <v>115</v>
      </c>
      <c r="D62" s="56" t="s">
        <v>26</v>
      </c>
      <c r="E62" s="57">
        <v>200</v>
      </c>
      <c r="F62" s="47"/>
      <c r="G62" s="47"/>
      <c r="H62" s="47"/>
      <c r="I62" s="48">
        <v>3.41</v>
      </c>
      <c r="J62" s="48"/>
      <c r="K62" s="48"/>
      <c r="L62" s="49"/>
      <c r="M62" s="50"/>
      <c r="N62" s="50"/>
      <c r="CP62" s="51" t="s">
        <v>116</v>
      </c>
      <c r="CQ62" s="51">
        <f t="shared" si="0"/>
        <v>608</v>
      </c>
      <c r="CR62" s="52">
        <v>0.08</v>
      </c>
      <c r="CS62" s="51">
        <f t="shared" si="1"/>
        <v>48.64</v>
      </c>
      <c r="CT62" s="51">
        <f t="shared" si="2"/>
        <v>656.64</v>
      </c>
    </row>
    <row r="63" spans="2:98" ht="14.25" customHeight="1">
      <c r="B63" s="44">
        <v>47</v>
      </c>
      <c r="C63" s="55" t="s">
        <v>117</v>
      </c>
      <c r="D63" s="56" t="s">
        <v>26</v>
      </c>
      <c r="E63" s="57">
        <v>1000</v>
      </c>
      <c r="F63" s="47"/>
      <c r="G63" s="47"/>
      <c r="H63" s="47"/>
      <c r="I63" s="48">
        <v>7</v>
      </c>
      <c r="J63" s="48"/>
      <c r="K63" s="48"/>
      <c r="L63" s="54"/>
      <c r="M63" s="50"/>
      <c r="N63" s="50"/>
      <c r="CP63" s="51" t="s">
        <v>118</v>
      </c>
      <c r="CQ63" s="51">
        <f t="shared" si="0"/>
        <v>3370</v>
      </c>
      <c r="CR63" s="52">
        <v>0.08</v>
      </c>
      <c r="CS63" s="51">
        <f t="shared" si="1"/>
        <v>269.6</v>
      </c>
      <c r="CT63" s="51">
        <f t="shared" si="2"/>
        <v>3639.6</v>
      </c>
    </row>
    <row r="64" spans="2:98" ht="14.25" customHeight="1">
      <c r="B64" s="44">
        <v>48</v>
      </c>
      <c r="C64" s="55" t="s">
        <v>119</v>
      </c>
      <c r="D64" s="56" t="s">
        <v>26</v>
      </c>
      <c r="E64" s="57">
        <v>400</v>
      </c>
      <c r="F64" s="47"/>
      <c r="G64" s="47"/>
      <c r="H64" s="47"/>
      <c r="I64" s="48">
        <v>13.68</v>
      </c>
      <c r="J64" s="48"/>
      <c r="K64" s="48"/>
      <c r="L64" s="49"/>
      <c r="M64" s="50"/>
      <c r="N64" s="50"/>
      <c r="CP64" s="51" t="s">
        <v>120</v>
      </c>
      <c r="CQ64" s="51">
        <f t="shared" si="0"/>
        <v>1596</v>
      </c>
      <c r="CR64" s="52">
        <v>0.08</v>
      </c>
      <c r="CS64" s="51">
        <f t="shared" si="1"/>
        <v>127.68</v>
      </c>
      <c r="CT64" s="51">
        <f t="shared" si="2"/>
        <v>1723.68</v>
      </c>
    </row>
    <row r="65" spans="2:98" ht="14.25" customHeight="1">
      <c r="B65" s="44">
        <v>49</v>
      </c>
      <c r="C65" s="55" t="s">
        <v>121</v>
      </c>
      <c r="D65" s="56" t="s">
        <v>26</v>
      </c>
      <c r="E65" s="57">
        <v>20</v>
      </c>
      <c r="F65" s="47"/>
      <c r="G65" s="47"/>
      <c r="H65" s="47"/>
      <c r="I65" s="48">
        <v>16.46</v>
      </c>
      <c r="J65" s="48"/>
      <c r="K65" s="48"/>
      <c r="L65" s="49"/>
      <c r="M65" s="50"/>
      <c r="N65" s="50"/>
      <c r="CP65" s="51" t="s">
        <v>122</v>
      </c>
      <c r="CQ65" s="51">
        <f t="shared" si="0"/>
        <v>290.59999999999997</v>
      </c>
      <c r="CR65" s="52">
        <v>0.08</v>
      </c>
      <c r="CS65" s="51">
        <f t="shared" si="1"/>
        <v>23.25</v>
      </c>
      <c r="CT65" s="51">
        <f t="shared" si="2"/>
        <v>313.84999999999997</v>
      </c>
    </row>
    <row r="66" spans="2:98" ht="14.25" customHeight="1">
      <c r="B66" s="44">
        <v>50</v>
      </c>
      <c r="C66" s="55" t="s">
        <v>123</v>
      </c>
      <c r="D66" s="56" t="s">
        <v>26</v>
      </c>
      <c r="E66" s="57">
        <v>1000</v>
      </c>
      <c r="F66" s="47"/>
      <c r="G66" s="47"/>
      <c r="H66" s="47"/>
      <c r="I66" s="48">
        <v>3.24</v>
      </c>
      <c r="J66" s="48"/>
      <c r="K66" s="48"/>
      <c r="L66" s="54"/>
      <c r="M66" s="50"/>
      <c r="N66" s="50"/>
      <c r="CP66" s="51" t="s">
        <v>124</v>
      </c>
      <c r="CQ66" s="51">
        <f t="shared" si="0"/>
        <v>3010</v>
      </c>
      <c r="CR66" s="52">
        <v>0.08</v>
      </c>
      <c r="CS66" s="51">
        <f t="shared" si="1"/>
        <v>240.8</v>
      </c>
      <c r="CT66" s="51">
        <f t="shared" si="2"/>
        <v>3250.8</v>
      </c>
    </row>
    <row r="67" spans="2:98" ht="14.25" customHeight="1">
      <c r="B67" s="44">
        <v>51</v>
      </c>
      <c r="C67" s="45" t="s">
        <v>125</v>
      </c>
      <c r="D67" s="46" t="s">
        <v>26</v>
      </c>
      <c r="E67" s="47">
        <v>300</v>
      </c>
      <c r="F67" s="47"/>
      <c r="G67" s="47"/>
      <c r="H67" s="47"/>
      <c r="I67" s="48">
        <v>16.2</v>
      </c>
      <c r="J67" s="48"/>
      <c r="K67" s="48"/>
      <c r="L67" s="49"/>
      <c r="M67" s="50"/>
      <c r="N67" s="50"/>
      <c r="CP67" s="51" t="s">
        <v>126</v>
      </c>
      <c r="CQ67" s="51">
        <f t="shared" si="0"/>
        <v>3615</v>
      </c>
      <c r="CR67" s="52">
        <v>0.08</v>
      </c>
      <c r="CS67" s="51">
        <f t="shared" si="1"/>
        <v>289.2</v>
      </c>
      <c r="CT67" s="51">
        <f t="shared" si="2"/>
        <v>3904.2</v>
      </c>
    </row>
    <row r="68" spans="2:98" ht="14.25" customHeight="1">
      <c r="B68" s="44">
        <v>52</v>
      </c>
      <c r="C68" s="55" t="s">
        <v>127</v>
      </c>
      <c r="D68" s="56" t="s">
        <v>26</v>
      </c>
      <c r="E68" s="57">
        <v>80</v>
      </c>
      <c r="F68" s="47"/>
      <c r="G68" s="47"/>
      <c r="H68" s="47"/>
      <c r="I68" s="48">
        <v>9.35</v>
      </c>
      <c r="J68" s="48"/>
      <c r="K68" s="48"/>
      <c r="L68" s="49"/>
      <c r="M68" s="50"/>
      <c r="N68" s="50"/>
      <c r="CP68" s="51" t="s">
        <v>128</v>
      </c>
      <c r="CQ68" s="51">
        <f t="shared" si="0"/>
        <v>635.2</v>
      </c>
      <c r="CR68" s="52">
        <v>0.08</v>
      </c>
      <c r="CS68" s="51">
        <f t="shared" si="1"/>
        <v>50.82</v>
      </c>
      <c r="CT68" s="51">
        <f t="shared" si="2"/>
        <v>686.0200000000001</v>
      </c>
    </row>
    <row r="69" spans="2:98" ht="14.25" customHeight="1">
      <c r="B69" s="44">
        <v>53</v>
      </c>
      <c r="C69" s="55" t="s">
        <v>129</v>
      </c>
      <c r="D69" s="56" t="s">
        <v>26</v>
      </c>
      <c r="E69" s="57">
        <v>300</v>
      </c>
      <c r="F69" s="47"/>
      <c r="G69" s="47"/>
      <c r="H69" s="47"/>
      <c r="I69" s="48">
        <v>10.5</v>
      </c>
      <c r="J69" s="48"/>
      <c r="K69" s="48"/>
      <c r="L69" s="54"/>
      <c r="M69" s="50"/>
      <c r="N69" s="50"/>
      <c r="CP69" s="51" t="s">
        <v>130</v>
      </c>
      <c r="CQ69" s="51">
        <f t="shared" si="0"/>
        <v>3024</v>
      </c>
      <c r="CR69" s="52">
        <v>0.08</v>
      </c>
      <c r="CS69" s="51">
        <f t="shared" si="1"/>
        <v>241.92</v>
      </c>
      <c r="CT69" s="51">
        <f t="shared" si="2"/>
        <v>3265.92</v>
      </c>
    </row>
    <row r="70" spans="2:98" ht="14.25" customHeight="1">
      <c r="B70" s="44">
        <v>54</v>
      </c>
      <c r="C70" s="55" t="s">
        <v>131</v>
      </c>
      <c r="D70" s="56" t="s">
        <v>26</v>
      </c>
      <c r="E70" s="57">
        <v>40</v>
      </c>
      <c r="F70" s="47"/>
      <c r="G70" s="47"/>
      <c r="H70" s="47"/>
      <c r="I70" s="48">
        <v>13</v>
      </c>
      <c r="J70" s="48"/>
      <c r="K70" s="48"/>
      <c r="L70" s="49"/>
      <c r="M70" s="50"/>
      <c r="N70" s="50"/>
      <c r="CP70" s="51" t="s">
        <v>132</v>
      </c>
      <c r="CQ70" s="51">
        <f t="shared" si="0"/>
        <v>460.79999999999995</v>
      </c>
      <c r="CR70" s="52">
        <v>0.08</v>
      </c>
      <c r="CS70" s="51">
        <f t="shared" si="1"/>
        <v>36.86</v>
      </c>
      <c r="CT70" s="51">
        <f t="shared" si="2"/>
        <v>497.65999999999997</v>
      </c>
    </row>
    <row r="71" spans="2:98" ht="14.25" customHeight="1">
      <c r="B71" s="44">
        <v>55</v>
      </c>
      <c r="C71" s="55" t="s">
        <v>133</v>
      </c>
      <c r="D71" s="56" t="s">
        <v>26</v>
      </c>
      <c r="E71" s="57">
        <v>10</v>
      </c>
      <c r="F71" s="47"/>
      <c r="G71" s="47"/>
      <c r="H71" s="47"/>
      <c r="I71" s="48">
        <v>20.63</v>
      </c>
      <c r="J71" s="48"/>
      <c r="K71" s="48"/>
      <c r="L71" s="49"/>
      <c r="M71" s="50"/>
      <c r="N71" s="50"/>
      <c r="CP71" s="51" t="s">
        <v>134</v>
      </c>
      <c r="CQ71" s="51">
        <f t="shared" si="0"/>
        <v>197.8</v>
      </c>
      <c r="CR71" s="52">
        <v>0.08</v>
      </c>
      <c r="CS71" s="51">
        <f t="shared" si="1"/>
        <v>15.82</v>
      </c>
      <c r="CT71" s="51">
        <f t="shared" si="2"/>
        <v>213.62</v>
      </c>
    </row>
    <row r="72" spans="2:98" ht="14.25" customHeight="1">
      <c r="B72" s="44">
        <v>56</v>
      </c>
      <c r="C72" s="55" t="s">
        <v>135</v>
      </c>
      <c r="D72" s="56" t="s">
        <v>26</v>
      </c>
      <c r="E72" s="57">
        <v>20</v>
      </c>
      <c r="F72" s="47"/>
      <c r="G72" s="47"/>
      <c r="H72" s="47"/>
      <c r="I72" s="48">
        <v>41.26</v>
      </c>
      <c r="J72" s="48"/>
      <c r="K72" s="48"/>
      <c r="L72" s="54"/>
      <c r="M72" s="50"/>
      <c r="N72" s="50"/>
      <c r="CP72" s="51" t="s">
        <v>136</v>
      </c>
      <c r="CQ72" s="51">
        <f t="shared" si="0"/>
        <v>789.4</v>
      </c>
      <c r="CR72" s="52">
        <v>0.08</v>
      </c>
      <c r="CS72" s="51">
        <f t="shared" si="1"/>
        <v>63.15</v>
      </c>
      <c r="CT72" s="51">
        <f t="shared" si="2"/>
        <v>852.55</v>
      </c>
    </row>
    <row r="73" spans="2:98" ht="14.25" customHeight="1">
      <c r="B73" s="44">
        <v>57</v>
      </c>
      <c r="C73" s="55" t="s">
        <v>137</v>
      </c>
      <c r="D73" s="56" t="s">
        <v>26</v>
      </c>
      <c r="E73" s="57">
        <v>10</v>
      </c>
      <c r="F73" s="47"/>
      <c r="G73" s="47"/>
      <c r="H73" s="47"/>
      <c r="I73" s="48">
        <v>18.24</v>
      </c>
      <c r="J73" s="48"/>
      <c r="K73" s="48"/>
      <c r="L73" s="49"/>
      <c r="M73" s="50"/>
      <c r="N73" s="50"/>
      <c r="CP73" s="51" t="s">
        <v>138</v>
      </c>
      <c r="CQ73" s="51">
        <f t="shared" si="0"/>
        <v>149.9</v>
      </c>
      <c r="CR73" s="52">
        <v>0.08</v>
      </c>
      <c r="CS73" s="51">
        <f t="shared" si="1"/>
        <v>11.99</v>
      </c>
      <c r="CT73" s="51">
        <f t="shared" si="2"/>
        <v>161.89000000000001</v>
      </c>
    </row>
    <row r="74" spans="2:98" ht="14.25" customHeight="1">
      <c r="B74" s="44">
        <v>58</v>
      </c>
      <c r="C74" s="45" t="s">
        <v>139</v>
      </c>
      <c r="D74" s="46" t="s">
        <v>26</v>
      </c>
      <c r="E74" s="47">
        <v>20</v>
      </c>
      <c r="F74" s="47"/>
      <c r="G74" s="47"/>
      <c r="H74" s="47"/>
      <c r="I74" s="48">
        <v>43.32</v>
      </c>
      <c r="J74" s="48"/>
      <c r="K74" s="48"/>
      <c r="L74" s="49"/>
      <c r="M74" s="50"/>
      <c r="N74" s="50"/>
      <c r="CP74" s="51" t="s">
        <v>140</v>
      </c>
      <c r="CQ74" s="51">
        <f t="shared" si="0"/>
        <v>750.6</v>
      </c>
      <c r="CR74" s="52">
        <v>0.08</v>
      </c>
      <c r="CS74" s="51">
        <f t="shared" si="1"/>
        <v>60.05</v>
      </c>
      <c r="CT74" s="51">
        <f t="shared" si="2"/>
        <v>810.65</v>
      </c>
    </row>
    <row r="75" spans="2:98" ht="14.25" customHeight="1">
      <c r="B75" s="44">
        <v>59</v>
      </c>
      <c r="C75" s="45" t="s">
        <v>141</v>
      </c>
      <c r="D75" s="46" t="s">
        <v>26</v>
      </c>
      <c r="E75" s="47">
        <v>10</v>
      </c>
      <c r="F75" s="47"/>
      <c r="G75" s="47"/>
      <c r="H75" s="47"/>
      <c r="I75" s="48">
        <v>11.03</v>
      </c>
      <c r="J75" s="48"/>
      <c r="K75" s="48"/>
      <c r="L75" s="54"/>
      <c r="M75" s="50"/>
      <c r="N75" s="50"/>
      <c r="CP75" s="51" t="s">
        <v>142</v>
      </c>
      <c r="CQ75" s="51">
        <f t="shared" si="0"/>
        <v>110.3</v>
      </c>
      <c r="CR75" s="52">
        <v>0.08</v>
      </c>
      <c r="CS75" s="51">
        <f t="shared" si="1"/>
        <v>8.82</v>
      </c>
      <c r="CT75" s="51">
        <f t="shared" si="2"/>
        <v>119.12</v>
      </c>
    </row>
    <row r="76" spans="2:98" ht="14.25" customHeight="1">
      <c r="B76" s="44">
        <v>60</v>
      </c>
      <c r="C76" s="55" t="s">
        <v>143</v>
      </c>
      <c r="D76" s="56" t="s">
        <v>26</v>
      </c>
      <c r="E76" s="57">
        <v>80</v>
      </c>
      <c r="F76" s="47"/>
      <c r="G76" s="47"/>
      <c r="H76" s="47"/>
      <c r="I76" s="48">
        <v>10.26</v>
      </c>
      <c r="J76" s="48"/>
      <c r="K76" s="48"/>
      <c r="L76" s="49"/>
      <c r="M76" s="50"/>
      <c r="N76" s="50"/>
      <c r="CP76" s="51" t="s">
        <v>42</v>
      </c>
      <c r="CQ76" s="51">
        <f t="shared" si="0"/>
        <v>724</v>
      </c>
      <c r="CR76" s="52">
        <v>0.08</v>
      </c>
      <c r="CS76" s="51">
        <f t="shared" si="1"/>
        <v>57.92</v>
      </c>
      <c r="CT76" s="51">
        <f t="shared" si="2"/>
        <v>781.92</v>
      </c>
    </row>
    <row r="77" spans="2:98" ht="14.25" customHeight="1">
      <c r="B77" s="44">
        <v>61</v>
      </c>
      <c r="C77" s="55" t="s">
        <v>144</v>
      </c>
      <c r="D77" s="56" t="s">
        <v>26</v>
      </c>
      <c r="E77" s="57">
        <v>2000</v>
      </c>
      <c r="F77" s="47"/>
      <c r="G77" s="47"/>
      <c r="H77" s="47"/>
      <c r="I77" s="48">
        <v>11.45</v>
      </c>
      <c r="J77" s="48"/>
      <c r="K77" s="48"/>
      <c r="L77" s="49"/>
      <c r="M77" s="50"/>
      <c r="N77" s="50"/>
      <c r="CP77" s="51" t="s">
        <v>145</v>
      </c>
      <c r="CQ77" s="51">
        <f t="shared" si="0"/>
        <v>9020</v>
      </c>
      <c r="CR77" s="52">
        <v>0.08</v>
      </c>
      <c r="CS77" s="51">
        <f t="shared" si="1"/>
        <v>721.6</v>
      </c>
      <c r="CT77" s="51">
        <f t="shared" si="2"/>
        <v>9741.6</v>
      </c>
    </row>
    <row r="78" spans="2:98" ht="14.25" customHeight="1">
      <c r="B78" s="44">
        <v>62</v>
      </c>
      <c r="C78" s="55" t="s">
        <v>146</v>
      </c>
      <c r="D78" s="56" t="s">
        <v>26</v>
      </c>
      <c r="E78" s="57">
        <v>60</v>
      </c>
      <c r="F78" s="47"/>
      <c r="G78" s="47"/>
      <c r="H78" s="47"/>
      <c r="I78" s="48">
        <v>89.04</v>
      </c>
      <c r="J78" s="48"/>
      <c r="K78" s="48"/>
      <c r="L78" s="54"/>
      <c r="M78" s="50"/>
      <c r="N78" s="50"/>
      <c r="CP78" s="51" t="s">
        <v>147</v>
      </c>
      <c r="CQ78" s="51">
        <f t="shared" si="0"/>
        <v>4569</v>
      </c>
      <c r="CR78" s="52">
        <v>0.08</v>
      </c>
      <c r="CS78" s="51">
        <f t="shared" si="1"/>
        <v>365.52</v>
      </c>
      <c r="CT78" s="51">
        <f t="shared" si="2"/>
        <v>4934.52</v>
      </c>
    </row>
    <row r="79" spans="2:98" ht="14.25" customHeight="1">
      <c r="B79" s="44">
        <v>63</v>
      </c>
      <c r="C79" s="55" t="s">
        <v>148</v>
      </c>
      <c r="D79" s="56" t="s">
        <v>26</v>
      </c>
      <c r="E79" s="57">
        <v>150</v>
      </c>
      <c r="F79" s="47"/>
      <c r="G79" s="47"/>
      <c r="H79" s="47"/>
      <c r="I79" s="48">
        <v>11.49</v>
      </c>
      <c r="J79" s="48"/>
      <c r="K79" s="48"/>
      <c r="L79" s="49"/>
      <c r="M79" s="50"/>
      <c r="N79" s="50"/>
      <c r="CP79" s="51" t="s">
        <v>149</v>
      </c>
      <c r="CQ79" s="51">
        <f t="shared" si="0"/>
        <v>1698</v>
      </c>
      <c r="CR79" s="52">
        <v>0.08</v>
      </c>
      <c r="CS79" s="51">
        <f t="shared" si="1"/>
        <v>135.84</v>
      </c>
      <c r="CT79" s="51">
        <f t="shared" si="2"/>
        <v>1833.84</v>
      </c>
    </row>
    <row r="80" spans="2:98" ht="14.25" customHeight="1">
      <c r="B80" s="44">
        <v>64</v>
      </c>
      <c r="C80" s="55" t="s">
        <v>150</v>
      </c>
      <c r="D80" s="56" t="s">
        <v>26</v>
      </c>
      <c r="E80" s="57">
        <v>80</v>
      </c>
      <c r="F80" s="47"/>
      <c r="G80" s="47"/>
      <c r="H80" s="47"/>
      <c r="I80" s="48">
        <v>22.97</v>
      </c>
      <c r="J80" s="48"/>
      <c r="K80" s="48"/>
      <c r="L80" s="49"/>
      <c r="M80" s="50"/>
      <c r="N80" s="50"/>
      <c r="CP80" s="51" t="s">
        <v>151</v>
      </c>
      <c r="CQ80" s="51">
        <f t="shared" si="0"/>
        <v>1792</v>
      </c>
      <c r="CR80" s="52">
        <v>0.08</v>
      </c>
      <c r="CS80" s="51">
        <f t="shared" si="1"/>
        <v>143.36</v>
      </c>
      <c r="CT80" s="51">
        <f t="shared" si="2"/>
        <v>1935.3600000000001</v>
      </c>
    </row>
    <row r="81" spans="1:99" s="59" customFormat="1" ht="14.25" customHeight="1">
      <c r="A81" s="1"/>
      <c r="B81" s="44">
        <v>65</v>
      </c>
      <c r="C81" s="55" t="s">
        <v>152</v>
      </c>
      <c r="D81" s="56" t="s">
        <v>26</v>
      </c>
      <c r="E81" s="57">
        <v>20</v>
      </c>
      <c r="F81" s="47"/>
      <c r="G81" s="47"/>
      <c r="H81" s="47"/>
      <c r="I81" s="48">
        <v>26.65</v>
      </c>
      <c r="J81" s="48"/>
      <c r="K81" s="48"/>
      <c r="L81" s="54"/>
      <c r="M81" s="50"/>
      <c r="N81" s="5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7"/>
      <c r="CP81" s="51" t="s">
        <v>153</v>
      </c>
      <c r="CQ81" s="51">
        <f t="shared" si="0"/>
        <v>161</v>
      </c>
      <c r="CR81" s="52">
        <v>0.08</v>
      </c>
      <c r="CS81" s="51">
        <f t="shared" si="1"/>
        <v>12.88</v>
      </c>
      <c r="CT81" s="51">
        <f t="shared" si="2"/>
        <v>173.88</v>
      </c>
      <c r="CU81" s="58"/>
    </row>
    <row r="82" spans="1:99" s="59" customFormat="1" ht="14.25" customHeight="1">
      <c r="A82" s="1"/>
      <c r="B82" s="44">
        <v>66</v>
      </c>
      <c r="C82" s="45" t="s">
        <v>154</v>
      </c>
      <c r="D82" s="46" t="s">
        <v>26</v>
      </c>
      <c r="E82" s="47">
        <v>150</v>
      </c>
      <c r="F82" s="47"/>
      <c r="G82" s="47"/>
      <c r="H82" s="47"/>
      <c r="I82" s="48">
        <v>15.12</v>
      </c>
      <c r="J82" s="48"/>
      <c r="K82" s="48"/>
      <c r="L82" s="49"/>
      <c r="M82" s="50"/>
      <c r="N82" s="50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7"/>
      <c r="CP82" s="51" t="s">
        <v>155</v>
      </c>
      <c r="CQ82" s="51">
        <f t="shared" si="0"/>
        <v>2109</v>
      </c>
      <c r="CR82" s="52">
        <v>0.08</v>
      </c>
      <c r="CS82" s="51">
        <f t="shared" si="1"/>
        <v>168.72</v>
      </c>
      <c r="CT82" s="51">
        <f t="shared" si="2"/>
        <v>2277.72</v>
      </c>
      <c r="CU82" s="58"/>
    </row>
    <row r="83" spans="1:99" s="59" customFormat="1" ht="14.25" customHeight="1">
      <c r="A83" s="1"/>
      <c r="B83" s="44">
        <v>67</v>
      </c>
      <c r="C83" s="45" t="s">
        <v>156</v>
      </c>
      <c r="D83" s="46" t="s">
        <v>26</v>
      </c>
      <c r="E83" s="47">
        <v>100</v>
      </c>
      <c r="F83" s="47"/>
      <c r="G83" s="47"/>
      <c r="H83" s="47"/>
      <c r="I83" s="48">
        <v>22.68</v>
      </c>
      <c r="J83" s="48"/>
      <c r="K83" s="48"/>
      <c r="L83" s="49"/>
      <c r="M83" s="50"/>
      <c r="N83" s="5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7"/>
      <c r="CP83" s="51" t="s">
        <v>157</v>
      </c>
      <c r="CQ83" s="51">
        <f t="shared" si="0"/>
        <v>2108</v>
      </c>
      <c r="CR83" s="52">
        <v>0.08</v>
      </c>
      <c r="CS83" s="51">
        <f t="shared" si="1"/>
        <v>168.64</v>
      </c>
      <c r="CT83" s="51">
        <f t="shared" si="2"/>
        <v>2276.64</v>
      </c>
      <c r="CU83" s="58"/>
    </row>
    <row r="84" spans="1:99" s="59" customFormat="1" ht="14.25" customHeight="1">
      <c r="A84" s="60"/>
      <c r="B84" s="61">
        <v>68</v>
      </c>
      <c r="C84" s="55" t="s">
        <v>158</v>
      </c>
      <c r="D84" s="56" t="s">
        <v>26</v>
      </c>
      <c r="E84" s="57">
        <v>20</v>
      </c>
      <c r="F84" s="47"/>
      <c r="G84" s="47"/>
      <c r="H84" s="47"/>
      <c r="I84" s="48">
        <v>31.92</v>
      </c>
      <c r="J84" s="48"/>
      <c r="K84" s="48"/>
      <c r="L84" s="54"/>
      <c r="M84" s="50"/>
      <c r="N84" s="50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7"/>
      <c r="CP84" s="51" t="s">
        <v>159</v>
      </c>
      <c r="CQ84" s="51">
        <f t="shared" si="0"/>
        <v>482.8</v>
      </c>
      <c r="CR84" s="52">
        <v>0.08</v>
      </c>
      <c r="CS84" s="51">
        <f t="shared" si="1"/>
        <v>38.62</v>
      </c>
      <c r="CT84" s="51">
        <f t="shared" si="2"/>
        <v>521.42</v>
      </c>
      <c r="CU84" s="58"/>
    </row>
    <row r="85" spans="1:99" s="59" customFormat="1" ht="14.25" customHeight="1">
      <c r="A85" s="60"/>
      <c r="B85" s="61">
        <v>69</v>
      </c>
      <c r="C85" s="55" t="s">
        <v>160</v>
      </c>
      <c r="D85" s="56" t="s">
        <v>26</v>
      </c>
      <c r="E85" s="57">
        <v>20</v>
      </c>
      <c r="F85" s="47"/>
      <c r="G85" s="47"/>
      <c r="H85" s="47"/>
      <c r="I85" s="48">
        <v>30.45</v>
      </c>
      <c r="J85" s="48"/>
      <c r="K85" s="48"/>
      <c r="L85" s="49"/>
      <c r="M85" s="50"/>
      <c r="N85" s="50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7"/>
      <c r="CP85" s="51" t="s">
        <v>161</v>
      </c>
      <c r="CQ85" s="51">
        <f t="shared" si="0"/>
        <v>571.4</v>
      </c>
      <c r="CR85" s="52">
        <v>0.08</v>
      </c>
      <c r="CS85" s="51">
        <f t="shared" si="1"/>
        <v>45.71</v>
      </c>
      <c r="CT85" s="51">
        <f t="shared" si="2"/>
        <v>617.11</v>
      </c>
      <c r="CU85" s="58"/>
    </row>
    <row r="86" spans="1:99" s="59" customFormat="1" ht="14.25" customHeight="1">
      <c r="A86" s="60"/>
      <c r="B86" s="61">
        <v>70</v>
      </c>
      <c r="C86" s="55" t="s">
        <v>162</v>
      </c>
      <c r="D86" s="56" t="s">
        <v>26</v>
      </c>
      <c r="E86" s="57">
        <v>60</v>
      </c>
      <c r="F86" s="47"/>
      <c r="G86" s="47"/>
      <c r="H86" s="47"/>
      <c r="I86" s="48">
        <v>8.44</v>
      </c>
      <c r="J86" s="48"/>
      <c r="K86" s="48"/>
      <c r="L86" s="49"/>
      <c r="M86" s="50"/>
      <c r="N86" s="50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7"/>
      <c r="CP86" s="51" t="s">
        <v>163</v>
      </c>
      <c r="CQ86" s="51">
        <f t="shared" si="0"/>
        <v>422.4</v>
      </c>
      <c r="CR86" s="52">
        <v>0.08</v>
      </c>
      <c r="CS86" s="51">
        <f t="shared" si="1"/>
        <v>33.79</v>
      </c>
      <c r="CT86" s="51">
        <f t="shared" si="2"/>
        <v>456.19</v>
      </c>
      <c r="CU86" s="58"/>
    </row>
    <row r="87" spans="1:99" s="59" customFormat="1" ht="14.25" customHeight="1">
      <c r="A87" s="60"/>
      <c r="B87" s="61">
        <v>71</v>
      </c>
      <c r="C87" s="55" t="s">
        <v>164</v>
      </c>
      <c r="D87" s="56" t="s">
        <v>26</v>
      </c>
      <c r="E87" s="57">
        <v>1000</v>
      </c>
      <c r="F87" s="47"/>
      <c r="G87" s="47"/>
      <c r="H87" s="47"/>
      <c r="I87" s="48">
        <v>2.73</v>
      </c>
      <c r="J87" s="48"/>
      <c r="K87" s="48"/>
      <c r="L87" s="54"/>
      <c r="M87" s="50"/>
      <c r="N87" s="50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7"/>
      <c r="CP87" s="51" t="s">
        <v>165</v>
      </c>
      <c r="CQ87" s="51">
        <f t="shared" si="0"/>
        <v>2260</v>
      </c>
      <c r="CR87" s="52">
        <v>0.08</v>
      </c>
      <c r="CS87" s="51">
        <f t="shared" si="1"/>
        <v>180.8</v>
      </c>
      <c r="CT87" s="51">
        <f t="shared" si="2"/>
        <v>2440.8</v>
      </c>
      <c r="CU87" s="58"/>
    </row>
    <row r="88" spans="1:99" s="59" customFormat="1" ht="14.25" customHeight="1">
      <c r="A88" s="60"/>
      <c r="B88" s="61">
        <v>72</v>
      </c>
      <c r="C88" s="45" t="s">
        <v>166</v>
      </c>
      <c r="D88" s="46" t="s">
        <v>26</v>
      </c>
      <c r="E88" s="47">
        <v>500</v>
      </c>
      <c r="F88" s="47"/>
      <c r="G88" s="47"/>
      <c r="H88" s="47"/>
      <c r="I88" s="48">
        <v>9.42</v>
      </c>
      <c r="J88" s="48"/>
      <c r="K88" s="48"/>
      <c r="L88" s="49"/>
      <c r="M88" s="50"/>
      <c r="N88" s="50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7"/>
      <c r="CP88" s="51" t="s">
        <v>167</v>
      </c>
      <c r="CQ88" s="51">
        <f t="shared" si="0"/>
        <v>1665</v>
      </c>
      <c r="CR88" s="52">
        <v>0.08</v>
      </c>
      <c r="CS88" s="51">
        <f t="shared" si="1"/>
        <v>133.2</v>
      </c>
      <c r="CT88" s="51">
        <f t="shared" si="2"/>
        <v>1798.2</v>
      </c>
      <c r="CU88" s="58"/>
    </row>
    <row r="89" spans="1:99" s="59" customFormat="1" ht="14.25" customHeight="1">
      <c r="A89" s="60"/>
      <c r="B89" s="61">
        <v>73</v>
      </c>
      <c r="C89" s="45" t="s">
        <v>168</v>
      </c>
      <c r="D89" s="46" t="s">
        <v>26</v>
      </c>
      <c r="E89" s="47">
        <v>80</v>
      </c>
      <c r="F89" s="47"/>
      <c r="G89" s="47"/>
      <c r="H89" s="47"/>
      <c r="I89" s="48">
        <v>14.75</v>
      </c>
      <c r="J89" s="48"/>
      <c r="K89" s="48"/>
      <c r="L89" s="49"/>
      <c r="M89" s="50"/>
      <c r="N89" s="5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7"/>
      <c r="CP89" s="51" t="s">
        <v>169</v>
      </c>
      <c r="CQ89" s="51">
        <f t="shared" si="0"/>
        <v>629.6</v>
      </c>
      <c r="CR89" s="52">
        <v>0.08</v>
      </c>
      <c r="CS89" s="51">
        <f t="shared" si="1"/>
        <v>50.37</v>
      </c>
      <c r="CT89" s="51">
        <f t="shared" si="2"/>
        <v>679.97</v>
      </c>
      <c r="CU89" s="58"/>
    </row>
    <row r="90" spans="1:99" s="59" customFormat="1" ht="14.25" customHeight="1">
      <c r="A90" s="60"/>
      <c r="B90" s="61">
        <v>74</v>
      </c>
      <c r="C90" s="45" t="s">
        <v>170</v>
      </c>
      <c r="D90" s="46" t="s">
        <v>26</v>
      </c>
      <c r="E90" s="47">
        <v>300</v>
      </c>
      <c r="F90" s="47"/>
      <c r="G90" s="47"/>
      <c r="H90" s="47"/>
      <c r="I90" s="48">
        <v>26.05</v>
      </c>
      <c r="J90" s="48"/>
      <c r="K90" s="48"/>
      <c r="L90" s="54"/>
      <c r="M90" s="50"/>
      <c r="N90" s="50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7"/>
      <c r="CP90" s="51" t="s">
        <v>171</v>
      </c>
      <c r="CQ90" s="51">
        <f t="shared" si="0"/>
        <v>7305</v>
      </c>
      <c r="CR90" s="52">
        <v>0.08</v>
      </c>
      <c r="CS90" s="51">
        <f t="shared" si="1"/>
        <v>584.4</v>
      </c>
      <c r="CT90" s="51">
        <f t="shared" si="2"/>
        <v>7889.4</v>
      </c>
      <c r="CU90" s="58"/>
    </row>
    <row r="91" spans="1:99" s="59" customFormat="1" ht="14.25" customHeight="1">
      <c r="A91" s="60"/>
      <c r="B91" s="61">
        <v>75</v>
      </c>
      <c r="C91" s="55" t="s">
        <v>172</v>
      </c>
      <c r="D91" s="56" t="s">
        <v>26</v>
      </c>
      <c r="E91" s="57">
        <v>5</v>
      </c>
      <c r="F91" s="47"/>
      <c r="G91" s="47"/>
      <c r="H91" s="47"/>
      <c r="I91" s="48">
        <v>22.59</v>
      </c>
      <c r="J91" s="48"/>
      <c r="K91" s="48"/>
      <c r="L91" s="49"/>
      <c r="M91" s="50"/>
      <c r="N91" s="5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7"/>
      <c r="CP91" s="51" t="s">
        <v>173</v>
      </c>
      <c r="CQ91" s="51">
        <f t="shared" si="0"/>
        <v>92.55000000000001</v>
      </c>
      <c r="CR91" s="52">
        <v>0.08</v>
      </c>
      <c r="CS91" s="51">
        <f t="shared" si="1"/>
        <v>7.4</v>
      </c>
      <c r="CT91" s="51">
        <f t="shared" si="2"/>
        <v>99.95000000000002</v>
      </c>
      <c r="CU91" s="58"/>
    </row>
    <row r="92" spans="1:99" s="59" customFormat="1" ht="14.25" customHeight="1">
      <c r="A92" s="60"/>
      <c r="B92" s="61">
        <v>76</v>
      </c>
      <c r="C92" s="55" t="s">
        <v>174</v>
      </c>
      <c r="D92" s="56" t="s">
        <v>26</v>
      </c>
      <c r="E92" s="57">
        <v>10</v>
      </c>
      <c r="F92" s="47"/>
      <c r="G92" s="47"/>
      <c r="H92" s="47"/>
      <c r="I92" s="48">
        <v>30.32</v>
      </c>
      <c r="J92" s="48"/>
      <c r="K92" s="48"/>
      <c r="L92" s="49"/>
      <c r="M92" s="50"/>
      <c r="N92" s="50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7"/>
      <c r="CP92" s="51" t="s">
        <v>175</v>
      </c>
      <c r="CQ92" s="51">
        <f t="shared" si="0"/>
        <v>267.6</v>
      </c>
      <c r="CR92" s="52">
        <v>0.08</v>
      </c>
      <c r="CS92" s="51">
        <f t="shared" si="1"/>
        <v>21.41</v>
      </c>
      <c r="CT92" s="51">
        <f t="shared" si="2"/>
        <v>289.01000000000005</v>
      </c>
      <c r="CU92" s="58"/>
    </row>
    <row r="93" spans="1:99" s="59" customFormat="1" ht="14.25" customHeight="1">
      <c r="A93" s="60"/>
      <c r="B93" s="61">
        <v>77</v>
      </c>
      <c r="C93" s="45" t="s">
        <v>176</v>
      </c>
      <c r="D93" s="56" t="s">
        <v>26</v>
      </c>
      <c r="E93" s="57">
        <v>50</v>
      </c>
      <c r="F93" s="47"/>
      <c r="G93" s="47"/>
      <c r="H93" s="47"/>
      <c r="I93" s="48">
        <v>12.9</v>
      </c>
      <c r="J93" s="48"/>
      <c r="K93" s="48"/>
      <c r="L93" s="54"/>
      <c r="M93" s="50"/>
      <c r="N93" s="5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7"/>
      <c r="CP93" s="51" t="s">
        <v>177</v>
      </c>
      <c r="CQ93" s="51">
        <f t="shared" si="0"/>
        <v>446.5</v>
      </c>
      <c r="CR93" s="52">
        <v>0.08</v>
      </c>
      <c r="CS93" s="51">
        <f t="shared" si="1"/>
        <v>35.72</v>
      </c>
      <c r="CT93" s="51">
        <f t="shared" si="2"/>
        <v>482.22</v>
      </c>
      <c r="CU93" s="58"/>
    </row>
    <row r="94" spans="1:99" s="59" customFormat="1" ht="14.25" customHeight="1">
      <c r="A94" s="60"/>
      <c r="B94" s="61">
        <v>78</v>
      </c>
      <c r="C94" s="55" t="s">
        <v>178</v>
      </c>
      <c r="D94" s="56" t="s">
        <v>26</v>
      </c>
      <c r="E94" s="57">
        <v>250</v>
      </c>
      <c r="F94" s="47"/>
      <c r="G94" s="47"/>
      <c r="H94" s="47"/>
      <c r="I94" s="48">
        <v>4.25</v>
      </c>
      <c r="J94" s="48"/>
      <c r="K94" s="48"/>
      <c r="L94" s="49"/>
      <c r="M94" s="50"/>
      <c r="N94" s="50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7"/>
      <c r="CP94" s="51" t="s">
        <v>179</v>
      </c>
      <c r="CQ94" s="51">
        <f t="shared" si="0"/>
        <v>1017.5000000000001</v>
      </c>
      <c r="CR94" s="52">
        <v>0.08</v>
      </c>
      <c r="CS94" s="51">
        <f t="shared" si="1"/>
        <v>81.4</v>
      </c>
      <c r="CT94" s="51">
        <f t="shared" si="2"/>
        <v>1098.9</v>
      </c>
      <c r="CU94" s="58"/>
    </row>
    <row r="95" spans="1:99" s="59" customFormat="1" ht="14.25" customHeight="1">
      <c r="A95" s="60"/>
      <c r="B95" s="61">
        <v>79</v>
      </c>
      <c r="C95" s="55" t="s">
        <v>180</v>
      </c>
      <c r="D95" s="56" t="s">
        <v>26</v>
      </c>
      <c r="E95" s="57">
        <v>80</v>
      </c>
      <c r="F95" s="47"/>
      <c r="G95" s="47"/>
      <c r="H95" s="47"/>
      <c r="I95" s="48">
        <v>6.05</v>
      </c>
      <c r="J95" s="48"/>
      <c r="K95" s="48"/>
      <c r="L95" s="49"/>
      <c r="M95" s="50"/>
      <c r="N95" s="50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7"/>
      <c r="CP95" s="51" t="s">
        <v>181</v>
      </c>
      <c r="CQ95" s="51">
        <f t="shared" si="0"/>
        <v>462.40000000000003</v>
      </c>
      <c r="CR95" s="52">
        <v>0.08</v>
      </c>
      <c r="CS95" s="51">
        <f t="shared" si="1"/>
        <v>36.99</v>
      </c>
      <c r="CT95" s="51">
        <f t="shared" si="2"/>
        <v>499.39000000000004</v>
      </c>
      <c r="CU95" s="58"/>
    </row>
    <row r="96" spans="1:99" s="59" customFormat="1" ht="14.25" customHeight="1">
      <c r="A96" s="60"/>
      <c r="B96" s="61">
        <v>80</v>
      </c>
      <c r="C96" s="55" t="s">
        <v>182</v>
      </c>
      <c r="D96" s="56" t="s">
        <v>26</v>
      </c>
      <c r="E96" s="57">
        <v>400</v>
      </c>
      <c r="F96" s="47"/>
      <c r="G96" s="47"/>
      <c r="H96" s="47"/>
      <c r="I96" s="48">
        <v>3.26</v>
      </c>
      <c r="J96" s="48"/>
      <c r="K96" s="48"/>
      <c r="L96" s="54"/>
      <c r="M96" s="50"/>
      <c r="N96" s="50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7"/>
      <c r="CP96" s="51" t="s">
        <v>183</v>
      </c>
      <c r="CQ96" s="51">
        <f t="shared" si="0"/>
        <v>1244</v>
      </c>
      <c r="CR96" s="52">
        <v>0.08</v>
      </c>
      <c r="CS96" s="51">
        <f t="shared" si="1"/>
        <v>99.52</v>
      </c>
      <c r="CT96" s="51">
        <f t="shared" si="2"/>
        <v>1343.52</v>
      </c>
      <c r="CU96" s="58"/>
    </row>
    <row r="97" spans="1:99" s="59" customFormat="1" ht="14.25" customHeight="1">
      <c r="A97" s="60"/>
      <c r="B97" s="61">
        <v>81</v>
      </c>
      <c r="C97" s="55" t="s">
        <v>184</v>
      </c>
      <c r="D97" s="56" t="s">
        <v>26</v>
      </c>
      <c r="E97" s="57">
        <v>10</v>
      </c>
      <c r="F97" s="47"/>
      <c r="G97" s="47"/>
      <c r="H97" s="47"/>
      <c r="I97" s="48">
        <v>15.71</v>
      </c>
      <c r="J97" s="48"/>
      <c r="K97" s="48"/>
      <c r="L97" s="49"/>
      <c r="M97" s="50"/>
      <c r="N97" s="50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7"/>
      <c r="CP97" s="51" t="s">
        <v>185</v>
      </c>
      <c r="CQ97" s="51">
        <f t="shared" si="0"/>
        <v>146.1</v>
      </c>
      <c r="CR97" s="52">
        <v>0.08</v>
      </c>
      <c r="CS97" s="51">
        <f t="shared" si="1"/>
        <v>11.69</v>
      </c>
      <c r="CT97" s="51">
        <f t="shared" si="2"/>
        <v>157.79</v>
      </c>
      <c r="CU97" s="58"/>
    </row>
    <row r="98" spans="1:99" s="59" customFormat="1" ht="14.25" customHeight="1">
      <c r="A98" s="60"/>
      <c r="B98" s="61">
        <v>82</v>
      </c>
      <c r="C98" s="55" t="s">
        <v>186</v>
      </c>
      <c r="D98" s="56" t="s">
        <v>26</v>
      </c>
      <c r="E98" s="57">
        <v>250</v>
      </c>
      <c r="F98" s="47"/>
      <c r="G98" s="47"/>
      <c r="H98" s="47"/>
      <c r="I98" s="48">
        <v>9.67</v>
      </c>
      <c r="J98" s="48"/>
      <c r="K98" s="48"/>
      <c r="L98" s="49"/>
      <c r="M98" s="50"/>
      <c r="N98" s="50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7"/>
      <c r="CP98" s="51" t="s">
        <v>187</v>
      </c>
      <c r="CQ98" s="51">
        <f t="shared" si="0"/>
        <v>2247.5</v>
      </c>
      <c r="CR98" s="52">
        <v>0.08</v>
      </c>
      <c r="CS98" s="51">
        <f t="shared" si="1"/>
        <v>179.8</v>
      </c>
      <c r="CT98" s="51">
        <f t="shared" si="2"/>
        <v>2427.3</v>
      </c>
      <c r="CU98" s="58"/>
    </row>
    <row r="99" spans="1:99" s="59" customFormat="1" ht="14.25" customHeight="1">
      <c r="A99" s="60"/>
      <c r="B99" s="61">
        <v>83</v>
      </c>
      <c r="C99" s="55" t="s">
        <v>188</v>
      </c>
      <c r="D99" s="56" t="s">
        <v>26</v>
      </c>
      <c r="E99" s="57">
        <v>500</v>
      </c>
      <c r="F99" s="47"/>
      <c r="G99" s="47"/>
      <c r="H99" s="47"/>
      <c r="I99" s="48">
        <v>7.84</v>
      </c>
      <c r="J99" s="48"/>
      <c r="K99" s="48"/>
      <c r="L99" s="54"/>
      <c r="M99" s="50"/>
      <c r="N99" s="50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7"/>
      <c r="CP99" s="51" t="s">
        <v>62</v>
      </c>
      <c r="CQ99" s="51">
        <f t="shared" si="0"/>
        <v>3765</v>
      </c>
      <c r="CR99" s="52">
        <v>0.08</v>
      </c>
      <c r="CS99" s="51">
        <f t="shared" si="1"/>
        <v>301.2</v>
      </c>
      <c r="CT99" s="51">
        <f t="shared" si="2"/>
        <v>4066.2</v>
      </c>
      <c r="CU99" s="58"/>
    </row>
    <row r="100" spans="1:99" s="59" customFormat="1" ht="14.25" customHeight="1">
      <c r="A100" s="60"/>
      <c r="B100" s="61">
        <v>84</v>
      </c>
      <c r="C100" s="45" t="s">
        <v>189</v>
      </c>
      <c r="D100" s="46" t="s">
        <v>26</v>
      </c>
      <c r="E100" s="47">
        <v>10</v>
      </c>
      <c r="F100" s="47"/>
      <c r="G100" s="47"/>
      <c r="H100" s="47"/>
      <c r="I100" s="48">
        <v>20.46</v>
      </c>
      <c r="J100" s="48"/>
      <c r="K100" s="48"/>
      <c r="L100" s="49"/>
      <c r="M100" s="50"/>
      <c r="N100" s="50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7"/>
      <c r="CP100" s="51" t="s">
        <v>190</v>
      </c>
      <c r="CQ100" s="51">
        <f t="shared" si="0"/>
        <v>112.8</v>
      </c>
      <c r="CR100" s="52">
        <v>0.08</v>
      </c>
      <c r="CS100" s="51">
        <f t="shared" si="1"/>
        <v>9.02</v>
      </c>
      <c r="CT100" s="51">
        <f t="shared" si="2"/>
        <v>121.82</v>
      </c>
      <c r="CU100" s="58"/>
    </row>
    <row r="101" spans="1:99" s="59" customFormat="1" ht="14.25" customHeight="1">
      <c r="A101" s="60"/>
      <c r="B101" s="61">
        <v>85</v>
      </c>
      <c r="C101" s="45" t="s">
        <v>191</v>
      </c>
      <c r="D101" s="46" t="s">
        <v>26</v>
      </c>
      <c r="E101" s="47">
        <v>5</v>
      </c>
      <c r="F101" s="47"/>
      <c r="G101" s="47"/>
      <c r="H101" s="47"/>
      <c r="I101" s="48">
        <v>15.31</v>
      </c>
      <c r="J101" s="48"/>
      <c r="K101" s="48"/>
      <c r="L101" s="49"/>
      <c r="M101" s="50"/>
      <c r="N101" s="50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7"/>
      <c r="CP101" s="51" t="s">
        <v>192</v>
      </c>
      <c r="CQ101" s="51">
        <f t="shared" si="0"/>
        <v>67.55</v>
      </c>
      <c r="CR101" s="52">
        <v>0.08</v>
      </c>
      <c r="CS101" s="51">
        <f t="shared" si="1"/>
        <v>5.4</v>
      </c>
      <c r="CT101" s="51">
        <f t="shared" si="2"/>
        <v>72.95</v>
      </c>
      <c r="CU101" s="58"/>
    </row>
    <row r="102" spans="1:99" s="59" customFormat="1" ht="14.25" customHeight="1">
      <c r="A102" s="60"/>
      <c r="B102" s="61">
        <v>86</v>
      </c>
      <c r="C102" s="45" t="s">
        <v>193</v>
      </c>
      <c r="D102" s="46" t="s">
        <v>26</v>
      </c>
      <c r="E102" s="47">
        <v>5</v>
      </c>
      <c r="F102" s="47"/>
      <c r="G102" s="47"/>
      <c r="H102" s="47"/>
      <c r="I102" s="48">
        <v>21.1</v>
      </c>
      <c r="J102" s="48"/>
      <c r="K102" s="48"/>
      <c r="L102" s="54"/>
      <c r="M102" s="50"/>
      <c r="N102" s="5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7"/>
      <c r="CP102" s="51" t="s">
        <v>194</v>
      </c>
      <c r="CQ102" s="51">
        <f t="shared" si="0"/>
        <v>93.10000000000001</v>
      </c>
      <c r="CR102" s="52">
        <v>0.08</v>
      </c>
      <c r="CS102" s="51">
        <f t="shared" si="1"/>
        <v>7.45</v>
      </c>
      <c r="CT102" s="51">
        <f t="shared" si="2"/>
        <v>100.55000000000001</v>
      </c>
      <c r="CU102" s="58"/>
    </row>
    <row r="103" spans="1:99" s="59" customFormat="1" ht="14.25" customHeight="1">
      <c r="A103" s="60"/>
      <c r="B103" s="61">
        <v>87</v>
      </c>
      <c r="C103" s="45" t="s">
        <v>195</v>
      </c>
      <c r="D103" s="46" t="s">
        <v>26</v>
      </c>
      <c r="E103" s="47">
        <v>250</v>
      </c>
      <c r="F103" s="47"/>
      <c r="G103" s="47"/>
      <c r="H103" s="47"/>
      <c r="I103" s="48">
        <v>12.9</v>
      </c>
      <c r="J103" s="48"/>
      <c r="K103" s="48"/>
      <c r="L103" s="49"/>
      <c r="M103" s="50"/>
      <c r="N103" s="50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7"/>
      <c r="CP103" s="51" t="s">
        <v>196</v>
      </c>
      <c r="CQ103" s="51">
        <f t="shared" si="0"/>
        <v>3147.5</v>
      </c>
      <c r="CR103" s="52">
        <v>0.08</v>
      </c>
      <c r="CS103" s="51">
        <f t="shared" si="1"/>
        <v>251.8</v>
      </c>
      <c r="CT103" s="51">
        <f t="shared" si="2"/>
        <v>3399.3</v>
      </c>
      <c r="CU103" s="58"/>
    </row>
    <row r="104" spans="1:99" s="59" customFormat="1" ht="14.25" customHeight="1">
      <c r="A104" s="60"/>
      <c r="B104" s="61">
        <v>88</v>
      </c>
      <c r="C104" s="45" t="s">
        <v>197</v>
      </c>
      <c r="D104" s="46" t="s">
        <v>26</v>
      </c>
      <c r="E104" s="47">
        <v>30</v>
      </c>
      <c r="F104" s="47"/>
      <c r="G104" s="47"/>
      <c r="H104" s="47"/>
      <c r="I104" s="48">
        <v>48.93</v>
      </c>
      <c r="J104" s="48"/>
      <c r="K104" s="48"/>
      <c r="L104" s="49"/>
      <c r="M104" s="50"/>
      <c r="N104" s="5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7"/>
      <c r="CP104" s="51" t="s">
        <v>198</v>
      </c>
      <c r="CQ104" s="51">
        <f t="shared" si="0"/>
        <v>1433.7</v>
      </c>
      <c r="CR104" s="52">
        <v>0.08</v>
      </c>
      <c r="CS104" s="51">
        <f t="shared" si="1"/>
        <v>114.7</v>
      </c>
      <c r="CT104" s="51">
        <f t="shared" si="2"/>
        <v>1548.4</v>
      </c>
      <c r="CU104" s="58"/>
    </row>
    <row r="105" spans="1:99" s="59" customFormat="1" ht="14.25" customHeight="1">
      <c r="A105" s="60"/>
      <c r="B105" s="61">
        <v>89</v>
      </c>
      <c r="C105" s="55" t="s">
        <v>199</v>
      </c>
      <c r="D105" s="56" t="s">
        <v>26</v>
      </c>
      <c r="E105" s="57">
        <v>60</v>
      </c>
      <c r="F105" s="47"/>
      <c r="G105" s="47"/>
      <c r="H105" s="47"/>
      <c r="I105" s="48">
        <v>9.12</v>
      </c>
      <c r="J105" s="48"/>
      <c r="K105" s="48"/>
      <c r="L105" s="54"/>
      <c r="M105" s="50"/>
      <c r="N105" s="50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7"/>
      <c r="CP105" s="51" t="s">
        <v>200</v>
      </c>
      <c r="CQ105" s="51">
        <f t="shared" si="0"/>
        <v>537</v>
      </c>
      <c r="CR105" s="52">
        <v>0.08</v>
      </c>
      <c r="CS105" s="51">
        <f t="shared" si="1"/>
        <v>42.96</v>
      </c>
      <c r="CT105" s="51">
        <f t="shared" si="2"/>
        <v>579.96</v>
      </c>
      <c r="CU105" s="58"/>
    </row>
    <row r="106" spans="1:99" s="59" customFormat="1" ht="14.25" customHeight="1">
      <c r="A106" s="60"/>
      <c r="B106" s="61">
        <v>90</v>
      </c>
      <c r="C106" s="45" t="s">
        <v>201</v>
      </c>
      <c r="D106" s="46" t="s">
        <v>26</v>
      </c>
      <c r="E106" s="47">
        <v>250</v>
      </c>
      <c r="F106" s="47"/>
      <c r="G106" s="47"/>
      <c r="H106" s="47"/>
      <c r="I106" s="48">
        <v>38.16</v>
      </c>
      <c r="J106" s="48"/>
      <c r="K106" s="48"/>
      <c r="L106" s="49"/>
      <c r="M106" s="50"/>
      <c r="N106" s="5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7"/>
      <c r="CP106" s="51" t="s">
        <v>202</v>
      </c>
      <c r="CQ106" s="51">
        <f t="shared" si="0"/>
        <v>4445</v>
      </c>
      <c r="CR106" s="52">
        <v>0.08</v>
      </c>
      <c r="CS106" s="51">
        <f t="shared" si="1"/>
        <v>355.6</v>
      </c>
      <c r="CT106" s="51">
        <f t="shared" si="2"/>
        <v>4800.6</v>
      </c>
      <c r="CU106" s="58"/>
    </row>
    <row r="107" spans="1:99" s="59" customFormat="1" ht="14.25" customHeight="1">
      <c r="A107" s="60"/>
      <c r="B107" s="61">
        <v>91</v>
      </c>
      <c r="C107" s="45" t="s">
        <v>203</v>
      </c>
      <c r="D107" s="46" t="s">
        <v>26</v>
      </c>
      <c r="E107" s="47">
        <v>300</v>
      </c>
      <c r="F107" s="47"/>
      <c r="G107" s="47"/>
      <c r="H107" s="47"/>
      <c r="I107" s="48">
        <v>45.85</v>
      </c>
      <c r="J107" s="48"/>
      <c r="K107" s="48"/>
      <c r="L107" s="49"/>
      <c r="M107" s="50"/>
      <c r="N107" s="5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7"/>
      <c r="CP107" s="51" t="s">
        <v>204</v>
      </c>
      <c r="CQ107" s="51">
        <f t="shared" si="0"/>
        <v>6456</v>
      </c>
      <c r="CR107" s="52">
        <v>0.08</v>
      </c>
      <c r="CS107" s="51">
        <f t="shared" si="1"/>
        <v>516.48</v>
      </c>
      <c r="CT107" s="51">
        <f t="shared" si="2"/>
        <v>6972.48</v>
      </c>
      <c r="CU107" s="58"/>
    </row>
    <row r="108" spans="1:99" s="59" customFormat="1" ht="14.25" customHeight="1">
      <c r="A108" s="60"/>
      <c r="B108" s="61">
        <v>92</v>
      </c>
      <c r="C108" s="45" t="s">
        <v>205</v>
      </c>
      <c r="D108" s="46" t="s">
        <v>26</v>
      </c>
      <c r="E108" s="47">
        <v>200</v>
      </c>
      <c r="F108" s="47"/>
      <c r="G108" s="47"/>
      <c r="H108" s="47"/>
      <c r="I108" s="48">
        <v>10.8</v>
      </c>
      <c r="J108" s="48"/>
      <c r="K108" s="48"/>
      <c r="L108" s="54"/>
      <c r="M108" s="50"/>
      <c r="N108" s="5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7"/>
      <c r="CP108" s="51" t="s">
        <v>206</v>
      </c>
      <c r="CQ108" s="51">
        <f t="shared" si="0"/>
        <v>1282</v>
      </c>
      <c r="CR108" s="52">
        <v>0.08</v>
      </c>
      <c r="CS108" s="51">
        <f t="shared" si="1"/>
        <v>102.56</v>
      </c>
      <c r="CT108" s="51">
        <f t="shared" si="2"/>
        <v>1384.56</v>
      </c>
      <c r="CU108" s="58"/>
    </row>
    <row r="109" spans="1:99" s="59" customFormat="1" ht="14.25" customHeight="1">
      <c r="A109" s="60"/>
      <c r="B109" s="61">
        <v>93</v>
      </c>
      <c r="C109" s="45" t="s">
        <v>207</v>
      </c>
      <c r="D109" s="46" t="s">
        <v>26</v>
      </c>
      <c r="E109" s="47">
        <v>250</v>
      </c>
      <c r="F109" s="47"/>
      <c r="G109" s="47"/>
      <c r="H109" s="47"/>
      <c r="I109" s="48">
        <v>11.88</v>
      </c>
      <c r="J109" s="48"/>
      <c r="K109" s="48"/>
      <c r="L109" s="49"/>
      <c r="M109" s="50"/>
      <c r="N109" s="5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7"/>
      <c r="CP109" s="51" t="s">
        <v>208</v>
      </c>
      <c r="CQ109" s="51">
        <f t="shared" si="0"/>
        <v>3197.5</v>
      </c>
      <c r="CR109" s="52">
        <v>0.08</v>
      </c>
      <c r="CS109" s="51">
        <f t="shared" si="1"/>
        <v>255.8</v>
      </c>
      <c r="CT109" s="51">
        <f t="shared" si="2"/>
        <v>3453.3</v>
      </c>
      <c r="CU109" s="58"/>
    </row>
    <row r="110" spans="1:99" s="59" customFormat="1" ht="14.25" customHeight="1">
      <c r="A110" s="60"/>
      <c r="B110" s="61">
        <v>94</v>
      </c>
      <c r="C110" s="45" t="s">
        <v>209</v>
      </c>
      <c r="D110" s="46" t="s">
        <v>26</v>
      </c>
      <c r="E110" s="47">
        <v>60</v>
      </c>
      <c r="F110" s="47"/>
      <c r="G110" s="47"/>
      <c r="H110" s="47"/>
      <c r="I110" s="48">
        <v>200.96</v>
      </c>
      <c r="J110" s="48"/>
      <c r="K110" s="48"/>
      <c r="L110" s="49"/>
      <c r="M110" s="50"/>
      <c r="N110" s="5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7"/>
      <c r="CP110" s="51" t="s">
        <v>210</v>
      </c>
      <c r="CQ110" s="51">
        <f t="shared" si="0"/>
        <v>11595</v>
      </c>
      <c r="CR110" s="52">
        <v>0.08</v>
      </c>
      <c r="CS110" s="51">
        <f t="shared" si="1"/>
        <v>927.6</v>
      </c>
      <c r="CT110" s="51">
        <f t="shared" si="2"/>
        <v>12522.6</v>
      </c>
      <c r="CU110" s="58"/>
    </row>
    <row r="111" spans="1:99" s="59" customFormat="1" ht="14.25" customHeight="1">
      <c r="A111" s="60"/>
      <c r="B111" s="61">
        <v>95</v>
      </c>
      <c r="C111" s="45" t="s">
        <v>211</v>
      </c>
      <c r="D111" s="46" t="s">
        <v>212</v>
      </c>
      <c r="E111" s="47">
        <v>5</v>
      </c>
      <c r="F111" s="47"/>
      <c r="G111" s="47"/>
      <c r="H111" s="47"/>
      <c r="I111" s="48">
        <v>281.19</v>
      </c>
      <c r="J111" s="48"/>
      <c r="K111" s="48"/>
      <c r="L111" s="54"/>
      <c r="M111" s="50"/>
      <c r="N111" s="5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7"/>
      <c r="CP111" s="51" t="s">
        <v>213</v>
      </c>
      <c r="CQ111" s="51">
        <f t="shared" si="0"/>
        <v>1307</v>
      </c>
      <c r="CR111" s="52">
        <v>0.08</v>
      </c>
      <c r="CS111" s="51">
        <f t="shared" si="1"/>
        <v>104.56</v>
      </c>
      <c r="CT111" s="51">
        <f t="shared" si="2"/>
        <v>1411.56</v>
      </c>
      <c r="CU111" s="58"/>
    </row>
    <row r="112" spans="1:99" s="59" customFormat="1" ht="14.25" customHeight="1">
      <c r="A112" s="60"/>
      <c r="B112" s="61">
        <v>96</v>
      </c>
      <c r="C112" s="45" t="s">
        <v>214</v>
      </c>
      <c r="D112" s="46" t="s">
        <v>26</v>
      </c>
      <c r="E112" s="47">
        <v>60</v>
      </c>
      <c r="F112" s="47"/>
      <c r="G112" s="47"/>
      <c r="H112" s="47"/>
      <c r="I112" s="48">
        <v>76.38</v>
      </c>
      <c r="J112" s="48"/>
      <c r="K112" s="48"/>
      <c r="L112" s="49"/>
      <c r="M112" s="50"/>
      <c r="N112" s="5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7"/>
      <c r="CP112" s="51" t="s">
        <v>215</v>
      </c>
      <c r="CQ112" s="51">
        <f t="shared" si="0"/>
        <v>4036.2</v>
      </c>
      <c r="CR112" s="52">
        <v>0.08</v>
      </c>
      <c r="CS112" s="51">
        <f t="shared" si="1"/>
        <v>322.9</v>
      </c>
      <c r="CT112" s="51">
        <f t="shared" si="2"/>
        <v>4359.099999999999</v>
      </c>
      <c r="CU112" s="58"/>
    </row>
    <row r="113" spans="1:99" s="59" customFormat="1" ht="14.25" customHeight="1">
      <c r="A113" s="60"/>
      <c r="B113" s="61">
        <v>97</v>
      </c>
      <c r="C113" s="45" t="s">
        <v>216</v>
      </c>
      <c r="D113" s="46" t="s">
        <v>212</v>
      </c>
      <c r="E113" s="47">
        <v>30</v>
      </c>
      <c r="F113" s="47"/>
      <c r="G113" s="47"/>
      <c r="H113" s="47"/>
      <c r="I113" s="48">
        <v>160.02</v>
      </c>
      <c r="J113" s="48"/>
      <c r="K113" s="48"/>
      <c r="L113" s="49"/>
      <c r="M113" s="50"/>
      <c r="N113" s="5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7"/>
      <c r="CP113" s="51"/>
      <c r="CQ113" s="51"/>
      <c r="CR113" s="52"/>
      <c r="CS113" s="51"/>
      <c r="CT113" s="51"/>
      <c r="CU113" s="58"/>
    </row>
    <row r="114" spans="1:99" s="59" customFormat="1" ht="14.25" customHeight="1">
      <c r="A114" s="60"/>
      <c r="B114" s="61">
        <v>98</v>
      </c>
      <c r="C114" s="45" t="s">
        <v>217</v>
      </c>
      <c r="D114" s="46" t="s">
        <v>212</v>
      </c>
      <c r="E114" s="47">
        <v>30</v>
      </c>
      <c r="F114" s="47"/>
      <c r="G114" s="47"/>
      <c r="H114" s="47"/>
      <c r="I114" s="48">
        <v>160.021</v>
      </c>
      <c r="J114" s="48"/>
      <c r="K114" s="48"/>
      <c r="L114" s="54"/>
      <c r="M114" s="50"/>
      <c r="N114" s="5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7"/>
      <c r="CP114" s="51"/>
      <c r="CQ114" s="51"/>
      <c r="CR114" s="52"/>
      <c r="CS114" s="51"/>
      <c r="CT114" s="51"/>
      <c r="CU114" s="58"/>
    </row>
    <row r="115" spans="1:99" s="59" customFormat="1" ht="14.25" customHeight="1">
      <c r="A115" s="60"/>
      <c r="B115" s="61">
        <v>99</v>
      </c>
      <c r="C115" s="45" t="s">
        <v>218</v>
      </c>
      <c r="D115" s="46" t="s">
        <v>212</v>
      </c>
      <c r="E115" s="47">
        <v>200</v>
      </c>
      <c r="F115" s="47"/>
      <c r="G115" s="47"/>
      <c r="H115" s="47"/>
      <c r="I115" s="48">
        <v>32.4</v>
      </c>
      <c r="J115" s="48"/>
      <c r="K115" s="48"/>
      <c r="L115" s="49"/>
      <c r="M115" s="50"/>
      <c r="N115" s="50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7"/>
      <c r="CP115" s="51"/>
      <c r="CQ115" s="51"/>
      <c r="CR115" s="52"/>
      <c r="CS115" s="51"/>
      <c r="CT115" s="51"/>
      <c r="CU115" s="58"/>
    </row>
    <row r="116" spans="1:99" s="59" customFormat="1" ht="14.25" customHeight="1">
      <c r="A116" s="60"/>
      <c r="B116" s="61">
        <v>100</v>
      </c>
      <c r="C116" s="45" t="s">
        <v>219</v>
      </c>
      <c r="D116" s="46" t="s">
        <v>212</v>
      </c>
      <c r="E116" s="47">
        <v>20</v>
      </c>
      <c r="F116" s="47"/>
      <c r="G116" s="47"/>
      <c r="H116" s="47"/>
      <c r="I116" s="48">
        <v>8.74</v>
      </c>
      <c r="J116" s="48"/>
      <c r="K116" s="48"/>
      <c r="L116" s="49"/>
      <c r="M116" s="50"/>
      <c r="N116" s="5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7"/>
      <c r="CP116" s="51"/>
      <c r="CQ116" s="51"/>
      <c r="CR116" s="52"/>
      <c r="CS116" s="51"/>
      <c r="CT116" s="51"/>
      <c r="CU116" s="58"/>
    </row>
    <row r="117" spans="1:99" s="59" customFormat="1" ht="14.25" customHeight="1">
      <c r="A117" s="60"/>
      <c r="B117" s="61">
        <v>101</v>
      </c>
      <c r="C117" s="45" t="s">
        <v>220</v>
      </c>
      <c r="D117" s="46" t="s">
        <v>212</v>
      </c>
      <c r="E117" s="47">
        <v>5</v>
      </c>
      <c r="F117" s="47"/>
      <c r="G117" s="47"/>
      <c r="H117" s="47"/>
      <c r="I117" s="48">
        <v>97.65</v>
      </c>
      <c r="J117" s="48"/>
      <c r="K117" s="48"/>
      <c r="L117" s="54"/>
      <c r="M117" s="50"/>
      <c r="N117" s="5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7"/>
      <c r="CP117" s="51"/>
      <c r="CQ117" s="51"/>
      <c r="CR117" s="52"/>
      <c r="CS117" s="51"/>
      <c r="CT117" s="51"/>
      <c r="CU117" s="58"/>
    </row>
    <row r="118" spans="1:99" s="59" customFormat="1" ht="14.25" customHeight="1">
      <c r="A118" s="60"/>
      <c r="B118" s="61">
        <v>102</v>
      </c>
      <c r="C118" s="45" t="s">
        <v>221</v>
      </c>
      <c r="D118" s="46" t="s">
        <v>212</v>
      </c>
      <c r="E118" s="47">
        <v>5</v>
      </c>
      <c r="F118" s="47"/>
      <c r="G118" s="47"/>
      <c r="H118" s="47"/>
      <c r="I118" s="48">
        <v>144.12</v>
      </c>
      <c r="J118" s="48"/>
      <c r="K118" s="48"/>
      <c r="L118" s="49"/>
      <c r="M118" s="50"/>
      <c r="N118" s="5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7"/>
      <c r="CP118" s="51"/>
      <c r="CQ118" s="51"/>
      <c r="CR118" s="52"/>
      <c r="CS118" s="51"/>
      <c r="CT118" s="51"/>
      <c r="CU118" s="58"/>
    </row>
    <row r="119" spans="1:99" s="59" customFormat="1" ht="14.25" customHeight="1">
      <c r="A119" s="60"/>
      <c r="B119" s="61">
        <v>103</v>
      </c>
      <c r="C119" s="45" t="s">
        <v>222</v>
      </c>
      <c r="D119" s="46" t="s">
        <v>212</v>
      </c>
      <c r="E119" s="47">
        <v>20</v>
      </c>
      <c r="F119" s="47"/>
      <c r="G119" s="47"/>
      <c r="H119" s="47"/>
      <c r="I119" s="48">
        <v>53.52</v>
      </c>
      <c r="J119" s="48"/>
      <c r="K119" s="48"/>
      <c r="L119" s="49"/>
      <c r="M119" s="50"/>
      <c r="N119" s="5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7"/>
      <c r="CP119" s="51"/>
      <c r="CQ119" s="51"/>
      <c r="CR119" s="52"/>
      <c r="CS119" s="51"/>
      <c r="CT119" s="51"/>
      <c r="CU119" s="58"/>
    </row>
    <row r="120" spans="1:99" s="59" customFormat="1" ht="14.25" customHeight="1">
      <c r="A120" s="60"/>
      <c r="B120" s="61">
        <v>104</v>
      </c>
      <c r="C120" s="45" t="s">
        <v>223</v>
      </c>
      <c r="D120" s="46" t="s">
        <v>212</v>
      </c>
      <c r="E120" s="47">
        <v>30</v>
      </c>
      <c r="F120" s="47"/>
      <c r="G120" s="47"/>
      <c r="H120" s="47"/>
      <c r="I120" s="48">
        <v>15.16</v>
      </c>
      <c r="J120" s="48"/>
      <c r="K120" s="48"/>
      <c r="L120" s="54"/>
      <c r="M120" s="50"/>
      <c r="N120" s="5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7"/>
      <c r="CP120" s="51"/>
      <c r="CQ120" s="51"/>
      <c r="CR120" s="52"/>
      <c r="CS120" s="51"/>
      <c r="CT120" s="51"/>
      <c r="CU120" s="58"/>
    </row>
    <row r="121" spans="1:99" s="59" customFormat="1" ht="14.25" customHeight="1">
      <c r="A121" s="60"/>
      <c r="B121" s="61">
        <v>105</v>
      </c>
      <c r="C121" s="45" t="s">
        <v>224</v>
      </c>
      <c r="D121" s="46" t="s">
        <v>212</v>
      </c>
      <c r="E121" s="47">
        <v>60</v>
      </c>
      <c r="F121" s="47"/>
      <c r="G121" s="47"/>
      <c r="H121" s="47"/>
      <c r="I121" s="48">
        <v>15.19</v>
      </c>
      <c r="J121" s="48"/>
      <c r="K121" s="48"/>
      <c r="L121" s="49"/>
      <c r="M121" s="50"/>
      <c r="N121" s="5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7"/>
      <c r="CP121" s="51"/>
      <c r="CQ121" s="51"/>
      <c r="CR121" s="52"/>
      <c r="CS121" s="51"/>
      <c r="CT121" s="51"/>
      <c r="CU121" s="58"/>
    </row>
    <row r="122" spans="1:99" s="59" customFormat="1" ht="14.25" customHeight="1">
      <c r="A122" s="60"/>
      <c r="B122" s="61">
        <v>106</v>
      </c>
      <c r="C122" s="45" t="s">
        <v>225</v>
      </c>
      <c r="D122" s="46" t="s">
        <v>212</v>
      </c>
      <c r="E122" s="47">
        <v>40</v>
      </c>
      <c r="F122" s="47"/>
      <c r="G122" s="47"/>
      <c r="H122" s="47"/>
      <c r="I122" s="48">
        <v>9.12</v>
      </c>
      <c r="J122" s="48"/>
      <c r="K122" s="48"/>
      <c r="L122" s="49"/>
      <c r="M122" s="50"/>
      <c r="N122" s="50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7"/>
      <c r="CP122" s="51"/>
      <c r="CQ122" s="51"/>
      <c r="CR122" s="52"/>
      <c r="CS122" s="51"/>
      <c r="CT122" s="51"/>
      <c r="CU122" s="58"/>
    </row>
    <row r="123" spans="1:99" s="59" customFormat="1" ht="14.25" customHeight="1">
      <c r="A123" s="60"/>
      <c r="B123" s="61">
        <v>107</v>
      </c>
      <c r="C123" s="45" t="s">
        <v>226</v>
      </c>
      <c r="D123" s="46" t="s">
        <v>212</v>
      </c>
      <c r="E123" s="47">
        <v>25</v>
      </c>
      <c r="F123" s="47"/>
      <c r="G123" s="47"/>
      <c r="H123" s="47"/>
      <c r="I123" s="48">
        <v>317.52</v>
      </c>
      <c r="J123" s="48"/>
      <c r="K123" s="48"/>
      <c r="L123" s="54"/>
      <c r="M123" s="50"/>
      <c r="N123" s="50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7"/>
      <c r="CP123" s="51"/>
      <c r="CQ123" s="51"/>
      <c r="CR123" s="52"/>
      <c r="CS123" s="51"/>
      <c r="CT123" s="51"/>
      <c r="CU123" s="58"/>
    </row>
    <row r="124" spans="1:99" s="59" customFormat="1" ht="14.25" customHeight="1">
      <c r="A124" s="60"/>
      <c r="B124" s="61">
        <v>108</v>
      </c>
      <c r="C124" s="45" t="s">
        <v>227</v>
      </c>
      <c r="D124" s="46" t="s">
        <v>212</v>
      </c>
      <c r="E124" s="47">
        <v>25</v>
      </c>
      <c r="F124" s="47"/>
      <c r="G124" s="47"/>
      <c r="H124" s="47"/>
      <c r="I124" s="48">
        <v>237.01</v>
      </c>
      <c r="J124" s="48"/>
      <c r="K124" s="48"/>
      <c r="L124" s="49"/>
      <c r="M124" s="50"/>
      <c r="N124" s="50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7"/>
      <c r="CP124" s="51"/>
      <c r="CQ124" s="51"/>
      <c r="CR124" s="52"/>
      <c r="CS124" s="51"/>
      <c r="CT124" s="51"/>
      <c r="CU124" s="58"/>
    </row>
    <row r="125" spans="1:99" s="59" customFormat="1" ht="14.25" customHeight="1">
      <c r="A125" s="60"/>
      <c r="B125" s="61">
        <v>109</v>
      </c>
      <c r="C125" s="45" t="s">
        <v>228</v>
      </c>
      <c r="D125" s="46" t="s">
        <v>212</v>
      </c>
      <c r="E125" s="47">
        <v>10</v>
      </c>
      <c r="F125" s="47"/>
      <c r="G125" s="47"/>
      <c r="H125" s="47"/>
      <c r="I125" s="48"/>
      <c r="J125" s="48"/>
      <c r="K125" s="48"/>
      <c r="L125" s="49"/>
      <c r="M125" s="50"/>
      <c r="N125" s="5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7"/>
      <c r="CP125" s="51"/>
      <c r="CQ125" s="51"/>
      <c r="CR125" s="52"/>
      <c r="CS125" s="51"/>
      <c r="CT125" s="51"/>
      <c r="CU125" s="58"/>
    </row>
    <row r="126" spans="2:98" ht="18" customHeight="1">
      <c r="B126" s="62"/>
      <c r="C126" s="63" t="s">
        <v>229</v>
      </c>
      <c r="D126" s="63"/>
      <c r="E126" s="63"/>
      <c r="F126" s="63"/>
      <c r="G126" s="63"/>
      <c r="H126" s="63"/>
      <c r="I126" s="63"/>
      <c r="J126" s="63"/>
      <c r="K126" s="64"/>
      <c r="L126" s="65"/>
      <c r="M126" s="66"/>
      <c r="N126" s="66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7"/>
      <c r="CP126" s="10"/>
      <c r="CQ126" s="67">
        <f>IF(SUM(CQ17:CQ112)=0,"",SUM(CQ17:CQ112))</f>
        <v>219281.75</v>
      </c>
      <c r="CR126" s="36" t="s">
        <v>230</v>
      </c>
      <c r="CS126" s="67">
        <f>IF(SUM(CS17:CS112)=0,"",SUM(CS17:CS112))</f>
        <v>17542.52</v>
      </c>
      <c r="CT126" s="68">
        <f>IF(SUM(CT17:CT112)=0,"",SUM(CT17:CT112))</f>
        <v>236824.27</v>
      </c>
    </row>
    <row r="127" spans="10:14" ht="7.5" customHeight="1">
      <c r="J127"/>
      <c r="K127"/>
      <c r="L127"/>
      <c r="M127"/>
      <c r="N127"/>
    </row>
    <row r="128" spans="3:14" ht="7.5" customHeight="1">
      <c r="C128" s="69"/>
      <c r="J128"/>
      <c r="K128"/>
      <c r="L128"/>
      <c r="M128"/>
      <c r="N128"/>
    </row>
    <row r="129" spans="2:98" ht="15.75" customHeight="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</row>
    <row r="130" spans="10:97" ht="7.5" customHeight="1">
      <c r="J130"/>
      <c r="K130"/>
      <c r="L130"/>
      <c r="M130"/>
      <c r="N130"/>
      <c r="CR130" s="8"/>
      <c r="CS130" s="8"/>
    </row>
    <row r="131" spans="10:97" ht="7.5" customHeight="1">
      <c r="J131"/>
      <c r="K131"/>
      <c r="L131"/>
      <c r="M131"/>
      <c r="N131"/>
      <c r="CR131" s="8"/>
      <c r="CS131" s="8"/>
    </row>
    <row r="132" spans="1:99" s="19" customFormat="1" ht="16.5">
      <c r="A132" s="14"/>
      <c r="B132" s="70"/>
      <c r="C132" s="70"/>
      <c r="D132" s="70"/>
      <c r="E132" s="70"/>
      <c r="F132" s="70"/>
      <c r="G132" s="70"/>
      <c r="H132" s="70"/>
      <c r="I132" s="70"/>
      <c r="J132" s="70">
        <f aca="true" t="shared" si="3" ref="J132:J133">I132*1.1</f>
        <v>0</v>
      </c>
      <c r="K132" s="70">
        <f aca="true" t="shared" si="4" ref="K132:K133">J132*E132</f>
        <v>0</v>
      </c>
      <c r="L132" s="70">
        <v>8</v>
      </c>
      <c r="M132" s="70">
        <f aca="true" t="shared" si="5" ref="M132:M133">K132*1.08</f>
        <v>0</v>
      </c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18"/>
    </row>
    <row r="133" spans="3:98" ht="7.5" customHeight="1">
      <c r="C133" s="21"/>
      <c r="D133" s="21"/>
      <c r="E133" s="21"/>
      <c r="F133" s="21"/>
      <c r="G133" s="21"/>
      <c r="H133" s="21"/>
      <c r="I133" s="21"/>
      <c r="J133" s="21">
        <f t="shared" si="3"/>
        <v>0</v>
      </c>
      <c r="K133" s="21">
        <f t="shared" si="4"/>
        <v>0</v>
      </c>
      <c r="L133" s="21">
        <v>8</v>
      </c>
      <c r="M133" s="21">
        <f t="shared" si="5"/>
        <v>0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</row>
    <row r="134" spans="10:14" ht="13.5" customHeight="1">
      <c r="J134"/>
      <c r="K134"/>
      <c r="L134"/>
      <c r="M134"/>
      <c r="N134"/>
    </row>
    <row r="135" spans="2:95" ht="22.5" customHeight="1">
      <c r="B135" s="22" t="s">
        <v>231</v>
      </c>
      <c r="C135" s="23"/>
      <c r="D135" s="23"/>
      <c r="E135" s="24"/>
      <c r="F135" s="24"/>
      <c r="G135" s="24"/>
      <c r="H135" s="24"/>
      <c r="I135" s="25"/>
      <c r="J135"/>
      <c r="K135"/>
      <c r="L135"/>
      <c r="M135"/>
      <c r="N135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7"/>
      <c r="CP135" s="10"/>
      <c r="CQ135" s="10"/>
    </row>
    <row r="136" spans="2:14" ht="7.5" customHeight="1">
      <c r="B136" s="28"/>
      <c r="C136" s="29"/>
      <c r="J136"/>
      <c r="K136"/>
      <c r="L136"/>
      <c r="M136"/>
      <c r="N136"/>
    </row>
    <row r="137" spans="2:98" ht="14.25">
      <c r="B137" s="30">
        <v>1</v>
      </c>
      <c r="C137" s="31">
        <v>2</v>
      </c>
      <c r="D137" s="31">
        <v>3</v>
      </c>
      <c r="E137" s="32">
        <v>4</v>
      </c>
      <c r="F137" s="32">
        <v>5</v>
      </c>
      <c r="G137" s="32">
        <v>6</v>
      </c>
      <c r="H137" s="32">
        <v>7</v>
      </c>
      <c r="I137" s="32"/>
      <c r="J137" s="32">
        <v>5</v>
      </c>
      <c r="K137" s="32">
        <v>6</v>
      </c>
      <c r="L137" s="32">
        <v>7</v>
      </c>
      <c r="M137" s="32">
        <v>8</v>
      </c>
      <c r="N137" s="32">
        <v>9</v>
      </c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5"/>
      <c r="CP137" s="36">
        <v>5</v>
      </c>
      <c r="CQ137" s="36">
        <v>6</v>
      </c>
      <c r="CR137" s="36">
        <v>7</v>
      </c>
      <c r="CS137" s="36">
        <v>8</v>
      </c>
      <c r="CT137" s="36">
        <v>9</v>
      </c>
    </row>
    <row r="138" spans="2:98" ht="12" customHeight="1">
      <c r="B138" s="37" t="s">
        <v>4</v>
      </c>
      <c r="C138" s="38" t="s">
        <v>5</v>
      </c>
      <c r="D138" s="38" t="s">
        <v>6</v>
      </c>
      <c r="E138" s="39" t="s">
        <v>7</v>
      </c>
      <c r="F138" s="38" t="s">
        <v>8</v>
      </c>
      <c r="G138" s="38" t="s">
        <v>9</v>
      </c>
      <c r="H138" s="39" t="s">
        <v>10</v>
      </c>
      <c r="I138" s="39" t="s">
        <v>11</v>
      </c>
      <c r="J138" s="39" t="s">
        <v>11</v>
      </c>
      <c r="K138" s="39" t="s">
        <v>12</v>
      </c>
      <c r="L138" s="39" t="s">
        <v>13</v>
      </c>
      <c r="M138" s="39" t="s">
        <v>14</v>
      </c>
      <c r="N138" s="39" t="s">
        <v>15</v>
      </c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5"/>
      <c r="CP138" s="36" t="s">
        <v>16</v>
      </c>
      <c r="CQ138" s="36" t="s">
        <v>17</v>
      </c>
      <c r="CR138" s="36" t="s">
        <v>18</v>
      </c>
      <c r="CS138" s="36"/>
      <c r="CT138" s="36" t="s">
        <v>19</v>
      </c>
    </row>
    <row r="139" spans="2:98" ht="36.75" customHeight="1">
      <c r="B139" s="37"/>
      <c r="C139" s="38"/>
      <c r="D139" s="38"/>
      <c r="E139" s="39"/>
      <c r="F139" s="38"/>
      <c r="G139" s="38"/>
      <c r="H139" s="39"/>
      <c r="I139" s="39"/>
      <c r="J139" s="39"/>
      <c r="K139" s="39"/>
      <c r="L139" s="39"/>
      <c r="M139" s="39"/>
      <c r="N139" s="39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5"/>
      <c r="CP139" s="36"/>
      <c r="CQ139" s="36"/>
      <c r="CR139" s="36" t="s">
        <v>20</v>
      </c>
      <c r="CS139" s="36" t="s">
        <v>21</v>
      </c>
      <c r="CT139" s="36"/>
    </row>
    <row r="140" spans="2:98" ht="14.25">
      <c r="B140" s="37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5"/>
      <c r="CP140" s="36"/>
      <c r="CQ140" s="36" t="s">
        <v>22</v>
      </c>
      <c r="CR140" s="36"/>
      <c r="CS140" s="36" t="s">
        <v>23</v>
      </c>
      <c r="CT140" s="36" t="s">
        <v>24</v>
      </c>
    </row>
    <row r="141" spans="2:98" ht="14.25">
      <c r="B141" s="44">
        <v>1</v>
      </c>
      <c r="C141" s="71" t="s">
        <v>232</v>
      </c>
      <c r="D141" s="72" t="s">
        <v>26</v>
      </c>
      <c r="E141" s="73">
        <v>10</v>
      </c>
      <c r="F141" s="47"/>
      <c r="G141" s="47"/>
      <c r="H141" s="47"/>
      <c r="I141" s="48">
        <v>17.91</v>
      </c>
      <c r="J141" s="48"/>
      <c r="K141" s="48"/>
      <c r="L141" s="49"/>
      <c r="M141" s="74"/>
      <c r="N141" s="74"/>
      <c r="CP141" s="51">
        <v>10.64</v>
      </c>
      <c r="CQ141" s="51">
        <f aca="true" t="shared" si="6" ref="CQ141:CQ446">IF(H141="",IF(E141*CP141=0,"",E141*CP141),CP141*H141)</f>
        <v>106.4</v>
      </c>
      <c r="CR141" s="52">
        <v>0.08</v>
      </c>
      <c r="CS141" s="51">
        <f aca="true" t="shared" si="7" ref="CS141:CS446">IF(CR141="","",IF(CQ141="","",ROUND(CQ141*CR141,2)))</f>
        <v>8.51</v>
      </c>
      <c r="CT141" s="51">
        <f aca="true" t="shared" si="8" ref="CT141:CT446">IF(CP141="","",IF(CR141="","",CQ141+CS141))</f>
        <v>114.91000000000001</v>
      </c>
    </row>
    <row r="142" spans="2:98" ht="14.25">
      <c r="B142" s="44">
        <v>2</v>
      </c>
      <c r="C142" s="71" t="s">
        <v>233</v>
      </c>
      <c r="D142" s="72" t="s">
        <v>26</v>
      </c>
      <c r="E142" s="73">
        <v>4</v>
      </c>
      <c r="F142" s="47"/>
      <c r="G142" s="47"/>
      <c r="H142" s="47"/>
      <c r="I142" s="48">
        <v>7.8</v>
      </c>
      <c r="J142" s="48"/>
      <c r="K142" s="48"/>
      <c r="L142" s="54"/>
      <c r="M142" s="74"/>
      <c r="N142" s="74"/>
      <c r="CP142" s="51">
        <v>7.85</v>
      </c>
      <c r="CQ142" s="51">
        <f t="shared" si="6"/>
        <v>31.4</v>
      </c>
      <c r="CR142" s="52">
        <v>0.08</v>
      </c>
      <c r="CS142" s="51">
        <f t="shared" si="7"/>
        <v>2.51</v>
      </c>
      <c r="CT142" s="51">
        <f t="shared" si="8"/>
        <v>33.91</v>
      </c>
    </row>
    <row r="143" spans="2:98" ht="14.25">
      <c r="B143" s="44">
        <v>3</v>
      </c>
      <c r="C143" s="71" t="s">
        <v>234</v>
      </c>
      <c r="D143" s="72" t="s">
        <v>26</v>
      </c>
      <c r="E143" s="73">
        <v>150</v>
      </c>
      <c r="F143" s="47"/>
      <c r="G143" s="47"/>
      <c r="H143" s="47"/>
      <c r="I143" s="48">
        <v>4.34</v>
      </c>
      <c r="J143" s="48"/>
      <c r="K143" s="48"/>
      <c r="L143" s="49"/>
      <c r="M143" s="74"/>
      <c r="N143" s="74"/>
      <c r="CP143" s="51">
        <v>3.03</v>
      </c>
      <c r="CQ143" s="51">
        <f t="shared" si="6"/>
        <v>454.49999999999994</v>
      </c>
      <c r="CR143" s="52">
        <v>0.08</v>
      </c>
      <c r="CS143" s="51">
        <f t="shared" si="7"/>
        <v>36.36</v>
      </c>
      <c r="CT143" s="51">
        <f t="shared" si="8"/>
        <v>490.85999999999996</v>
      </c>
    </row>
    <row r="144" spans="2:98" ht="14.25">
      <c r="B144" s="44">
        <v>4</v>
      </c>
      <c r="C144" s="45" t="s">
        <v>235</v>
      </c>
      <c r="D144" s="46" t="s">
        <v>212</v>
      </c>
      <c r="E144" s="47">
        <v>10</v>
      </c>
      <c r="F144" s="47"/>
      <c r="G144" s="47"/>
      <c r="H144" s="47"/>
      <c r="I144" s="48">
        <v>8.81</v>
      </c>
      <c r="J144" s="48"/>
      <c r="K144" s="48"/>
      <c r="L144" s="49"/>
      <c r="M144" s="74"/>
      <c r="N144" s="74"/>
      <c r="CP144" s="51">
        <v>8.16</v>
      </c>
      <c r="CQ144" s="51">
        <f t="shared" si="6"/>
        <v>81.6</v>
      </c>
      <c r="CR144" s="52">
        <v>0.08</v>
      </c>
      <c r="CS144" s="51">
        <f t="shared" si="7"/>
        <v>6.53</v>
      </c>
      <c r="CT144" s="51">
        <f t="shared" si="8"/>
        <v>88.13</v>
      </c>
    </row>
    <row r="145" spans="2:98" ht="14.25">
      <c r="B145" s="44">
        <v>5</v>
      </c>
      <c r="C145" s="71" t="s">
        <v>236</v>
      </c>
      <c r="D145" s="72" t="s">
        <v>26</v>
      </c>
      <c r="E145" s="73">
        <v>10</v>
      </c>
      <c r="F145" s="47"/>
      <c r="G145" s="47"/>
      <c r="H145" s="47"/>
      <c r="I145" s="48">
        <v>10.43</v>
      </c>
      <c r="J145" s="48"/>
      <c r="K145" s="48"/>
      <c r="L145" s="54"/>
      <c r="M145" s="74"/>
      <c r="N145" s="74"/>
      <c r="CP145" s="51">
        <v>10.23</v>
      </c>
      <c r="CQ145" s="51">
        <f t="shared" si="6"/>
        <v>102.30000000000001</v>
      </c>
      <c r="CR145" s="52">
        <v>0.08</v>
      </c>
      <c r="CS145" s="51">
        <f t="shared" si="7"/>
        <v>8.18</v>
      </c>
      <c r="CT145" s="51">
        <f t="shared" si="8"/>
        <v>110.48000000000002</v>
      </c>
    </row>
    <row r="146" spans="2:98" ht="14.25">
      <c r="B146" s="44">
        <v>6</v>
      </c>
      <c r="C146" s="71" t="s">
        <v>237</v>
      </c>
      <c r="D146" s="72" t="s">
        <v>26</v>
      </c>
      <c r="E146" s="73">
        <v>30</v>
      </c>
      <c r="F146" s="47"/>
      <c r="G146" s="47"/>
      <c r="H146" s="47"/>
      <c r="I146" s="48">
        <v>9.62</v>
      </c>
      <c r="J146" s="48"/>
      <c r="K146" s="48"/>
      <c r="L146" s="49"/>
      <c r="M146" s="74"/>
      <c r="N146" s="74"/>
      <c r="CP146" s="51">
        <v>10.34</v>
      </c>
      <c r="CQ146" s="51">
        <f t="shared" si="6"/>
        <v>310.2</v>
      </c>
      <c r="CR146" s="52">
        <v>0.08</v>
      </c>
      <c r="CS146" s="51">
        <f t="shared" si="7"/>
        <v>24.82</v>
      </c>
      <c r="CT146" s="51">
        <f t="shared" si="8"/>
        <v>335.02</v>
      </c>
    </row>
    <row r="147" spans="2:98" ht="14.25">
      <c r="B147" s="44">
        <v>7</v>
      </c>
      <c r="C147" s="71" t="s">
        <v>238</v>
      </c>
      <c r="D147" s="72" t="s">
        <v>26</v>
      </c>
      <c r="E147" s="73">
        <v>10</v>
      </c>
      <c r="F147" s="47"/>
      <c r="G147" s="47"/>
      <c r="H147" s="47"/>
      <c r="I147" s="48">
        <v>27.35</v>
      </c>
      <c r="J147" s="48"/>
      <c r="K147" s="48"/>
      <c r="L147" s="49"/>
      <c r="M147" s="74"/>
      <c r="N147" s="74"/>
      <c r="CP147" s="51">
        <v>13.36</v>
      </c>
      <c r="CQ147" s="51">
        <f t="shared" si="6"/>
        <v>133.6</v>
      </c>
      <c r="CR147" s="52">
        <v>0.08</v>
      </c>
      <c r="CS147" s="51">
        <f t="shared" si="7"/>
        <v>10.69</v>
      </c>
      <c r="CT147" s="51">
        <f t="shared" si="8"/>
        <v>144.29</v>
      </c>
    </row>
    <row r="148" spans="2:98" ht="14.25">
      <c r="B148" s="44">
        <v>8</v>
      </c>
      <c r="C148" s="71" t="s">
        <v>239</v>
      </c>
      <c r="D148" s="72" t="s">
        <v>26</v>
      </c>
      <c r="E148" s="73">
        <v>40</v>
      </c>
      <c r="F148" s="47"/>
      <c r="G148" s="47"/>
      <c r="H148" s="47"/>
      <c r="I148" s="48">
        <v>35.74</v>
      </c>
      <c r="J148" s="48"/>
      <c r="K148" s="48"/>
      <c r="L148" s="54"/>
      <c r="M148" s="74"/>
      <c r="N148" s="74"/>
      <c r="CP148" s="51">
        <v>27.34</v>
      </c>
      <c r="CQ148" s="51">
        <f t="shared" si="6"/>
        <v>1093.6</v>
      </c>
      <c r="CR148" s="52">
        <v>0.08</v>
      </c>
      <c r="CS148" s="51">
        <f t="shared" si="7"/>
        <v>87.49</v>
      </c>
      <c r="CT148" s="51">
        <f t="shared" si="8"/>
        <v>1181.09</v>
      </c>
    </row>
    <row r="149" spans="2:98" ht="14.25">
      <c r="B149" s="44">
        <v>9</v>
      </c>
      <c r="C149" s="71" t="s">
        <v>240</v>
      </c>
      <c r="D149" s="72" t="s">
        <v>26</v>
      </c>
      <c r="E149" s="73">
        <v>60</v>
      </c>
      <c r="F149" s="47"/>
      <c r="G149" s="47"/>
      <c r="H149" s="47"/>
      <c r="I149" s="48">
        <v>7.59</v>
      </c>
      <c r="J149" s="48"/>
      <c r="K149" s="48"/>
      <c r="L149" s="49"/>
      <c r="M149" s="74"/>
      <c r="N149" s="74"/>
      <c r="CP149" s="51">
        <v>6.83</v>
      </c>
      <c r="CQ149" s="51">
        <f t="shared" si="6"/>
        <v>409.8</v>
      </c>
      <c r="CR149" s="52">
        <v>0.08</v>
      </c>
      <c r="CS149" s="51">
        <f t="shared" si="7"/>
        <v>32.78</v>
      </c>
      <c r="CT149" s="51">
        <f t="shared" si="8"/>
        <v>442.58000000000004</v>
      </c>
    </row>
    <row r="150" spans="2:98" ht="14.25">
      <c r="B150" s="44">
        <v>10</v>
      </c>
      <c r="C150" s="71" t="s">
        <v>241</v>
      </c>
      <c r="D150" s="72" t="s">
        <v>26</v>
      </c>
      <c r="E150" s="73">
        <v>30</v>
      </c>
      <c r="F150" s="47"/>
      <c r="G150" s="47"/>
      <c r="H150" s="47"/>
      <c r="I150" s="48">
        <v>11.83</v>
      </c>
      <c r="J150" s="48"/>
      <c r="K150" s="48"/>
      <c r="L150" s="49"/>
      <c r="M150" s="74"/>
      <c r="N150" s="74"/>
      <c r="CP150" s="51">
        <v>8.1</v>
      </c>
      <c r="CQ150" s="51">
        <f t="shared" si="6"/>
        <v>243</v>
      </c>
      <c r="CR150" s="52">
        <v>0.08</v>
      </c>
      <c r="CS150" s="51">
        <f t="shared" si="7"/>
        <v>19.44</v>
      </c>
      <c r="CT150" s="51">
        <f t="shared" si="8"/>
        <v>262.44</v>
      </c>
    </row>
    <row r="151" spans="2:98" ht="14.25">
      <c r="B151" s="44">
        <v>11</v>
      </c>
      <c r="C151" s="75" t="s">
        <v>242</v>
      </c>
      <c r="D151" s="76" t="s">
        <v>212</v>
      </c>
      <c r="E151" s="77">
        <v>2</v>
      </c>
      <c r="F151" s="47"/>
      <c r="G151" s="47"/>
      <c r="H151" s="47"/>
      <c r="I151" s="48">
        <v>23.3</v>
      </c>
      <c r="J151" s="48"/>
      <c r="K151" s="48"/>
      <c r="L151" s="54"/>
      <c r="M151" s="74"/>
      <c r="N151" s="74"/>
      <c r="CP151" s="51">
        <v>22.85</v>
      </c>
      <c r="CQ151" s="51">
        <f t="shared" si="6"/>
        <v>45.7</v>
      </c>
      <c r="CR151" s="52">
        <v>0.08</v>
      </c>
      <c r="CS151" s="51">
        <f t="shared" si="7"/>
        <v>3.66</v>
      </c>
      <c r="CT151" s="51">
        <f t="shared" si="8"/>
        <v>49.36</v>
      </c>
    </row>
    <row r="152" spans="2:98" ht="14.25">
      <c r="B152" s="44">
        <v>12</v>
      </c>
      <c r="C152" s="71" t="s">
        <v>243</v>
      </c>
      <c r="D152" s="72" t="s">
        <v>26</v>
      </c>
      <c r="E152" s="73">
        <v>6</v>
      </c>
      <c r="F152" s="47"/>
      <c r="G152" s="47"/>
      <c r="H152" s="47"/>
      <c r="I152" s="48">
        <v>42.54</v>
      </c>
      <c r="J152" s="48"/>
      <c r="K152" s="48"/>
      <c r="L152" s="49"/>
      <c r="M152" s="74"/>
      <c r="N152" s="74"/>
      <c r="CP152" s="51">
        <v>8.09</v>
      </c>
      <c r="CQ152" s="51">
        <f t="shared" si="6"/>
        <v>48.54</v>
      </c>
      <c r="CR152" s="52">
        <v>0.08</v>
      </c>
      <c r="CS152" s="51">
        <f t="shared" si="7"/>
        <v>3.88</v>
      </c>
      <c r="CT152" s="51">
        <f t="shared" si="8"/>
        <v>52.42</v>
      </c>
    </row>
    <row r="153" spans="2:98" ht="14.25">
      <c r="B153" s="44">
        <v>13</v>
      </c>
      <c r="C153" s="71" t="s">
        <v>244</v>
      </c>
      <c r="D153" s="72" t="s">
        <v>26</v>
      </c>
      <c r="E153" s="73">
        <v>50</v>
      </c>
      <c r="F153" s="47"/>
      <c r="G153" s="47"/>
      <c r="H153" s="47"/>
      <c r="I153" s="48">
        <v>5.32</v>
      </c>
      <c r="J153" s="48"/>
      <c r="K153" s="48"/>
      <c r="L153" s="49"/>
      <c r="M153" s="74"/>
      <c r="N153" s="74"/>
      <c r="CP153" s="51">
        <v>5.38</v>
      </c>
      <c r="CQ153" s="51">
        <f t="shared" si="6"/>
        <v>269</v>
      </c>
      <c r="CR153" s="52">
        <v>0.08</v>
      </c>
      <c r="CS153" s="51">
        <f t="shared" si="7"/>
        <v>21.52</v>
      </c>
      <c r="CT153" s="51">
        <f t="shared" si="8"/>
        <v>290.52</v>
      </c>
    </row>
    <row r="154" spans="2:98" ht="14.25">
      <c r="B154" s="44">
        <v>14</v>
      </c>
      <c r="C154" s="71" t="s">
        <v>245</v>
      </c>
      <c r="D154" s="72" t="s">
        <v>26</v>
      </c>
      <c r="E154" s="73">
        <v>30</v>
      </c>
      <c r="F154" s="47"/>
      <c r="G154" s="47"/>
      <c r="H154" s="47"/>
      <c r="I154" s="48">
        <v>10.91</v>
      </c>
      <c r="J154" s="48"/>
      <c r="K154" s="48"/>
      <c r="L154" s="54"/>
      <c r="M154" s="74"/>
      <c r="N154" s="74"/>
      <c r="CP154" s="51">
        <v>8.64</v>
      </c>
      <c r="CQ154" s="51">
        <f t="shared" si="6"/>
        <v>259.20000000000005</v>
      </c>
      <c r="CR154" s="52">
        <v>0.08</v>
      </c>
      <c r="CS154" s="51">
        <f t="shared" si="7"/>
        <v>20.74</v>
      </c>
      <c r="CT154" s="51">
        <f t="shared" si="8"/>
        <v>279.94000000000005</v>
      </c>
    </row>
    <row r="155" spans="2:98" ht="14.25">
      <c r="B155" s="44">
        <v>15</v>
      </c>
      <c r="C155" s="75" t="s">
        <v>246</v>
      </c>
      <c r="D155" s="76" t="s">
        <v>26</v>
      </c>
      <c r="E155" s="77">
        <v>100</v>
      </c>
      <c r="F155" s="47"/>
      <c r="G155" s="47"/>
      <c r="H155" s="47"/>
      <c r="I155" s="48">
        <v>5.59</v>
      </c>
      <c r="J155" s="48"/>
      <c r="K155" s="48"/>
      <c r="L155" s="49"/>
      <c r="M155" s="74"/>
      <c r="N155" s="74"/>
      <c r="CP155" s="51">
        <v>5.01</v>
      </c>
      <c r="CQ155" s="51">
        <f t="shared" si="6"/>
        <v>501</v>
      </c>
      <c r="CR155" s="52">
        <v>0.08</v>
      </c>
      <c r="CS155" s="51">
        <f t="shared" si="7"/>
        <v>40.08</v>
      </c>
      <c r="CT155" s="51">
        <f t="shared" si="8"/>
        <v>541.08</v>
      </c>
    </row>
    <row r="156" spans="2:98" ht="14.25">
      <c r="B156" s="44">
        <v>16</v>
      </c>
      <c r="C156" s="45" t="s">
        <v>247</v>
      </c>
      <c r="D156" s="46" t="s">
        <v>26</v>
      </c>
      <c r="E156" s="47">
        <v>100</v>
      </c>
      <c r="F156" s="47"/>
      <c r="G156" s="47"/>
      <c r="H156" s="47"/>
      <c r="I156" s="48">
        <v>6.07</v>
      </c>
      <c r="J156" s="48"/>
      <c r="K156" s="48"/>
      <c r="L156" s="49"/>
      <c r="M156" s="74"/>
      <c r="N156" s="74"/>
      <c r="CP156" s="51">
        <v>2.64</v>
      </c>
      <c r="CQ156" s="51">
        <f t="shared" si="6"/>
        <v>264</v>
      </c>
      <c r="CR156" s="52">
        <v>0.08</v>
      </c>
      <c r="CS156" s="51">
        <f t="shared" si="7"/>
        <v>21.12</v>
      </c>
      <c r="CT156" s="51">
        <f t="shared" si="8"/>
        <v>285.12</v>
      </c>
    </row>
    <row r="157" spans="2:98" ht="14.25">
      <c r="B157" s="44">
        <v>17</v>
      </c>
      <c r="C157" s="71" t="s">
        <v>248</v>
      </c>
      <c r="D157" s="72" t="s">
        <v>26</v>
      </c>
      <c r="E157" s="73">
        <v>8</v>
      </c>
      <c r="F157" s="47"/>
      <c r="G157" s="47"/>
      <c r="H157" s="47"/>
      <c r="I157" s="48">
        <v>8.1</v>
      </c>
      <c r="J157" s="48"/>
      <c r="K157" s="48"/>
      <c r="L157" s="54"/>
      <c r="M157" s="74"/>
      <c r="N157" s="74"/>
      <c r="CP157" s="51">
        <v>8.98</v>
      </c>
      <c r="CQ157" s="51">
        <f t="shared" si="6"/>
        <v>71.84</v>
      </c>
      <c r="CR157" s="52">
        <v>0.08</v>
      </c>
      <c r="CS157" s="51">
        <f t="shared" si="7"/>
        <v>5.75</v>
      </c>
      <c r="CT157" s="51">
        <f t="shared" si="8"/>
        <v>77.59</v>
      </c>
    </row>
    <row r="158" spans="2:98" ht="14.25">
      <c r="B158" s="44">
        <v>18</v>
      </c>
      <c r="C158" s="71" t="s">
        <v>249</v>
      </c>
      <c r="D158" s="72" t="s">
        <v>26</v>
      </c>
      <c r="E158" s="73">
        <v>300</v>
      </c>
      <c r="F158" s="47"/>
      <c r="G158" s="47"/>
      <c r="H158" s="47"/>
      <c r="I158" s="48">
        <v>1.52</v>
      </c>
      <c r="J158" s="48"/>
      <c r="K158" s="48"/>
      <c r="L158" s="49"/>
      <c r="M158" s="74"/>
      <c r="N158" s="74"/>
      <c r="CP158" s="51">
        <v>1.57</v>
      </c>
      <c r="CQ158" s="51">
        <f t="shared" si="6"/>
        <v>471</v>
      </c>
      <c r="CR158" s="52">
        <v>0.08</v>
      </c>
      <c r="CS158" s="51">
        <f t="shared" si="7"/>
        <v>37.68</v>
      </c>
      <c r="CT158" s="51">
        <f t="shared" si="8"/>
        <v>508.68</v>
      </c>
    </row>
    <row r="159" spans="2:98" ht="14.25">
      <c r="B159" s="44">
        <v>19</v>
      </c>
      <c r="C159" s="71" t="s">
        <v>250</v>
      </c>
      <c r="D159" s="72" t="s">
        <v>26</v>
      </c>
      <c r="E159" s="73">
        <v>130</v>
      </c>
      <c r="F159" s="47"/>
      <c r="G159" s="47"/>
      <c r="H159" s="47"/>
      <c r="I159" s="48">
        <v>1.92</v>
      </c>
      <c r="J159" s="48"/>
      <c r="K159" s="48"/>
      <c r="L159" s="49"/>
      <c r="M159" s="74"/>
      <c r="N159" s="74"/>
      <c r="CP159" s="51">
        <v>1.88</v>
      </c>
      <c r="CQ159" s="51">
        <f t="shared" si="6"/>
        <v>244.39999999999998</v>
      </c>
      <c r="CR159" s="52">
        <v>0.08</v>
      </c>
      <c r="CS159" s="51">
        <f t="shared" si="7"/>
        <v>19.55</v>
      </c>
      <c r="CT159" s="51">
        <f t="shared" si="8"/>
        <v>263.95</v>
      </c>
    </row>
    <row r="160" spans="2:98" ht="14.25">
      <c r="B160" s="44">
        <v>20</v>
      </c>
      <c r="C160" s="71" t="s">
        <v>251</v>
      </c>
      <c r="D160" s="72" t="s">
        <v>26</v>
      </c>
      <c r="E160" s="73">
        <v>50</v>
      </c>
      <c r="F160" s="47"/>
      <c r="G160" s="47"/>
      <c r="H160" s="47"/>
      <c r="I160" s="48">
        <v>9.56</v>
      </c>
      <c r="J160" s="48"/>
      <c r="K160" s="48"/>
      <c r="L160" s="54"/>
      <c r="M160" s="74"/>
      <c r="N160" s="74"/>
      <c r="CP160" s="51">
        <v>5.69</v>
      </c>
      <c r="CQ160" s="51">
        <f t="shared" si="6"/>
        <v>284.5</v>
      </c>
      <c r="CR160" s="52">
        <v>0.08</v>
      </c>
      <c r="CS160" s="51">
        <f t="shared" si="7"/>
        <v>22.76</v>
      </c>
      <c r="CT160" s="51">
        <f t="shared" si="8"/>
        <v>307.26</v>
      </c>
    </row>
    <row r="161" spans="2:98" ht="14.25">
      <c r="B161" s="44">
        <v>21</v>
      </c>
      <c r="C161" s="71" t="s">
        <v>252</v>
      </c>
      <c r="D161" s="72" t="s">
        <v>26</v>
      </c>
      <c r="E161" s="73">
        <v>400</v>
      </c>
      <c r="F161" s="47"/>
      <c r="G161" s="47"/>
      <c r="H161" s="47"/>
      <c r="I161" s="48">
        <v>3.99</v>
      </c>
      <c r="J161" s="48"/>
      <c r="K161" s="48"/>
      <c r="L161" s="49"/>
      <c r="M161" s="74"/>
      <c r="N161" s="74"/>
      <c r="CP161" s="51">
        <v>3.63</v>
      </c>
      <c r="CQ161" s="51">
        <f t="shared" si="6"/>
        <v>1452</v>
      </c>
      <c r="CR161" s="52">
        <v>0.08</v>
      </c>
      <c r="CS161" s="51">
        <f t="shared" si="7"/>
        <v>116.16</v>
      </c>
      <c r="CT161" s="51">
        <f t="shared" si="8"/>
        <v>1568.16</v>
      </c>
    </row>
    <row r="162" spans="2:98" ht="14.25">
      <c r="B162" s="44">
        <v>22</v>
      </c>
      <c r="C162" s="71" t="s">
        <v>253</v>
      </c>
      <c r="D162" s="72" t="s">
        <v>26</v>
      </c>
      <c r="E162" s="73">
        <v>30</v>
      </c>
      <c r="F162" s="47"/>
      <c r="G162" s="47"/>
      <c r="H162" s="47"/>
      <c r="I162" s="48">
        <v>14.18</v>
      </c>
      <c r="J162" s="48"/>
      <c r="K162" s="48"/>
      <c r="L162" s="49"/>
      <c r="M162" s="74"/>
      <c r="N162" s="74"/>
      <c r="CP162" s="51">
        <v>22.44</v>
      </c>
      <c r="CQ162" s="51">
        <f t="shared" si="6"/>
        <v>673.2</v>
      </c>
      <c r="CR162" s="52">
        <v>0.08</v>
      </c>
      <c r="CS162" s="51">
        <f t="shared" si="7"/>
        <v>53.86</v>
      </c>
      <c r="CT162" s="51">
        <f t="shared" si="8"/>
        <v>727.0600000000001</v>
      </c>
    </row>
    <row r="163" spans="2:98" ht="14.25">
      <c r="B163" s="44">
        <v>23</v>
      </c>
      <c r="C163" s="71" t="s">
        <v>254</v>
      </c>
      <c r="D163" s="72" t="s">
        <v>26</v>
      </c>
      <c r="E163" s="73">
        <v>10</v>
      </c>
      <c r="F163" s="47"/>
      <c r="G163" s="47"/>
      <c r="H163" s="47"/>
      <c r="I163" s="48">
        <v>63.78</v>
      </c>
      <c r="J163" s="48"/>
      <c r="K163" s="48"/>
      <c r="L163" s="54"/>
      <c r="M163" s="74"/>
      <c r="N163" s="74"/>
      <c r="CP163" s="51">
        <v>46.02</v>
      </c>
      <c r="CQ163" s="51">
        <f t="shared" si="6"/>
        <v>460.20000000000005</v>
      </c>
      <c r="CR163" s="52">
        <v>0.08</v>
      </c>
      <c r="CS163" s="51">
        <f t="shared" si="7"/>
        <v>36.82</v>
      </c>
      <c r="CT163" s="51">
        <f t="shared" si="8"/>
        <v>497.02000000000004</v>
      </c>
    </row>
    <row r="164" spans="2:98" ht="14.25">
      <c r="B164" s="44">
        <v>24</v>
      </c>
      <c r="C164" s="71" t="s">
        <v>255</v>
      </c>
      <c r="D164" s="72" t="s">
        <v>26</v>
      </c>
      <c r="E164" s="73">
        <v>5</v>
      </c>
      <c r="F164" s="47"/>
      <c r="G164" s="47"/>
      <c r="H164" s="47"/>
      <c r="I164" s="48">
        <v>13.32</v>
      </c>
      <c r="J164" s="48"/>
      <c r="K164" s="48"/>
      <c r="L164" s="49"/>
      <c r="M164" s="74"/>
      <c r="N164" s="74"/>
      <c r="CP164" s="51">
        <v>13.35</v>
      </c>
      <c r="CQ164" s="51">
        <f t="shared" si="6"/>
        <v>66.75</v>
      </c>
      <c r="CR164" s="52">
        <v>0.08</v>
      </c>
      <c r="CS164" s="51">
        <f t="shared" si="7"/>
        <v>5.34</v>
      </c>
      <c r="CT164" s="51">
        <f t="shared" si="8"/>
        <v>72.09</v>
      </c>
    </row>
    <row r="165" spans="2:98" ht="14.25">
      <c r="B165" s="44">
        <v>25</v>
      </c>
      <c r="C165" s="75" t="s">
        <v>256</v>
      </c>
      <c r="D165" s="76" t="s">
        <v>26</v>
      </c>
      <c r="E165" s="77">
        <v>20</v>
      </c>
      <c r="F165" s="47"/>
      <c r="G165" s="47"/>
      <c r="H165" s="47"/>
      <c r="I165" s="48">
        <v>6.08</v>
      </c>
      <c r="J165" s="48"/>
      <c r="K165" s="48"/>
      <c r="L165" s="49"/>
      <c r="M165" s="74"/>
      <c r="N165" s="74"/>
      <c r="CP165" s="51">
        <v>7</v>
      </c>
      <c r="CQ165" s="51">
        <f t="shared" si="6"/>
        <v>140</v>
      </c>
      <c r="CR165" s="52">
        <v>0.08</v>
      </c>
      <c r="CS165" s="51">
        <f t="shared" si="7"/>
        <v>11.2</v>
      </c>
      <c r="CT165" s="51">
        <f t="shared" si="8"/>
        <v>151.2</v>
      </c>
    </row>
    <row r="166" spans="2:98" ht="14.25">
      <c r="B166" s="44">
        <v>26</v>
      </c>
      <c r="C166" s="71" t="s">
        <v>257</v>
      </c>
      <c r="D166" s="72" t="s">
        <v>26</v>
      </c>
      <c r="E166" s="73">
        <v>60</v>
      </c>
      <c r="F166" s="47"/>
      <c r="G166" s="47"/>
      <c r="H166" s="47"/>
      <c r="I166" s="48">
        <v>27.81</v>
      </c>
      <c r="J166" s="48"/>
      <c r="K166" s="48"/>
      <c r="L166" s="54"/>
      <c r="M166" s="74"/>
      <c r="N166" s="74"/>
      <c r="CP166" s="51">
        <v>25.38</v>
      </c>
      <c r="CQ166" s="51">
        <f t="shared" si="6"/>
        <v>1522.8</v>
      </c>
      <c r="CR166" s="52">
        <v>0.08</v>
      </c>
      <c r="CS166" s="51">
        <f t="shared" si="7"/>
        <v>121.82</v>
      </c>
      <c r="CT166" s="51">
        <f t="shared" si="8"/>
        <v>1644.62</v>
      </c>
    </row>
    <row r="167" spans="2:98" ht="14.25">
      <c r="B167" s="44">
        <v>27</v>
      </c>
      <c r="C167" s="75" t="s">
        <v>258</v>
      </c>
      <c r="D167" s="76" t="s">
        <v>212</v>
      </c>
      <c r="E167" s="77">
        <v>10</v>
      </c>
      <c r="F167" s="47"/>
      <c r="G167" s="47"/>
      <c r="H167" s="47"/>
      <c r="I167" s="48">
        <v>32.62</v>
      </c>
      <c r="J167" s="48"/>
      <c r="K167" s="48"/>
      <c r="L167" s="49"/>
      <c r="M167" s="74"/>
      <c r="N167" s="74"/>
      <c r="CP167" s="51">
        <v>31.56</v>
      </c>
      <c r="CQ167" s="51">
        <f t="shared" si="6"/>
        <v>315.59999999999997</v>
      </c>
      <c r="CR167" s="52">
        <v>0.08</v>
      </c>
      <c r="CS167" s="51">
        <f t="shared" si="7"/>
        <v>25.25</v>
      </c>
      <c r="CT167" s="51">
        <f t="shared" si="8"/>
        <v>340.84999999999997</v>
      </c>
    </row>
    <row r="168" spans="2:98" ht="14.25">
      <c r="B168" s="44">
        <v>28</v>
      </c>
      <c r="C168" s="71" t="s">
        <v>259</v>
      </c>
      <c r="D168" s="72" t="s">
        <v>26</v>
      </c>
      <c r="E168" s="73">
        <v>30</v>
      </c>
      <c r="F168" s="47"/>
      <c r="G168" s="47"/>
      <c r="H168" s="47"/>
      <c r="I168" s="48">
        <v>62.71</v>
      </c>
      <c r="J168" s="48"/>
      <c r="K168" s="48"/>
      <c r="L168" s="49"/>
      <c r="M168" s="74"/>
      <c r="N168" s="74"/>
      <c r="CP168" s="51">
        <v>80.69</v>
      </c>
      <c r="CQ168" s="51">
        <f t="shared" si="6"/>
        <v>2420.7</v>
      </c>
      <c r="CR168" s="52">
        <v>0.08</v>
      </c>
      <c r="CS168" s="51">
        <f t="shared" si="7"/>
        <v>193.66</v>
      </c>
      <c r="CT168" s="51">
        <f t="shared" si="8"/>
        <v>2614.3599999999997</v>
      </c>
    </row>
    <row r="169" spans="2:98" ht="14.25">
      <c r="B169" s="44">
        <v>29</v>
      </c>
      <c r="C169" s="45" t="s">
        <v>260</v>
      </c>
      <c r="D169" s="46" t="s">
        <v>26</v>
      </c>
      <c r="E169" s="47">
        <v>300</v>
      </c>
      <c r="F169" s="47"/>
      <c r="G169" s="47"/>
      <c r="H169" s="47"/>
      <c r="I169" s="48">
        <v>4.96</v>
      </c>
      <c r="J169" s="48"/>
      <c r="K169" s="48"/>
      <c r="L169" s="54"/>
      <c r="M169" s="74"/>
      <c r="N169" s="74"/>
      <c r="CP169" s="51">
        <v>5</v>
      </c>
      <c r="CQ169" s="51">
        <f t="shared" si="6"/>
        <v>1500</v>
      </c>
      <c r="CR169" s="52">
        <v>0.08</v>
      </c>
      <c r="CS169" s="51">
        <f t="shared" si="7"/>
        <v>120</v>
      </c>
      <c r="CT169" s="51">
        <f t="shared" si="8"/>
        <v>1620</v>
      </c>
    </row>
    <row r="170" spans="2:98" ht="14.25">
      <c r="B170" s="44">
        <v>30</v>
      </c>
      <c r="C170" s="45" t="s">
        <v>261</v>
      </c>
      <c r="D170" s="46" t="s">
        <v>26</v>
      </c>
      <c r="E170" s="47">
        <v>20</v>
      </c>
      <c r="F170" s="47"/>
      <c r="G170" s="47"/>
      <c r="H170" s="47"/>
      <c r="I170" s="48">
        <v>91.94</v>
      </c>
      <c r="J170" s="48"/>
      <c r="K170" s="48"/>
      <c r="L170" s="49"/>
      <c r="M170" s="74"/>
      <c r="N170" s="74"/>
      <c r="CP170" s="51">
        <v>96.36</v>
      </c>
      <c r="CQ170" s="51">
        <f t="shared" si="6"/>
        <v>1927.2</v>
      </c>
      <c r="CR170" s="52">
        <v>0.08</v>
      </c>
      <c r="CS170" s="51">
        <f t="shared" si="7"/>
        <v>154.18</v>
      </c>
      <c r="CT170" s="51">
        <f t="shared" si="8"/>
        <v>2081.38</v>
      </c>
    </row>
    <row r="171" spans="2:98" ht="14.25">
      <c r="B171" s="44">
        <v>31</v>
      </c>
      <c r="C171" s="71" t="s">
        <v>262</v>
      </c>
      <c r="D171" s="72" t="s">
        <v>26</v>
      </c>
      <c r="E171" s="73">
        <v>30</v>
      </c>
      <c r="F171" s="47"/>
      <c r="G171" s="47"/>
      <c r="H171" s="47"/>
      <c r="I171" s="48">
        <v>3.04</v>
      </c>
      <c r="J171" s="48"/>
      <c r="K171" s="48"/>
      <c r="L171" s="49"/>
      <c r="M171" s="74"/>
      <c r="N171" s="74"/>
      <c r="CP171" s="51">
        <v>3.05</v>
      </c>
      <c r="CQ171" s="51">
        <f t="shared" si="6"/>
        <v>91.5</v>
      </c>
      <c r="CR171" s="52">
        <v>0.08</v>
      </c>
      <c r="CS171" s="51">
        <f t="shared" si="7"/>
        <v>7.32</v>
      </c>
      <c r="CT171" s="51">
        <f t="shared" si="8"/>
        <v>98.82</v>
      </c>
    </row>
    <row r="172" spans="2:98" ht="14.25">
      <c r="B172" s="44">
        <v>32</v>
      </c>
      <c r="C172" s="71" t="s">
        <v>263</v>
      </c>
      <c r="D172" s="72" t="s">
        <v>26</v>
      </c>
      <c r="E172" s="73">
        <v>10</v>
      </c>
      <c r="F172" s="47"/>
      <c r="G172" s="47"/>
      <c r="H172" s="47"/>
      <c r="I172" s="48">
        <v>12.66</v>
      </c>
      <c r="J172" s="48"/>
      <c r="K172" s="48"/>
      <c r="L172" s="54"/>
      <c r="M172" s="74"/>
      <c r="N172" s="74"/>
      <c r="CP172" s="51">
        <v>13.34</v>
      </c>
      <c r="CQ172" s="51">
        <f t="shared" si="6"/>
        <v>133.4</v>
      </c>
      <c r="CR172" s="52">
        <v>0.08</v>
      </c>
      <c r="CS172" s="51">
        <f t="shared" si="7"/>
        <v>10.67</v>
      </c>
      <c r="CT172" s="51">
        <f t="shared" si="8"/>
        <v>144.07</v>
      </c>
    </row>
    <row r="173" spans="2:98" ht="14.25" customHeight="1">
      <c r="B173" s="44">
        <v>33</v>
      </c>
      <c r="C173" s="71" t="s">
        <v>264</v>
      </c>
      <c r="D173" s="72" t="s">
        <v>26</v>
      </c>
      <c r="E173" s="73">
        <v>15</v>
      </c>
      <c r="F173" s="47"/>
      <c r="G173" s="47"/>
      <c r="H173" s="47"/>
      <c r="I173" s="48">
        <v>40.55</v>
      </c>
      <c r="J173" s="48"/>
      <c r="K173" s="48"/>
      <c r="L173" s="49"/>
      <c r="M173" s="74"/>
      <c r="N173" s="74"/>
      <c r="CP173" s="51">
        <v>28.65</v>
      </c>
      <c r="CQ173" s="51">
        <f t="shared" si="6"/>
        <v>429.75</v>
      </c>
      <c r="CR173" s="52">
        <v>0.08</v>
      </c>
      <c r="CS173" s="51">
        <f t="shared" si="7"/>
        <v>34.38</v>
      </c>
      <c r="CT173" s="51">
        <f t="shared" si="8"/>
        <v>464.13</v>
      </c>
    </row>
    <row r="174" spans="2:98" ht="14.25">
      <c r="B174" s="44">
        <v>34</v>
      </c>
      <c r="C174" s="75" t="s">
        <v>265</v>
      </c>
      <c r="D174" s="76" t="s">
        <v>26</v>
      </c>
      <c r="E174" s="77">
        <v>10</v>
      </c>
      <c r="F174" s="47"/>
      <c r="G174" s="47"/>
      <c r="H174" s="47"/>
      <c r="I174" s="48">
        <v>2.73</v>
      </c>
      <c r="J174" s="48"/>
      <c r="K174" s="48"/>
      <c r="L174" s="49"/>
      <c r="M174" s="74"/>
      <c r="N174" s="74"/>
      <c r="CP174" s="51">
        <v>5</v>
      </c>
      <c r="CQ174" s="51">
        <f t="shared" si="6"/>
        <v>50</v>
      </c>
      <c r="CR174" s="52">
        <v>0.08</v>
      </c>
      <c r="CS174" s="51">
        <f t="shared" si="7"/>
        <v>4</v>
      </c>
      <c r="CT174" s="51">
        <f t="shared" si="8"/>
        <v>54</v>
      </c>
    </row>
    <row r="175" spans="2:98" ht="14.25">
      <c r="B175" s="44">
        <v>35</v>
      </c>
      <c r="C175" s="75" t="s">
        <v>266</v>
      </c>
      <c r="D175" s="76" t="s">
        <v>26</v>
      </c>
      <c r="E175" s="77">
        <v>30</v>
      </c>
      <c r="F175" s="47"/>
      <c r="G175" s="47"/>
      <c r="H175" s="47"/>
      <c r="I175" s="48">
        <v>4.5600000000000005</v>
      </c>
      <c r="J175" s="48"/>
      <c r="K175" s="48"/>
      <c r="L175" s="54"/>
      <c r="M175" s="74"/>
      <c r="N175" s="74"/>
      <c r="CP175" s="51">
        <v>7.68</v>
      </c>
      <c r="CQ175" s="51">
        <f t="shared" si="6"/>
        <v>230.39999999999998</v>
      </c>
      <c r="CR175" s="52">
        <v>0.08</v>
      </c>
      <c r="CS175" s="51">
        <f t="shared" si="7"/>
        <v>18.43</v>
      </c>
      <c r="CT175" s="51">
        <f t="shared" si="8"/>
        <v>248.82999999999998</v>
      </c>
    </row>
    <row r="176" spans="2:98" ht="14.25">
      <c r="B176" s="44">
        <v>36</v>
      </c>
      <c r="C176" s="75" t="s">
        <v>267</v>
      </c>
      <c r="D176" s="76" t="s">
        <v>26</v>
      </c>
      <c r="E176" s="77">
        <v>200</v>
      </c>
      <c r="F176" s="47"/>
      <c r="G176" s="47"/>
      <c r="H176" s="47"/>
      <c r="I176" s="48">
        <v>3.63</v>
      </c>
      <c r="J176" s="48"/>
      <c r="K176" s="48"/>
      <c r="L176" s="49"/>
      <c r="M176" s="74"/>
      <c r="N176" s="74"/>
      <c r="CP176" s="51">
        <v>3.64</v>
      </c>
      <c r="CQ176" s="51">
        <f t="shared" si="6"/>
        <v>728</v>
      </c>
      <c r="CR176" s="52">
        <v>0.08</v>
      </c>
      <c r="CS176" s="51">
        <f t="shared" si="7"/>
        <v>58.24</v>
      </c>
      <c r="CT176" s="51">
        <f t="shared" si="8"/>
        <v>786.24</v>
      </c>
    </row>
    <row r="177" spans="2:98" ht="14.25">
      <c r="B177" s="44">
        <v>37</v>
      </c>
      <c r="C177" s="71" t="s">
        <v>268</v>
      </c>
      <c r="D177" s="72" t="s">
        <v>26</v>
      </c>
      <c r="E177" s="73">
        <v>400</v>
      </c>
      <c r="F177" s="47"/>
      <c r="G177" s="47"/>
      <c r="H177" s="47"/>
      <c r="I177" s="48">
        <v>3.64</v>
      </c>
      <c r="J177" s="48"/>
      <c r="K177" s="48"/>
      <c r="L177" s="49"/>
      <c r="M177" s="74"/>
      <c r="N177" s="74"/>
      <c r="CP177" s="51">
        <v>2.88</v>
      </c>
      <c r="CQ177" s="51">
        <f t="shared" si="6"/>
        <v>1152</v>
      </c>
      <c r="CR177" s="52">
        <v>0.08</v>
      </c>
      <c r="CS177" s="51">
        <f t="shared" si="7"/>
        <v>92.16</v>
      </c>
      <c r="CT177" s="51">
        <f t="shared" si="8"/>
        <v>1244.16</v>
      </c>
    </row>
    <row r="178" spans="2:98" ht="14.25">
      <c r="B178" s="44">
        <v>38</v>
      </c>
      <c r="C178" s="75" t="s">
        <v>269</v>
      </c>
      <c r="D178" s="76" t="s">
        <v>26</v>
      </c>
      <c r="E178" s="77">
        <v>100</v>
      </c>
      <c r="F178" s="47"/>
      <c r="G178" s="47"/>
      <c r="H178" s="47"/>
      <c r="I178" s="48">
        <v>4.05</v>
      </c>
      <c r="J178" s="48"/>
      <c r="K178" s="48"/>
      <c r="L178" s="54"/>
      <c r="M178" s="74"/>
      <c r="N178" s="74"/>
      <c r="CP178" s="51">
        <v>4.15</v>
      </c>
      <c r="CQ178" s="51">
        <f t="shared" si="6"/>
        <v>415.00000000000006</v>
      </c>
      <c r="CR178" s="52">
        <v>0.08</v>
      </c>
      <c r="CS178" s="51">
        <f t="shared" si="7"/>
        <v>33.2</v>
      </c>
      <c r="CT178" s="51">
        <f t="shared" si="8"/>
        <v>448.20000000000005</v>
      </c>
    </row>
    <row r="179" spans="2:98" ht="14.25">
      <c r="B179" s="44">
        <v>39</v>
      </c>
      <c r="C179" s="71" t="s">
        <v>270</v>
      </c>
      <c r="D179" s="72" t="s">
        <v>26</v>
      </c>
      <c r="E179" s="73">
        <v>20</v>
      </c>
      <c r="F179" s="47"/>
      <c r="G179" s="47"/>
      <c r="H179" s="47"/>
      <c r="I179" s="48">
        <v>10.13</v>
      </c>
      <c r="J179" s="48"/>
      <c r="K179" s="48"/>
      <c r="L179" s="49"/>
      <c r="M179" s="74"/>
      <c r="N179" s="74"/>
      <c r="CP179" s="51">
        <v>6.59</v>
      </c>
      <c r="CQ179" s="51">
        <f t="shared" si="6"/>
        <v>131.8</v>
      </c>
      <c r="CR179" s="52">
        <v>0.08</v>
      </c>
      <c r="CS179" s="51">
        <f t="shared" si="7"/>
        <v>10.54</v>
      </c>
      <c r="CT179" s="51">
        <f t="shared" si="8"/>
        <v>142.34</v>
      </c>
    </row>
    <row r="180" spans="2:98" ht="14.25">
      <c r="B180" s="44">
        <v>40</v>
      </c>
      <c r="C180" s="75" t="s">
        <v>271</v>
      </c>
      <c r="D180" s="76" t="s">
        <v>26</v>
      </c>
      <c r="E180" s="77">
        <v>30</v>
      </c>
      <c r="F180" s="47"/>
      <c r="G180" s="47"/>
      <c r="H180" s="47"/>
      <c r="I180" s="48">
        <v>10.82</v>
      </c>
      <c r="J180" s="48"/>
      <c r="K180" s="48"/>
      <c r="L180" s="49"/>
      <c r="M180" s="74"/>
      <c r="N180" s="74"/>
      <c r="CP180" s="51">
        <v>12.06</v>
      </c>
      <c r="CQ180" s="51">
        <f t="shared" si="6"/>
        <v>361.8</v>
      </c>
      <c r="CR180" s="52">
        <v>0.08</v>
      </c>
      <c r="CS180" s="51">
        <f t="shared" si="7"/>
        <v>28.94</v>
      </c>
      <c r="CT180" s="51">
        <f t="shared" si="8"/>
        <v>390.74</v>
      </c>
    </row>
    <row r="181" spans="2:98" ht="14.25">
      <c r="B181" s="44">
        <v>41</v>
      </c>
      <c r="C181" s="71" t="s">
        <v>272</v>
      </c>
      <c r="D181" s="72" t="s">
        <v>26</v>
      </c>
      <c r="E181" s="73">
        <v>30</v>
      </c>
      <c r="F181" s="47"/>
      <c r="G181" s="47"/>
      <c r="H181" s="47"/>
      <c r="I181" s="48">
        <v>13.53</v>
      </c>
      <c r="J181" s="48"/>
      <c r="K181" s="48"/>
      <c r="L181" s="54"/>
      <c r="M181" s="74"/>
      <c r="N181" s="74"/>
      <c r="CP181" s="51">
        <v>17.6</v>
      </c>
      <c r="CQ181" s="51">
        <f t="shared" si="6"/>
        <v>528</v>
      </c>
      <c r="CR181" s="52">
        <v>0.08</v>
      </c>
      <c r="CS181" s="51">
        <f t="shared" si="7"/>
        <v>42.24</v>
      </c>
      <c r="CT181" s="51">
        <f t="shared" si="8"/>
        <v>570.24</v>
      </c>
    </row>
    <row r="182" spans="2:98" ht="14.25">
      <c r="B182" s="44">
        <v>42</v>
      </c>
      <c r="C182" s="71" t="s">
        <v>273</v>
      </c>
      <c r="D182" s="72" t="s">
        <v>26</v>
      </c>
      <c r="E182" s="73">
        <v>40</v>
      </c>
      <c r="F182" s="47"/>
      <c r="G182" s="47"/>
      <c r="H182" s="47"/>
      <c r="I182" s="48">
        <v>16.7</v>
      </c>
      <c r="J182" s="48"/>
      <c r="K182" s="48"/>
      <c r="L182" s="49"/>
      <c r="M182" s="74"/>
      <c r="N182" s="74"/>
      <c r="CP182" s="51">
        <v>15.45</v>
      </c>
      <c r="CQ182" s="51">
        <f t="shared" si="6"/>
        <v>618</v>
      </c>
      <c r="CR182" s="52">
        <v>0.08</v>
      </c>
      <c r="CS182" s="51">
        <f t="shared" si="7"/>
        <v>49.44</v>
      </c>
      <c r="CT182" s="51">
        <f t="shared" si="8"/>
        <v>667.44</v>
      </c>
    </row>
    <row r="183" spans="2:98" ht="14.25">
      <c r="B183" s="44">
        <v>43</v>
      </c>
      <c r="C183" s="71" t="s">
        <v>274</v>
      </c>
      <c r="D183" s="72" t="s">
        <v>26</v>
      </c>
      <c r="E183" s="73">
        <v>50</v>
      </c>
      <c r="F183" s="47"/>
      <c r="G183" s="47"/>
      <c r="H183" s="47"/>
      <c r="I183" s="48">
        <v>18.75</v>
      </c>
      <c r="J183" s="48"/>
      <c r="K183" s="48"/>
      <c r="L183" s="49"/>
      <c r="M183" s="74"/>
      <c r="N183" s="74"/>
      <c r="CP183" s="51">
        <v>18.87</v>
      </c>
      <c r="CQ183" s="51">
        <f t="shared" si="6"/>
        <v>943.5</v>
      </c>
      <c r="CR183" s="52">
        <v>0.08</v>
      </c>
      <c r="CS183" s="51">
        <f t="shared" si="7"/>
        <v>75.48</v>
      </c>
      <c r="CT183" s="51">
        <f t="shared" si="8"/>
        <v>1018.98</v>
      </c>
    </row>
    <row r="184" spans="2:98" ht="14.25">
      <c r="B184" s="44">
        <v>44</v>
      </c>
      <c r="C184" s="71" t="s">
        <v>275</v>
      </c>
      <c r="D184" s="72" t="s">
        <v>212</v>
      </c>
      <c r="E184" s="73">
        <v>20</v>
      </c>
      <c r="F184" s="47"/>
      <c r="G184" s="47"/>
      <c r="H184" s="47"/>
      <c r="I184" s="48">
        <v>18.83</v>
      </c>
      <c r="J184" s="48"/>
      <c r="K184" s="48"/>
      <c r="L184" s="54"/>
      <c r="M184" s="74"/>
      <c r="N184" s="74"/>
      <c r="CP184" s="51">
        <v>18.97</v>
      </c>
      <c r="CQ184" s="51">
        <f t="shared" si="6"/>
        <v>379.4</v>
      </c>
      <c r="CR184" s="52">
        <v>0.08</v>
      </c>
      <c r="CS184" s="51">
        <f t="shared" si="7"/>
        <v>30.35</v>
      </c>
      <c r="CT184" s="51">
        <f t="shared" si="8"/>
        <v>409.75</v>
      </c>
    </row>
    <row r="185" spans="2:98" ht="14.25">
      <c r="B185" s="44">
        <v>45</v>
      </c>
      <c r="C185" s="71" t="s">
        <v>276</v>
      </c>
      <c r="D185" s="72" t="s">
        <v>26</v>
      </c>
      <c r="E185" s="73">
        <v>100</v>
      </c>
      <c r="F185" s="47"/>
      <c r="G185" s="47"/>
      <c r="H185" s="47"/>
      <c r="I185" s="48">
        <v>1.77</v>
      </c>
      <c r="J185" s="48"/>
      <c r="K185" s="48"/>
      <c r="L185" s="49"/>
      <c r="M185" s="74"/>
      <c r="N185" s="74"/>
      <c r="CP185" s="51">
        <v>1.78</v>
      </c>
      <c r="CQ185" s="51">
        <f t="shared" si="6"/>
        <v>178</v>
      </c>
      <c r="CR185" s="52">
        <v>0.08</v>
      </c>
      <c r="CS185" s="51">
        <f t="shared" si="7"/>
        <v>14.24</v>
      </c>
      <c r="CT185" s="51">
        <f t="shared" si="8"/>
        <v>192.24</v>
      </c>
    </row>
    <row r="186" spans="2:98" ht="14.25">
      <c r="B186" s="44">
        <v>46</v>
      </c>
      <c r="C186" s="71" t="s">
        <v>277</v>
      </c>
      <c r="D186" s="72" t="s">
        <v>26</v>
      </c>
      <c r="E186" s="73">
        <v>50</v>
      </c>
      <c r="F186" s="47"/>
      <c r="G186" s="47"/>
      <c r="H186" s="47"/>
      <c r="I186" s="48">
        <v>2.48</v>
      </c>
      <c r="J186" s="48"/>
      <c r="K186" s="48"/>
      <c r="L186" s="49"/>
      <c r="M186" s="74"/>
      <c r="N186" s="74"/>
      <c r="CP186" s="51">
        <v>2.49</v>
      </c>
      <c r="CQ186" s="51">
        <f t="shared" si="6"/>
        <v>124.50000000000001</v>
      </c>
      <c r="CR186" s="52">
        <v>0.08</v>
      </c>
      <c r="CS186" s="51">
        <f t="shared" si="7"/>
        <v>9.96</v>
      </c>
      <c r="CT186" s="51">
        <f t="shared" si="8"/>
        <v>134.46</v>
      </c>
    </row>
    <row r="187" spans="2:98" ht="14.25">
      <c r="B187" s="44">
        <v>47</v>
      </c>
      <c r="C187" s="71" t="s">
        <v>278</v>
      </c>
      <c r="D187" s="72" t="s">
        <v>26</v>
      </c>
      <c r="E187" s="73">
        <v>20</v>
      </c>
      <c r="F187" s="47"/>
      <c r="G187" s="47"/>
      <c r="H187" s="47"/>
      <c r="I187" s="48">
        <v>18.22</v>
      </c>
      <c r="J187" s="48"/>
      <c r="K187" s="48"/>
      <c r="L187" s="54"/>
      <c r="M187" s="74"/>
      <c r="N187" s="74"/>
      <c r="CP187" s="51">
        <v>19.28</v>
      </c>
      <c r="CQ187" s="51">
        <f t="shared" si="6"/>
        <v>385.6</v>
      </c>
      <c r="CR187" s="52">
        <v>0.08</v>
      </c>
      <c r="CS187" s="51">
        <f t="shared" si="7"/>
        <v>30.85</v>
      </c>
      <c r="CT187" s="51">
        <f t="shared" si="8"/>
        <v>416.45000000000005</v>
      </c>
    </row>
    <row r="188" spans="2:98" ht="14.25">
      <c r="B188" s="44">
        <v>48</v>
      </c>
      <c r="C188" s="71" t="s">
        <v>279</v>
      </c>
      <c r="D188" s="72" t="s">
        <v>26</v>
      </c>
      <c r="E188" s="73">
        <v>10</v>
      </c>
      <c r="F188" s="47"/>
      <c r="G188" s="47"/>
      <c r="H188" s="47"/>
      <c r="I188" s="48">
        <v>0.91</v>
      </c>
      <c r="J188" s="48"/>
      <c r="K188" s="48"/>
      <c r="L188" s="49"/>
      <c r="M188" s="74"/>
      <c r="N188" s="74"/>
      <c r="CP188" s="51">
        <v>1.93</v>
      </c>
      <c r="CQ188" s="51">
        <f t="shared" si="6"/>
        <v>19.3</v>
      </c>
      <c r="CR188" s="52">
        <v>0.08</v>
      </c>
      <c r="CS188" s="51">
        <f t="shared" si="7"/>
        <v>1.54</v>
      </c>
      <c r="CT188" s="51">
        <f t="shared" si="8"/>
        <v>20.84</v>
      </c>
    </row>
    <row r="189" spans="2:98" ht="14.25">
      <c r="B189" s="44">
        <v>49</v>
      </c>
      <c r="C189" s="71" t="s">
        <v>280</v>
      </c>
      <c r="D189" s="72" t="s">
        <v>26</v>
      </c>
      <c r="E189" s="73">
        <v>70</v>
      </c>
      <c r="F189" s="47"/>
      <c r="G189" s="47"/>
      <c r="H189" s="47"/>
      <c r="I189" s="48">
        <v>0.91</v>
      </c>
      <c r="J189" s="48"/>
      <c r="K189" s="48"/>
      <c r="L189" s="49"/>
      <c r="M189" s="74"/>
      <c r="N189" s="74"/>
      <c r="CP189" s="51">
        <v>1.11</v>
      </c>
      <c r="CQ189" s="51">
        <f t="shared" si="6"/>
        <v>77.7</v>
      </c>
      <c r="CR189" s="52">
        <v>0.08</v>
      </c>
      <c r="CS189" s="51">
        <f t="shared" si="7"/>
        <v>6.22</v>
      </c>
      <c r="CT189" s="51">
        <f t="shared" si="8"/>
        <v>83.92</v>
      </c>
    </row>
    <row r="190" spans="2:98" ht="14.25">
      <c r="B190" s="44">
        <v>50</v>
      </c>
      <c r="C190" s="71" t="s">
        <v>281</v>
      </c>
      <c r="D190" s="72" t="s">
        <v>26</v>
      </c>
      <c r="E190" s="73">
        <v>6</v>
      </c>
      <c r="F190" s="47"/>
      <c r="G190" s="47"/>
      <c r="H190" s="47"/>
      <c r="I190" s="48">
        <v>38.24</v>
      </c>
      <c r="J190" s="48"/>
      <c r="K190" s="48"/>
      <c r="L190" s="54"/>
      <c r="M190" s="74"/>
      <c r="N190" s="74"/>
      <c r="CP190" s="51">
        <v>12.18</v>
      </c>
      <c r="CQ190" s="51">
        <f t="shared" si="6"/>
        <v>73.08</v>
      </c>
      <c r="CR190" s="52">
        <v>0.08</v>
      </c>
      <c r="CS190" s="51">
        <f t="shared" si="7"/>
        <v>5.85</v>
      </c>
      <c r="CT190" s="51">
        <f t="shared" si="8"/>
        <v>78.92999999999999</v>
      </c>
    </row>
    <row r="191" spans="2:98" ht="14.25">
      <c r="B191" s="44">
        <v>51</v>
      </c>
      <c r="C191" s="71" t="s">
        <v>282</v>
      </c>
      <c r="D191" s="72" t="s">
        <v>26</v>
      </c>
      <c r="E191" s="73">
        <v>200</v>
      </c>
      <c r="F191" s="47"/>
      <c r="G191" s="47"/>
      <c r="H191" s="47"/>
      <c r="I191" s="48">
        <v>0.76</v>
      </c>
      <c r="J191" s="48"/>
      <c r="K191" s="48"/>
      <c r="L191" s="49"/>
      <c r="M191" s="74"/>
      <c r="N191" s="74"/>
      <c r="CP191" s="51">
        <v>2.03</v>
      </c>
      <c r="CQ191" s="51">
        <f t="shared" si="6"/>
        <v>405.99999999999994</v>
      </c>
      <c r="CR191" s="52">
        <v>0.08</v>
      </c>
      <c r="CS191" s="51">
        <f t="shared" si="7"/>
        <v>32.48</v>
      </c>
      <c r="CT191" s="51">
        <f t="shared" si="8"/>
        <v>438.47999999999996</v>
      </c>
    </row>
    <row r="192" spans="2:98" ht="14.25">
      <c r="B192" s="44">
        <v>52</v>
      </c>
      <c r="C192" s="71" t="s">
        <v>283</v>
      </c>
      <c r="D192" s="72" t="s">
        <v>26</v>
      </c>
      <c r="E192" s="73">
        <v>70</v>
      </c>
      <c r="F192" s="47"/>
      <c r="G192" s="47"/>
      <c r="H192" s="47"/>
      <c r="I192" s="48">
        <v>15.19</v>
      </c>
      <c r="J192" s="48"/>
      <c r="K192" s="48"/>
      <c r="L192" s="49"/>
      <c r="M192" s="74"/>
      <c r="N192" s="74"/>
      <c r="CP192" s="51">
        <v>21.2</v>
      </c>
      <c r="CQ192" s="51">
        <f t="shared" si="6"/>
        <v>1484</v>
      </c>
      <c r="CR192" s="52">
        <v>0.08</v>
      </c>
      <c r="CS192" s="51">
        <f t="shared" si="7"/>
        <v>118.72</v>
      </c>
      <c r="CT192" s="51">
        <f t="shared" si="8"/>
        <v>1602.72</v>
      </c>
    </row>
    <row r="193" spans="2:98" ht="14.25">
      <c r="B193" s="44">
        <v>53</v>
      </c>
      <c r="C193" s="71" t="s">
        <v>284</v>
      </c>
      <c r="D193" s="72" t="s">
        <v>26</v>
      </c>
      <c r="E193" s="73">
        <v>30</v>
      </c>
      <c r="F193" s="47"/>
      <c r="G193" s="47"/>
      <c r="H193" s="47"/>
      <c r="I193" s="48">
        <v>15.69</v>
      </c>
      <c r="J193" s="48"/>
      <c r="K193" s="48"/>
      <c r="L193" s="54"/>
      <c r="M193" s="74"/>
      <c r="N193" s="74"/>
      <c r="CP193" s="51">
        <v>15.63</v>
      </c>
      <c r="CQ193" s="51">
        <f t="shared" si="6"/>
        <v>468.90000000000003</v>
      </c>
      <c r="CR193" s="52">
        <v>0.08</v>
      </c>
      <c r="CS193" s="51">
        <f t="shared" si="7"/>
        <v>37.51</v>
      </c>
      <c r="CT193" s="51">
        <f t="shared" si="8"/>
        <v>506.41</v>
      </c>
    </row>
    <row r="194" spans="2:98" ht="14.25">
      <c r="B194" s="44">
        <v>54</v>
      </c>
      <c r="C194" s="71" t="s">
        <v>285</v>
      </c>
      <c r="D194" s="72" t="s">
        <v>26</v>
      </c>
      <c r="E194" s="73">
        <v>80</v>
      </c>
      <c r="F194" s="47"/>
      <c r="G194" s="47"/>
      <c r="H194" s="47"/>
      <c r="I194" s="48">
        <v>16.9</v>
      </c>
      <c r="J194" s="48"/>
      <c r="K194" s="48"/>
      <c r="L194" s="49"/>
      <c r="M194" s="74"/>
      <c r="N194" s="74"/>
      <c r="CP194" s="51">
        <v>15.02</v>
      </c>
      <c r="CQ194" s="51">
        <f t="shared" si="6"/>
        <v>1201.6</v>
      </c>
      <c r="CR194" s="52">
        <v>0.08</v>
      </c>
      <c r="CS194" s="51">
        <f t="shared" si="7"/>
        <v>96.13</v>
      </c>
      <c r="CT194" s="51">
        <f t="shared" si="8"/>
        <v>1297.73</v>
      </c>
    </row>
    <row r="195" spans="2:98" ht="14.25">
      <c r="B195" s="44">
        <v>55</v>
      </c>
      <c r="C195" s="71" t="s">
        <v>286</v>
      </c>
      <c r="D195" s="72" t="s">
        <v>26</v>
      </c>
      <c r="E195" s="73">
        <v>2</v>
      </c>
      <c r="F195" s="47"/>
      <c r="G195" s="47"/>
      <c r="H195" s="47"/>
      <c r="I195" s="48">
        <v>67.86</v>
      </c>
      <c r="J195" s="48"/>
      <c r="K195" s="48"/>
      <c r="L195" s="49"/>
      <c r="M195" s="74"/>
      <c r="N195" s="74"/>
      <c r="CP195" s="51">
        <v>68.24</v>
      </c>
      <c r="CQ195" s="51">
        <f t="shared" si="6"/>
        <v>136.48</v>
      </c>
      <c r="CR195" s="52">
        <v>0.08</v>
      </c>
      <c r="CS195" s="51">
        <f t="shared" si="7"/>
        <v>10.92</v>
      </c>
      <c r="CT195" s="51">
        <f t="shared" si="8"/>
        <v>147.39999999999998</v>
      </c>
    </row>
    <row r="196" spans="2:98" ht="14.25">
      <c r="B196" s="44">
        <v>56</v>
      </c>
      <c r="C196" s="71" t="s">
        <v>287</v>
      </c>
      <c r="D196" s="72" t="s">
        <v>26</v>
      </c>
      <c r="E196" s="73">
        <v>6</v>
      </c>
      <c r="F196" s="47"/>
      <c r="G196" s="47"/>
      <c r="H196" s="47"/>
      <c r="I196" s="48">
        <v>12.36</v>
      </c>
      <c r="J196" s="48"/>
      <c r="K196" s="48"/>
      <c r="L196" s="54"/>
      <c r="M196" s="74"/>
      <c r="N196" s="74"/>
      <c r="CP196" s="51">
        <v>11.52</v>
      </c>
      <c r="CQ196" s="51">
        <f t="shared" si="6"/>
        <v>69.12</v>
      </c>
      <c r="CR196" s="52">
        <v>0.08</v>
      </c>
      <c r="CS196" s="51">
        <f t="shared" si="7"/>
        <v>5.53</v>
      </c>
      <c r="CT196" s="51">
        <f t="shared" si="8"/>
        <v>74.65</v>
      </c>
    </row>
    <row r="197" spans="2:98" ht="14.25">
      <c r="B197" s="44">
        <v>57</v>
      </c>
      <c r="C197" s="71" t="s">
        <v>288</v>
      </c>
      <c r="D197" s="72" t="s">
        <v>26</v>
      </c>
      <c r="E197" s="73">
        <v>5</v>
      </c>
      <c r="F197" s="47"/>
      <c r="G197" s="47"/>
      <c r="H197" s="47"/>
      <c r="I197" s="48">
        <v>45.58</v>
      </c>
      <c r="J197" s="48"/>
      <c r="K197" s="48"/>
      <c r="L197" s="49"/>
      <c r="M197" s="74"/>
      <c r="N197" s="74"/>
      <c r="CP197" s="51">
        <v>48.96</v>
      </c>
      <c r="CQ197" s="51">
        <f t="shared" si="6"/>
        <v>244.8</v>
      </c>
      <c r="CR197" s="52">
        <v>0.08</v>
      </c>
      <c r="CS197" s="51">
        <f t="shared" si="7"/>
        <v>19.58</v>
      </c>
      <c r="CT197" s="51">
        <f t="shared" si="8"/>
        <v>264.38</v>
      </c>
    </row>
    <row r="198" spans="2:98" ht="13.5" customHeight="1">
      <c r="B198" s="44">
        <v>58</v>
      </c>
      <c r="C198" s="71" t="s">
        <v>289</v>
      </c>
      <c r="D198" s="72" t="s">
        <v>26</v>
      </c>
      <c r="E198" s="73">
        <v>20</v>
      </c>
      <c r="F198" s="47"/>
      <c r="G198" s="47"/>
      <c r="H198" s="47"/>
      <c r="I198" s="48">
        <v>25.47</v>
      </c>
      <c r="J198" s="48"/>
      <c r="K198" s="48"/>
      <c r="L198" s="49"/>
      <c r="M198" s="74"/>
      <c r="N198" s="74"/>
      <c r="CP198" s="51">
        <v>16.24</v>
      </c>
      <c r="CQ198" s="51">
        <f t="shared" si="6"/>
        <v>324.79999999999995</v>
      </c>
      <c r="CR198" s="52">
        <v>0.08</v>
      </c>
      <c r="CS198" s="51">
        <f t="shared" si="7"/>
        <v>25.98</v>
      </c>
      <c r="CT198" s="51">
        <f t="shared" si="8"/>
        <v>350.78</v>
      </c>
    </row>
    <row r="199" spans="2:98" ht="14.25">
      <c r="B199" s="44">
        <v>59</v>
      </c>
      <c r="C199" s="71" t="s">
        <v>290</v>
      </c>
      <c r="D199" s="72" t="s">
        <v>26</v>
      </c>
      <c r="E199" s="73">
        <v>300</v>
      </c>
      <c r="F199" s="47"/>
      <c r="G199" s="47"/>
      <c r="H199" s="47"/>
      <c r="I199" s="48">
        <v>3.43</v>
      </c>
      <c r="J199" s="48"/>
      <c r="K199" s="48"/>
      <c r="L199" s="54"/>
      <c r="M199" s="74"/>
      <c r="N199" s="74"/>
      <c r="CP199" s="51">
        <v>2.98</v>
      </c>
      <c r="CQ199" s="51">
        <f t="shared" si="6"/>
        <v>894</v>
      </c>
      <c r="CR199" s="52">
        <v>0.08</v>
      </c>
      <c r="CS199" s="51">
        <f t="shared" si="7"/>
        <v>71.52</v>
      </c>
      <c r="CT199" s="51">
        <f t="shared" si="8"/>
        <v>965.52</v>
      </c>
    </row>
    <row r="200" spans="2:98" ht="14.25">
      <c r="B200" s="44">
        <v>60</v>
      </c>
      <c r="C200" s="71" t="s">
        <v>291</v>
      </c>
      <c r="D200" s="72" t="s">
        <v>26</v>
      </c>
      <c r="E200" s="73">
        <v>10</v>
      </c>
      <c r="F200" s="47"/>
      <c r="G200" s="47"/>
      <c r="H200" s="47"/>
      <c r="I200" s="48">
        <v>6.93</v>
      </c>
      <c r="J200" s="48"/>
      <c r="K200" s="48"/>
      <c r="L200" s="49"/>
      <c r="M200" s="74"/>
      <c r="N200" s="74"/>
      <c r="CP200" s="51">
        <v>5.54</v>
      </c>
      <c r="CQ200" s="51">
        <f t="shared" si="6"/>
        <v>55.4</v>
      </c>
      <c r="CR200" s="52">
        <v>0.08</v>
      </c>
      <c r="CS200" s="51">
        <f t="shared" si="7"/>
        <v>4.43</v>
      </c>
      <c r="CT200" s="51">
        <f t="shared" si="8"/>
        <v>59.83</v>
      </c>
    </row>
    <row r="201" spans="2:98" ht="14.25">
      <c r="B201" s="44">
        <v>61</v>
      </c>
      <c r="C201" s="71" t="s">
        <v>292</v>
      </c>
      <c r="D201" s="72" t="s">
        <v>26</v>
      </c>
      <c r="E201" s="73">
        <v>2</v>
      </c>
      <c r="F201" s="47"/>
      <c r="G201" s="47"/>
      <c r="H201" s="47"/>
      <c r="I201" s="48">
        <v>9.88</v>
      </c>
      <c r="J201" s="48"/>
      <c r="K201" s="48"/>
      <c r="L201" s="49"/>
      <c r="M201" s="74"/>
      <c r="N201" s="74"/>
      <c r="CP201" s="51">
        <v>21.55</v>
      </c>
      <c r="CQ201" s="51">
        <f t="shared" si="6"/>
        <v>43.1</v>
      </c>
      <c r="CR201" s="52">
        <v>0.08</v>
      </c>
      <c r="CS201" s="51">
        <f t="shared" si="7"/>
        <v>3.45</v>
      </c>
      <c r="CT201" s="51">
        <f t="shared" si="8"/>
        <v>46.550000000000004</v>
      </c>
    </row>
    <row r="202" spans="2:98" ht="14.25">
      <c r="B202" s="44">
        <v>62</v>
      </c>
      <c r="C202" s="71" t="s">
        <v>293</v>
      </c>
      <c r="D202" s="72" t="s">
        <v>26</v>
      </c>
      <c r="E202" s="73">
        <v>10</v>
      </c>
      <c r="F202" s="47"/>
      <c r="G202" s="47"/>
      <c r="H202" s="47"/>
      <c r="I202" s="48">
        <v>48.11</v>
      </c>
      <c r="J202" s="48"/>
      <c r="K202" s="48"/>
      <c r="L202" s="54"/>
      <c r="M202" s="74"/>
      <c r="N202" s="74"/>
      <c r="CP202" s="51">
        <v>39.18</v>
      </c>
      <c r="CQ202" s="51">
        <f t="shared" si="6"/>
        <v>391.8</v>
      </c>
      <c r="CR202" s="52">
        <v>0.08</v>
      </c>
      <c r="CS202" s="51">
        <f t="shared" si="7"/>
        <v>31.34</v>
      </c>
      <c r="CT202" s="51">
        <f t="shared" si="8"/>
        <v>423.14</v>
      </c>
    </row>
    <row r="203" spans="2:98" ht="15" customHeight="1">
      <c r="B203" s="44">
        <v>63</v>
      </c>
      <c r="C203" s="71" t="s">
        <v>294</v>
      </c>
      <c r="D203" s="72" t="s">
        <v>26</v>
      </c>
      <c r="E203" s="73">
        <v>80</v>
      </c>
      <c r="F203" s="47"/>
      <c r="G203" s="47"/>
      <c r="H203" s="47"/>
      <c r="I203" s="48">
        <v>3.34</v>
      </c>
      <c r="J203" s="48"/>
      <c r="K203" s="48"/>
      <c r="L203" s="49"/>
      <c r="M203" s="74"/>
      <c r="N203" s="74"/>
      <c r="CP203" s="51">
        <v>2.59</v>
      </c>
      <c r="CQ203" s="51">
        <f t="shared" si="6"/>
        <v>207.2</v>
      </c>
      <c r="CR203" s="52">
        <v>0.08</v>
      </c>
      <c r="CS203" s="51">
        <f t="shared" si="7"/>
        <v>16.58</v>
      </c>
      <c r="CT203" s="51">
        <f t="shared" si="8"/>
        <v>223.77999999999997</v>
      </c>
    </row>
    <row r="204" spans="2:98" ht="14.25">
      <c r="B204" s="44">
        <v>64</v>
      </c>
      <c r="C204" s="71" t="s">
        <v>295</v>
      </c>
      <c r="D204" s="72" t="s">
        <v>26</v>
      </c>
      <c r="E204" s="73">
        <v>40</v>
      </c>
      <c r="F204" s="47"/>
      <c r="G204" s="47"/>
      <c r="H204" s="47"/>
      <c r="I204" s="48">
        <v>4.76</v>
      </c>
      <c r="J204" s="48"/>
      <c r="K204" s="48"/>
      <c r="L204" s="49"/>
      <c r="M204" s="74"/>
      <c r="N204" s="74"/>
      <c r="CP204" s="51">
        <v>3.53</v>
      </c>
      <c r="CQ204" s="51">
        <f t="shared" si="6"/>
        <v>141.2</v>
      </c>
      <c r="CR204" s="52">
        <v>0.08</v>
      </c>
      <c r="CS204" s="51">
        <f t="shared" si="7"/>
        <v>11.3</v>
      </c>
      <c r="CT204" s="51">
        <f t="shared" si="8"/>
        <v>152.5</v>
      </c>
    </row>
    <row r="205" spans="2:98" ht="14.25">
      <c r="B205" s="44">
        <v>65</v>
      </c>
      <c r="C205" s="45" t="s">
        <v>296</v>
      </c>
      <c r="D205" s="46" t="s">
        <v>26</v>
      </c>
      <c r="E205" s="47">
        <v>30</v>
      </c>
      <c r="F205" s="47"/>
      <c r="G205" s="47"/>
      <c r="H205" s="47"/>
      <c r="I205" s="48">
        <v>8.33</v>
      </c>
      <c r="J205" s="48"/>
      <c r="K205" s="48"/>
      <c r="L205" s="54"/>
      <c r="M205" s="74"/>
      <c r="N205" s="74"/>
      <c r="CP205" s="51">
        <v>4.54</v>
      </c>
      <c r="CQ205" s="51">
        <f t="shared" si="6"/>
        <v>136.2</v>
      </c>
      <c r="CR205" s="52">
        <v>0.08</v>
      </c>
      <c r="CS205" s="51">
        <f t="shared" si="7"/>
        <v>10.9</v>
      </c>
      <c r="CT205" s="51">
        <f t="shared" si="8"/>
        <v>147.1</v>
      </c>
    </row>
    <row r="206" spans="2:98" ht="14.25">
      <c r="B206" s="44">
        <v>66</v>
      </c>
      <c r="C206" s="71" t="s">
        <v>297</v>
      </c>
      <c r="D206" s="72" t="s">
        <v>26</v>
      </c>
      <c r="E206" s="73">
        <v>30</v>
      </c>
      <c r="F206" s="47"/>
      <c r="G206" s="47"/>
      <c r="H206" s="47"/>
      <c r="I206" s="48">
        <v>5.05</v>
      </c>
      <c r="J206" s="48"/>
      <c r="K206" s="48"/>
      <c r="L206" s="49"/>
      <c r="M206" s="74"/>
      <c r="N206" s="74"/>
      <c r="CP206" s="51">
        <v>4.07</v>
      </c>
      <c r="CQ206" s="51">
        <f t="shared" si="6"/>
        <v>122.10000000000001</v>
      </c>
      <c r="CR206" s="52">
        <v>0.08</v>
      </c>
      <c r="CS206" s="51">
        <f t="shared" si="7"/>
        <v>9.77</v>
      </c>
      <c r="CT206" s="51">
        <f t="shared" si="8"/>
        <v>131.87</v>
      </c>
    </row>
    <row r="207" spans="2:98" ht="14.25">
      <c r="B207" s="44">
        <v>67</v>
      </c>
      <c r="C207" s="71" t="s">
        <v>298</v>
      </c>
      <c r="D207" s="72" t="s">
        <v>26</v>
      </c>
      <c r="E207" s="73">
        <v>60</v>
      </c>
      <c r="F207" s="47"/>
      <c r="G207" s="47"/>
      <c r="H207" s="47"/>
      <c r="I207" s="48">
        <v>17.56</v>
      </c>
      <c r="J207" s="48"/>
      <c r="K207" s="48"/>
      <c r="L207" s="49"/>
      <c r="M207" s="74"/>
      <c r="N207" s="74"/>
      <c r="CP207" s="51">
        <v>11</v>
      </c>
      <c r="CQ207" s="51">
        <f t="shared" si="6"/>
        <v>660</v>
      </c>
      <c r="CR207" s="52">
        <v>0.08</v>
      </c>
      <c r="CS207" s="51">
        <f t="shared" si="7"/>
        <v>52.8</v>
      </c>
      <c r="CT207" s="51">
        <f t="shared" si="8"/>
        <v>712.8</v>
      </c>
    </row>
    <row r="208" spans="2:98" ht="14.25">
      <c r="B208" s="44">
        <v>68</v>
      </c>
      <c r="C208" s="71" t="s">
        <v>299</v>
      </c>
      <c r="D208" s="72" t="s">
        <v>26</v>
      </c>
      <c r="E208" s="73">
        <v>300</v>
      </c>
      <c r="F208" s="47"/>
      <c r="G208" s="47"/>
      <c r="H208" s="47"/>
      <c r="I208" s="48">
        <v>8.7</v>
      </c>
      <c r="J208" s="48"/>
      <c r="K208" s="48"/>
      <c r="L208" s="54"/>
      <c r="M208" s="74"/>
      <c r="N208" s="74"/>
      <c r="CP208" s="51">
        <v>6.32</v>
      </c>
      <c r="CQ208" s="51">
        <f t="shared" si="6"/>
        <v>1896</v>
      </c>
      <c r="CR208" s="52">
        <v>0.08</v>
      </c>
      <c r="CS208" s="51">
        <f t="shared" si="7"/>
        <v>151.68</v>
      </c>
      <c r="CT208" s="51">
        <f t="shared" si="8"/>
        <v>2047.68</v>
      </c>
    </row>
    <row r="209" spans="2:98" ht="14.25">
      <c r="B209" s="44">
        <v>69</v>
      </c>
      <c r="C209" s="71" t="s">
        <v>300</v>
      </c>
      <c r="D209" s="72" t="s">
        <v>26</v>
      </c>
      <c r="E209" s="73">
        <v>200</v>
      </c>
      <c r="F209" s="47"/>
      <c r="G209" s="47"/>
      <c r="H209" s="47"/>
      <c r="I209" s="48">
        <v>21.22</v>
      </c>
      <c r="J209" s="48"/>
      <c r="K209" s="48"/>
      <c r="L209" s="49"/>
      <c r="M209" s="74"/>
      <c r="N209" s="74"/>
      <c r="CP209" s="51">
        <v>18.24</v>
      </c>
      <c r="CQ209" s="51">
        <f t="shared" si="6"/>
        <v>3647.9999999999995</v>
      </c>
      <c r="CR209" s="52">
        <v>0.08</v>
      </c>
      <c r="CS209" s="51">
        <f t="shared" si="7"/>
        <v>291.84</v>
      </c>
      <c r="CT209" s="51">
        <f t="shared" si="8"/>
        <v>3939.8399999999997</v>
      </c>
    </row>
    <row r="210" spans="2:98" ht="14.25">
      <c r="B210" s="44">
        <v>70</v>
      </c>
      <c r="C210" s="71" t="s">
        <v>301</v>
      </c>
      <c r="D210" s="72" t="s">
        <v>26</v>
      </c>
      <c r="E210" s="73">
        <v>150</v>
      </c>
      <c r="F210" s="47"/>
      <c r="G210" s="47"/>
      <c r="H210" s="47"/>
      <c r="I210" s="48">
        <v>18.81</v>
      </c>
      <c r="J210" s="48"/>
      <c r="K210" s="48"/>
      <c r="L210" s="49"/>
      <c r="M210" s="74"/>
      <c r="N210" s="74"/>
      <c r="CP210" s="51">
        <v>13.61</v>
      </c>
      <c r="CQ210" s="51">
        <f t="shared" si="6"/>
        <v>2041.5</v>
      </c>
      <c r="CR210" s="52">
        <v>0.08</v>
      </c>
      <c r="CS210" s="51">
        <f t="shared" si="7"/>
        <v>163.32</v>
      </c>
      <c r="CT210" s="51">
        <f t="shared" si="8"/>
        <v>2204.82</v>
      </c>
    </row>
    <row r="211" spans="2:98" ht="14.25">
      <c r="B211" s="44">
        <v>71</v>
      </c>
      <c r="C211" s="71" t="s">
        <v>302</v>
      </c>
      <c r="D211" s="72" t="s">
        <v>26</v>
      </c>
      <c r="E211" s="73">
        <v>30</v>
      </c>
      <c r="F211" s="47"/>
      <c r="G211" s="47"/>
      <c r="H211" s="47"/>
      <c r="I211" s="48">
        <v>5.68</v>
      </c>
      <c r="J211" s="48"/>
      <c r="K211" s="48"/>
      <c r="L211" s="54"/>
      <c r="M211" s="74"/>
      <c r="N211" s="74"/>
      <c r="CP211" s="51">
        <v>5.06</v>
      </c>
      <c r="CQ211" s="51">
        <f t="shared" si="6"/>
        <v>151.79999999999998</v>
      </c>
      <c r="CR211" s="52">
        <v>0.08</v>
      </c>
      <c r="CS211" s="51">
        <f t="shared" si="7"/>
        <v>12.14</v>
      </c>
      <c r="CT211" s="51">
        <f t="shared" si="8"/>
        <v>163.94</v>
      </c>
    </row>
    <row r="212" spans="2:98" ht="14.25">
      <c r="B212" s="44">
        <v>72</v>
      </c>
      <c r="C212" s="75" t="s">
        <v>303</v>
      </c>
      <c r="D212" s="76" t="s">
        <v>26</v>
      </c>
      <c r="E212" s="77">
        <v>80</v>
      </c>
      <c r="F212" s="47"/>
      <c r="G212" s="47"/>
      <c r="H212" s="47"/>
      <c r="I212" s="48">
        <v>3.04</v>
      </c>
      <c r="J212" s="48"/>
      <c r="K212" s="48"/>
      <c r="L212" s="49"/>
      <c r="M212" s="74"/>
      <c r="N212" s="74"/>
      <c r="CP212" s="51">
        <v>3.25</v>
      </c>
      <c r="CQ212" s="51">
        <f t="shared" si="6"/>
        <v>260</v>
      </c>
      <c r="CR212" s="52">
        <v>0.08</v>
      </c>
      <c r="CS212" s="51">
        <f t="shared" si="7"/>
        <v>20.8</v>
      </c>
      <c r="CT212" s="51">
        <f t="shared" si="8"/>
        <v>280.8</v>
      </c>
    </row>
    <row r="213" spans="2:98" ht="14.25">
      <c r="B213" s="44">
        <v>73</v>
      </c>
      <c r="C213" s="71" t="s">
        <v>304</v>
      </c>
      <c r="D213" s="72" t="s">
        <v>26</v>
      </c>
      <c r="E213" s="73">
        <v>60</v>
      </c>
      <c r="F213" s="47"/>
      <c r="G213" s="47"/>
      <c r="H213" s="47"/>
      <c r="I213" s="48">
        <v>5.07</v>
      </c>
      <c r="J213" s="48"/>
      <c r="K213" s="48"/>
      <c r="L213" s="49"/>
      <c r="M213" s="74"/>
      <c r="N213" s="74"/>
      <c r="CP213" s="51">
        <v>4.31</v>
      </c>
      <c r="CQ213" s="51">
        <f t="shared" si="6"/>
        <v>258.59999999999997</v>
      </c>
      <c r="CR213" s="52">
        <v>0.08</v>
      </c>
      <c r="CS213" s="51">
        <f t="shared" si="7"/>
        <v>20.69</v>
      </c>
      <c r="CT213" s="51">
        <f t="shared" si="8"/>
        <v>279.28999999999996</v>
      </c>
    </row>
    <row r="214" spans="2:98" ht="14.25">
      <c r="B214" s="44">
        <v>74</v>
      </c>
      <c r="C214" s="71" t="s">
        <v>305</v>
      </c>
      <c r="D214" s="72" t="s">
        <v>212</v>
      </c>
      <c r="E214" s="73">
        <v>60</v>
      </c>
      <c r="F214" s="47"/>
      <c r="G214" s="47"/>
      <c r="H214" s="47"/>
      <c r="I214" s="48">
        <v>68.36</v>
      </c>
      <c r="J214" s="48"/>
      <c r="K214" s="48"/>
      <c r="L214" s="54"/>
      <c r="M214" s="74"/>
      <c r="N214" s="74"/>
      <c r="CP214" s="51">
        <v>91.06</v>
      </c>
      <c r="CQ214" s="51">
        <f t="shared" si="6"/>
        <v>5463.6</v>
      </c>
      <c r="CR214" s="52">
        <v>0.08</v>
      </c>
      <c r="CS214" s="51">
        <f t="shared" si="7"/>
        <v>437.09</v>
      </c>
      <c r="CT214" s="51">
        <f t="shared" si="8"/>
        <v>5900.6900000000005</v>
      </c>
    </row>
    <row r="215" spans="2:98" ht="14.25">
      <c r="B215" s="44">
        <v>75</v>
      </c>
      <c r="C215" s="71" t="s">
        <v>306</v>
      </c>
      <c r="D215" s="72" t="s">
        <v>212</v>
      </c>
      <c r="E215" s="73">
        <v>20</v>
      </c>
      <c r="F215" s="47"/>
      <c r="G215" s="47"/>
      <c r="H215" s="47"/>
      <c r="I215" s="48">
        <v>133.75</v>
      </c>
      <c r="J215" s="48"/>
      <c r="K215" s="48"/>
      <c r="L215" s="49"/>
      <c r="M215" s="74"/>
      <c r="N215" s="74"/>
      <c r="CP215" s="51">
        <v>165.39</v>
      </c>
      <c r="CQ215" s="51">
        <f t="shared" si="6"/>
        <v>3307.7999999999997</v>
      </c>
      <c r="CR215" s="52">
        <v>0.08</v>
      </c>
      <c r="CS215" s="51">
        <f t="shared" si="7"/>
        <v>264.62</v>
      </c>
      <c r="CT215" s="51">
        <f t="shared" si="8"/>
        <v>3572.4199999999996</v>
      </c>
    </row>
    <row r="216" spans="2:98" ht="14.25">
      <c r="B216" s="44">
        <v>76</v>
      </c>
      <c r="C216" s="75" t="s">
        <v>307</v>
      </c>
      <c r="D216" s="76" t="s">
        <v>26</v>
      </c>
      <c r="E216" s="77">
        <v>80</v>
      </c>
      <c r="F216" s="47"/>
      <c r="G216" s="47"/>
      <c r="H216" s="47"/>
      <c r="I216" s="48">
        <v>13.86</v>
      </c>
      <c r="J216" s="48"/>
      <c r="K216" s="48"/>
      <c r="L216" s="49"/>
      <c r="M216" s="74"/>
      <c r="N216" s="74"/>
      <c r="CP216" s="51">
        <v>13.9</v>
      </c>
      <c r="CQ216" s="51">
        <f t="shared" si="6"/>
        <v>1112</v>
      </c>
      <c r="CR216" s="52">
        <v>0.08</v>
      </c>
      <c r="CS216" s="51">
        <f t="shared" si="7"/>
        <v>88.96</v>
      </c>
      <c r="CT216" s="51">
        <f t="shared" si="8"/>
        <v>1200.96</v>
      </c>
    </row>
    <row r="217" spans="2:98" ht="14.25">
      <c r="B217" s="44">
        <v>77</v>
      </c>
      <c r="C217" s="71" t="s">
        <v>308</v>
      </c>
      <c r="D217" s="72" t="s">
        <v>26</v>
      </c>
      <c r="E217" s="73">
        <v>100</v>
      </c>
      <c r="F217" s="47"/>
      <c r="G217" s="47"/>
      <c r="H217" s="47"/>
      <c r="I217" s="48">
        <v>1.7000000000000002</v>
      </c>
      <c r="J217" s="48"/>
      <c r="K217" s="48"/>
      <c r="L217" s="54"/>
      <c r="M217" s="74"/>
      <c r="N217" s="74"/>
      <c r="CP217" s="51">
        <v>2.13</v>
      </c>
      <c r="CQ217" s="51">
        <f t="shared" si="6"/>
        <v>213</v>
      </c>
      <c r="CR217" s="52">
        <v>0.08</v>
      </c>
      <c r="CS217" s="51">
        <f t="shared" si="7"/>
        <v>17.04</v>
      </c>
      <c r="CT217" s="51">
        <f t="shared" si="8"/>
        <v>230.04</v>
      </c>
    </row>
    <row r="218" spans="2:98" ht="14.25">
      <c r="B218" s="44">
        <v>78</v>
      </c>
      <c r="C218" s="71" t="s">
        <v>309</v>
      </c>
      <c r="D218" s="72" t="s">
        <v>26</v>
      </c>
      <c r="E218" s="73">
        <v>20</v>
      </c>
      <c r="F218" s="47"/>
      <c r="G218" s="47"/>
      <c r="H218" s="47"/>
      <c r="I218" s="48">
        <v>5.8</v>
      </c>
      <c r="J218" s="48"/>
      <c r="K218" s="48"/>
      <c r="L218" s="49"/>
      <c r="M218" s="74"/>
      <c r="N218" s="74"/>
      <c r="CP218" s="51">
        <v>7.3</v>
      </c>
      <c r="CQ218" s="51">
        <f t="shared" si="6"/>
        <v>146</v>
      </c>
      <c r="CR218" s="52">
        <v>0.08</v>
      </c>
      <c r="CS218" s="51">
        <f t="shared" si="7"/>
        <v>11.68</v>
      </c>
      <c r="CT218" s="51">
        <f t="shared" si="8"/>
        <v>157.68</v>
      </c>
    </row>
    <row r="219" spans="2:98" ht="14.25">
      <c r="B219" s="44">
        <v>79</v>
      </c>
      <c r="C219" s="45" t="s">
        <v>310</v>
      </c>
      <c r="D219" s="46" t="s">
        <v>26</v>
      </c>
      <c r="E219" s="47">
        <v>6</v>
      </c>
      <c r="F219" s="47"/>
      <c r="G219" s="47"/>
      <c r="H219" s="47"/>
      <c r="I219" s="48">
        <v>10.13</v>
      </c>
      <c r="J219" s="48"/>
      <c r="K219" s="48"/>
      <c r="L219" s="49"/>
      <c r="M219" s="74"/>
      <c r="N219" s="74"/>
      <c r="CP219" s="51">
        <v>13.6</v>
      </c>
      <c r="CQ219" s="51">
        <f t="shared" si="6"/>
        <v>81.6</v>
      </c>
      <c r="CR219" s="52">
        <v>0.08</v>
      </c>
      <c r="CS219" s="51">
        <f t="shared" si="7"/>
        <v>6.53</v>
      </c>
      <c r="CT219" s="51">
        <f t="shared" si="8"/>
        <v>88.13</v>
      </c>
    </row>
    <row r="220" spans="2:98" ht="14.25">
      <c r="B220" s="44">
        <v>80</v>
      </c>
      <c r="C220" s="71" t="s">
        <v>311</v>
      </c>
      <c r="D220" s="72" t="s">
        <v>26</v>
      </c>
      <c r="E220" s="73">
        <v>5</v>
      </c>
      <c r="F220" s="47"/>
      <c r="G220" s="47"/>
      <c r="H220" s="47"/>
      <c r="I220" s="48">
        <v>5.57</v>
      </c>
      <c r="J220" s="48"/>
      <c r="K220" s="48"/>
      <c r="L220" s="54"/>
      <c r="M220" s="74"/>
      <c r="N220" s="74"/>
      <c r="CP220" s="51">
        <v>5.58</v>
      </c>
      <c r="CQ220" s="51">
        <f t="shared" si="6"/>
        <v>27.9</v>
      </c>
      <c r="CR220" s="52">
        <v>0.08</v>
      </c>
      <c r="CS220" s="51">
        <f t="shared" si="7"/>
        <v>2.23</v>
      </c>
      <c r="CT220" s="51">
        <f t="shared" si="8"/>
        <v>30.13</v>
      </c>
    </row>
    <row r="221" spans="2:98" ht="14.25">
      <c r="B221" s="44">
        <v>81</v>
      </c>
      <c r="C221" s="75" t="s">
        <v>312</v>
      </c>
      <c r="D221" s="76" t="s">
        <v>26</v>
      </c>
      <c r="E221" s="77">
        <v>80</v>
      </c>
      <c r="F221" s="47"/>
      <c r="G221" s="47"/>
      <c r="H221" s="47"/>
      <c r="I221" s="48">
        <v>1.13</v>
      </c>
      <c r="J221" s="48"/>
      <c r="K221" s="48"/>
      <c r="L221" s="49"/>
      <c r="M221" s="74"/>
      <c r="N221" s="74"/>
      <c r="CP221" s="51">
        <v>1.52</v>
      </c>
      <c r="CQ221" s="51">
        <f t="shared" si="6"/>
        <v>121.6</v>
      </c>
      <c r="CR221" s="52">
        <v>0.08</v>
      </c>
      <c r="CS221" s="51">
        <f t="shared" si="7"/>
        <v>9.73</v>
      </c>
      <c r="CT221" s="51">
        <f t="shared" si="8"/>
        <v>131.32999999999998</v>
      </c>
    </row>
    <row r="222" spans="2:98" ht="14.25">
      <c r="B222" s="44">
        <v>82</v>
      </c>
      <c r="C222" s="75" t="s">
        <v>313</v>
      </c>
      <c r="D222" s="76" t="s">
        <v>26</v>
      </c>
      <c r="E222" s="77">
        <v>30</v>
      </c>
      <c r="F222" s="47"/>
      <c r="G222" s="47"/>
      <c r="H222" s="47"/>
      <c r="I222" s="48">
        <v>101.14</v>
      </c>
      <c r="J222" s="48"/>
      <c r="K222" s="48"/>
      <c r="L222" s="49"/>
      <c r="M222" s="74"/>
      <c r="N222" s="74"/>
      <c r="CP222" s="51">
        <v>91.8</v>
      </c>
      <c r="CQ222" s="51">
        <f t="shared" si="6"/>
        <v>2754</v>
      </c>
      <c r="CR222" s="52">
        <v>0.08</v>
      </c>
      <c r="CS222" s="51">
        <f t="shared" si="7"/>
        <v>220.32</v>
      </c>
      <c r="CT222" s="51">
        <f t="shared" si="8"/>
        <v>2974.32</v>
      </c>
    </row>
    <row r="223" spans="2:98" ht="14.25">
      <c r="B223" s="44">
        <v>83</v>
      </c>
      <c r="C223" s="75" t="s">
        <v>314</v>
      </c>
      <c r="D223" s="76" t="s">
        <v>26</v>
      </c>
      <c r="E223" s="77">
        <v>80</v>
      </c>
      <c r="F223" s="47"/>
      <c r="G223" s="47"/>
      <c r="H223" s="47"/>
      <c r="I223" s="48">
        <v>20.72</v>
      </c>
      <c r="J223" s="48"/>
      <c r="K223" s="48"/>
      <c r="L223" s="54"/>
      <c r="M223" s="74"/>
      <c r="N223" s="74"/>
      <c r="CP223" s="51">
        <v>19.99</v>
      </c>
      <c r="CQ223" s="51">
        <f t="shared" si="6"/>
        <v>1599.1999999999998</v>
      </c>
      <c r="CR223" s="52">
        <v>0.08</v>
      </c>
      <c r="CS223" s="51">
        <f t="shared" si="7"/>
        <v>127.94</v>
      </c>
      <c r="CT223" s="51">
        <f t="shared" si="8"/>
        <v>1727.1399999999999</v>
      </c>
    </row>
    <row r="224" spans="2:98" ht="14.25">
      <c r="B224" s="44">
        <v>84</v>
      </c>
      <c r="C224" s="71" t="s">
        <v>315</v>
      </c>
      <c r="D224" s="72" t="s">
        <v>26</v>
      </c>
      <c r="E224" s="73">
        <v>30</v>
      </c>
      <c r="F224" s="47"/>
      <c r="G224" s="47"/>
      <c r="H224" s="47"/>
      <c r="I224" s="48">
        <v>20.94</v>
      </c>
      <c r="J224" s="48"/>
      <c r="K224" s="48"/>
      <c r="L224" s="49"/>
      <c r="M224" s="74"/>
      <c r="N224" s="74"/>
      <c r="CP224" s="51">
        <v>19.83</v>
      </c>
      <c r="CQ224" s="51">
        <f t="shared" si="6"/>
        <v>594.9</v>
      </c>
      <c r="CR224" s="52">
        <v>0.08</v>
      </c>
      <c r="CS224" s="51">
        <f t="shared" si="7"/>
        <v>47.59</v>
      </c>
      <c r="CT224" s="51">
        <f t="shared" si="8"/>
        <v>642.49</v>
      </c>
    </row>
    <row r="225" spans="2:98" ht="14.25">
      <c r="B225" s="44">
        <v>85</v>
      </c>
      <c r="C225" s="75" t="s">
        <v>316</v>
      </c>
      <c r="D225" s="76" t="s">
        <v>26</v>
      </c>
      <c r="E225" s="77">
        <v>30</v>
      </c>
      <c r="F225" s="47"/>
      <c r="G225" s="47"/>
      <c r="H225" s="47"/>
      <c r="I225" s="48">
        <v>4.66</v>
      </c>
      <c r="J225" s="48"/>
      <c r="K225" s="48"/>
      <c r="L225" s="49"/>
      <c r="M225" s="74"/>
      <c r="N225" s="74"/>
      <c r="CP225" s="51">
        <v>3.42</v>
      </c>
      <c r="CQ225" s="51">
        <f t="shared" si="6"/>
        <v>102.6</v>
      </c>
      <c r="CR225" s="52">
        <v>0.08</v>
      </c>
      <c r="CS225" s="51">
        <f t="shared" si="7"/>
        <v>8.21</v>
      </c>
      <c r="CT225" s="51">
        <f t="shared" si="8"/>
        <v>110.81</v>
      </c>
    </row>
    <row r="226" spans="2:98" ht="14.25">
      <c r="B226" s="44">
        <v>86</v>
      </c>
      <c r="C226" s="71" t="s">
        <v>317</v>
      </c>
      <c r="D226" s="72" t="s">
        <v>26</v>
      </c>
      <c r="E226" s="73">
        <v>40</v>
      </c>
      <c r="F226" s="47"/>
      <c r="G226" s="47"/>
      <c r="H226" s="47"/>
      <c r="I226" s="48">
        <v>17.21</v>
      </c>
      <c r="J226" s="48"/>
      <c r="K226" s="48"/>
      <c r="L226" s="54"/>
      <c r="M226" s="74"/>
      <c r="N226" s="74"/>
      <c r="CP226" s="51">
        <v>19.79</v>
      </c>
      <c r="CQ226" s="51">
        <f t="shared" si="6"/>
        <v>791.5999999999999</v>
      </c>
      <c r="CR226" s="52">
        <v>0.08</v>
      </c>
      <c r="CS226" s="51">
        <f t="shared" si="7"/>
        <v>63.33</v>
      </c>
      <c r="CT226" s="51">
        <f t="shared" si="8"/>
        <v>854.93</v>
      </c>
    </row>
    <row r="227" spans="2:98" ht="14.25">
      <c r="B227" s="44">
        <v>87</v>
      </c>
      <c r="C227" s="71" t="s">
        <v>318</v>
      </c>
      <c r="D227" s="72" t="s">
        <v>26</v>
      </c>
      <c r="E227" s="73">
        <v>20</v>
      </c>
      <c r="F227" s="47"/>
      <c r="G227" s="47"/>
      <c r="H227" s="47"/>
      <c r="I227" s="48">
        <v>16.34</v>
      </c>
      <c r="J227" s="48"/>
      <c r="K227" s="48"/>
      <c r="L227" s="49"/>
      <c r="M227" s="74"/>
      <c r="N227" s="74"/>
      <c r="CP227" s="51">
        <v>13.29</v>
      </c>
      <c r="CQ227" s="51">
        <f t="shared" si="6"/>
        <v>265.79999999999995</v>
      </c>
      <c r="CR227" s="52">
        <v>0.08</v>
      </c>
      <c r="CS227" s="51">
        <f t="shared" si="7"/>
        <v>21.26</v>
      </c>
      <c r="CT227" s="51">
        <f t="shared" si="8"/>
        <v>287.05999999999995</v>
      </c>
    </row>
    <row r="228" spans="2:98" ht="14.25">
      <c r="B228" s="44">
        <v>88</v>
      </c>
      <c r="C228" s="71" t="s">
        <v>319</v>
      </c>
      <c r="D228" s="72" t="s">
        <v>26</v>
      </c>
      <c r="E228" s="73">
        <v>20</v>
      </c>
      <c r="F228" s="47"/>
      <c r="G228" s="47"/>
      <c r="H228" s="47"/>
      <c r="I228" s="48">
        <v>2.65</v>
      </c>
      <c r="J228" s="48"/>
      <c r="K228" s="48"/>
      <c r="L228" s="49"/>
      <c r="M228" s="74"/>
      <c r="N228" s="74"/>
      <c r="CP228" s="51">
        <v>2.76</v>
      </c>
      <c r="CQ228" s="51">
        <f t="shared" si="6"/>
        <v>55.199999999999996</v>
      </c>
      <c r="CR228" s="52">
        <v>0.08</v>
      </c>
      <c r="CS228" s="51">
        <f t="shared" si="7"/>
        <v>4.42</v>
      </c>
      <c r="CT228" s="51">
        <f t="shared" si="8"/>
        <v>59.62</v>
      </c>
    </row>
    <row r="229" spans="2:98" ht="14.25">
      <c r="B229" s="44">
        <v>89</v>
      </c>
      <c r="C229" s="75" t="s">
        <v>320</v>
      </c>
      <c r="D229" s="76" t="s">
        <v>26</v>
      </c>
      <c r="E229" s="77">
        <v>10</v>
      </c>
      <c r="F229" s="47"/>
      <c r="G229" s="47"/>
      <c r="H229" s="47"/>
      <c r="I229" s="48">
        <v>5.01</v>
      </c>
      <c r="J229" s="48"/>
      <c r="K229" s="48"/>
      <c r="L229" s="54"/>
      <c r="M229" s="74"/>
      <c r="N229" s="74"/>
      <c r="CP229" s="51">
        <v>5.02</v>
      </c>
      <c r="CQ229" s="51">
        <f t="shared" si="6"/>
        <v>50.199999999999996</v>
      </c>
      <c r="CR229" s="52">
        <v>0.08</v>
      </c>
      <c r="CS229" s="51">
        <f t="shared" si="7"/>
        <v>4.02</v>
      </c>
      <c r="CT229" s="51">
        <f t="shared" si="8"/>
        <v>54.22</v>
      </c>
    </row>
    <row r="230" spans="2:98" ht="14.25">
      <c r="B230" s="44">
        <v>90</v>
      </c>
      <c r="C230" s="71" t="s">
        <v>321</v>
      </c>
      <c r="D230" s="72" t="s">
        <v>26</v>
      </c>
      <c r="E230" s="73">
        <v>50</v>
      </c>
      <c r="F230" s="47"/>
      <c r="G230" s="47"/>
      <c r="H230" s="47"/>
      <c r="I230" s="48">
        <v>22.28</v>
      </c>
      <c r="J230" s="48"/>
      <c r="K230" s="48"/>
      <c r="L230" s="49"/>
      <c r="M230" s="74"/>
      <c r="N230" s="74"/>
      <c r="CP230" s="51">
        <v>17.65</v>
      </c>
      <c r="CQ230" s="51">
        <f t="shared" si="6"/>
        <v>882.4999999999999</v>
      </c>
      <c r="CR230" s="52">
        <v>0.08</v>
      </c>
      <c r="CS230" s="51">
        <f t="shared" si="7"/>
        <v>70.6</v>
      </c>
      <c r="CT230" s="51">
        <f t="shared" si="8"/>
        <v>953.0999999999999</v>
      </c>
    </row>
    <row r="231" spans="2:98" ht="14.25">
      <c r="B231" s="44">
        <v>91</v>
      </c>
      <c r="C231" s="71" t="s">
        <v>322</v>
      </c>
      <c r="D231" s="72" t="s">
        <v>26</v>
      </c>
      <c r="E231" s="73">
        <v>10</v>
      </c>
      <c r="F231" s="47"/>
      <c r="G231" s="47"/>
      <c r="H231" s="47"/>
      <c r="I231" s="48">
        <v>26.44</v>
      </c>
      <c r="J231" s="48"/>
      <c r="K231" s="48"/>
      <c r="L231" s="49"/>
      <c r="M231" s="74"/>
      <c r="N231" s="74"/>
      <c r="CP231" s="51">
        <v>18.5</v>
      </c>
      <c r="CQ231" s="51">
        <f t="shared" si="6"/>
        <v>185</v>
      </c>
      <c r="CR231" s="52">
        <v>0.08</v>
      </c>
      <c r="CS231" s="51">
        <f t="shared" si="7"/>
        <v>14.8</v>
      </c>
      <c r="CT231" s="51">
        <f t="shared" si="8"/>
        <v>199.8</v>
      </c>
    </row>
    <row r="232" spans="2:98" ht="14.25">
      <c r="B232" s="44">
        <v>92</v>
      </c>
      <c r="C232" s="71" t="s">
        <v>323</v>
      </c>
      <c r="D232" s="72" t="s">
        <v>26</v>
      </c>
      <c r="E232" s="73">
        <v>20</v>
      </c>
      <c r="F232" s="47"/>
      <c r="G232" s="47"/>
      <c r="H232" s="47"/>
      <c r="I232" s="48">
        <v>2.84</v>
      </c>
      <c r="J232" s="48"/>
      <c r="K232" s="48"/>
      <c r="L232" s="54"/>
      <c r="M232" s="74"/>
      <c r="N232" s="74"/>
      <c r="CP232" s="51">
        <v>1.99</v>
      </c>
      <c r="CQ232" s="51">
        <f t="shared" si="6"/>
        <v>39.8</v>
      </c>
      <c r="CR232" s="52">
        <v>0.08</v>
      </c>
      <c r="CS232" s="51">
        <f t="shared" si="7"/>
        <v>3.18</v>
      </c>
      <c r="CT232" s="51">
        <f t="shared" si="8"/>
        <v>42.98</v>
      </c>
    </row>
    <row r="233" spans="2:98" ht="14.25">
      <c r="B233" s="44">
        <v>93</v>
      </c>
      <c r="C233" s="71" t="s">
        <v>324</v>
      </c>
      <c r="D233" s="72" t="s">
        <v>26</v>
      </c>
      <c r="E233" s="73">
        <v>60</v>
      </c>
      <c r="F233" s="47"/>
      <c r="G233" s="47"/>
      <c r="H233" s="47"/>
      <c r="I233" s="48">
        <v>2.89</v>
      </c>
      <c r="J233" s="48"/>
      <c r="K233" s="48"/>
      <c r="L233" s="49"/>
      <c r="M233" s="74"/>
      <c r="N233" s="74"/>
      <c r="CP233" s="51">
        <v>2.03</v>
      </c>
      <c r="CQ233" s="51">
        <f t="shared" si="6"/>
        <v>121.79999999999998</v>
      </c>
      <c r="CR233" s="52">
        <v>0.08</v>
      </c>
      <c r="CS233" s="51">
        <f t="shared" si="7"/>
        <v>9.74</v>
      </c>
      <c r="CT233" s="51">
        <f t="shared" si="8"/>
        <v>131.54</v>
      </c>
    </row>
    <row r="234" spans="2:98" ht="14.25" customHeight="1">
      <c r="B234" s="44">
        <v>94</v>
      </c>
      <c r="C234" s="71" t="s">
        <v>325</v>
      </c>
      <c r="D234" s="72" t="s">
        <v>26</v>
      </c>
      <c r="E234" s="73">
        <v>160</v>
      </c>
      <c r="F234" s="47"/>
      <c r="G234" s="47"/>
      <c r="H234" s="47"/>
      <c r="I234" s="48">
        <v>30.93</v>
      </c>
      <c r="J234" s="48"/>
      <c r="K234" s="48"/>
      <c r="L234" s="49"/>
      <c r="M234" s="74"/>
      <c r="N234" s="74"/>
      <c r="CP234" s="51">
        <v>22.64</v>
      </c>
      <c r="CQ234" s="51">
        <f t="shared" si="6"/>
        <v>3622.4</v>
      </c>
      <c r="CR234" s="52">
        <v>0.08</v>
      </c>
      <c r="CS234" s="51">
        <f t="shared" si="7"/>
        <v>289.79</v>
      </c>
      <c r="CT234" s="51">
        <f t="shared" si="8"/>
        <v>3912.19</v>
      </c>
    </row>
    <row r="235" spans="2:98" ht="14.25">
      <c r="B235" s="44">
        <v>95</v>
      </c>
      <c r="C235" s="75" t="s">
        <v>326</v>
      </c>
      <c r="D235" s="76" t="s">
        <v>26</v>
      </c>
      <c r="E235" s="77">
        <v>6</v>
      </c>
      <c r="F235" s="47"/>
      <c r="G235" s="47"/>
      <c r="H235" s="47"/>
      <c r="I235" s="48">
        <v>13.25</v>
      </c>
      <c r="J235" s="48"/>
      <c r="K235" s="48"/>
      <c r="L235" s="54"/>
      <c r="M235" s="74"/>
      <c r="N235" s="74"/>
      <c r="CP235" s="51">
        <v>9.83</v>
      </c>
      <c r="CQ235" s="51">
        <f t="shared" si="6"/>
        <v>58.980000000000004</v>
      </c>
      <c r="CR235" s="52">
        <v>0.08</v>
      </c>
      <c r="CS235" s="51">
        <f t="shared" si="7"/>
        <v>4.72</v>
      </c>
      <c r="CT235" s="51">
        <f t="shared" si="8"/>
        <v>63.7</v>
      </c>
    </row>
    <row r="236" spans="2:98" ht="14.25">
      <c r="B236" s="44">
        <v>96</v>
      </c>
      <c r="C236" s="71" t="s">
        <v>327</v>
      </c>
      <c r="D236" s="72" t="s">
        <v>26</v>
      </c>
      <c r="E236" s="73">
        <v>300</v>
      </c>
      <c r="F236" s="47"/>
      <c r="G236" s="47"/>
      <c r="H236" s="47"/>
      <c r="I236" s="48">
        <v>2.1</v>
      </c>
      <c r="J236" s="48"/>
      <c r="K236" s="48"/>
      <c r="L236" s="49"/>
      <c r="M236" s="74"/>
      <c r="N236" s="74"/>
      <c r="CP236" s="51">
        <v>1.5</v>
      </c>
      <c r="CQ236" s="51">
        <f t="shared" si="6"/>
        <v>450</v>
      </c>
      <c r="CR236" s="52">
        <v>0.08</v>
      </c>
      <c r="CS236" s="51">
        <f t="shared" si="7"/>
        <v>36</v>
      </c>
      <c r="CT236" s="51">
        <f t="shared" si="8"/>
        <v>486</v>
      </c>
    </row>
    <row r="237" spans="2:98" ht="14.25">
      <c r="B237" s="44">
        <v>97</v>
      </c>
      <c r="C237" s="71" t="s">
        <v>328</v>
      </c>
      <c r="D237" s="72" t="s">
        <v>26</v>
      </c>
      <c r="E237" s="73">
        <v>20</v>
      </c>
      <c r="F237" s="47"/>
      <c r="G237" s="47"/>
      <c r="H237" s="47"/>
      <c r="I237" s="48">
        <v>6.08</v>
      </c>
      <c r="J237" s="48"/>
      <c r="K237" s="48"/>
      <c r="L237" s="49"/>
      <c r="M237" s="74"/>
      <c r="N237" s="74"/>
      <c r="CP237" s="51">
        <v>6.7</v>
      </c>
      <c r="CQ237" s="51">
        <f t="shared" si="6"/>
        <v>134</v>
      </c>
      <c r="CR237" s="52">
        <v>0.08</v>
      </c>
      <c r="CS237" s="51">
        <f t="shared" si="7"/>
        <v>10.72</v>
      </c>
      <c r="CT237" s="51">
        <f t="shared" si="8"/>
        <v>144.72</v>
      </c>
    </row>
    <row r="238" spans="2:98" ht="14.25">
      <c r="B238" s="44">
        <v>98</v>
      </c>
      <c r="C238" s="71" t="s">
        <v>329</v>
      </c>
      <c r="D238" s="72" t="s">
        <v>26</v>
      </c>
      <c r="E238" s="73">
        <v>10</v>
      </c>
      <c r="F238" s="47"/>
      <c r="G238" s="47"/>
      <c r="H238" s="47"/>
      <c r="I238" s="48">
        <v>10.13</v>
      </c>
      <c r="J238" s="48"/>
      <c r="K238" s="48"/>
      <c r="L238" s="54"/>
      <c r="M238" s="74"/>
      <c r="N238" s="74"/>
      <c r="CP238" s="51">
        <v>13.7</v>
      </c>
      <c r="CQ238" s="51">
        <f t="shared" si="6"/>
        <v>137</v>
      </c>
      <c r="CR238" s="52">
        <v>0.08</v>
      </c>
      <c r="CS238" s="51">
        <f t="shared" si="7"/>
        <v>10.96</v>
      </c>
      <c r="CT238" s="51">
        <f t="shared" si="8"/>
        <v>147.96</v>
      </c>
    </row>
    <row r="239" spans="2:98" ht="14.25">
      <c r="B239" s="44">
        <v>99</v>
      </c>
      <c r="C239" s="75" t="s">
        <v>330</v>
      </c>
      <c r="D239" s="76" t="s">
        <v>26</v>
      </c>
      <c r="E239" s="77">
        <v>10</v>
      </c>
      <c r="F239" s="47"/>
      <c r="G239" s="47"/>
      <c r="H239" s="47"/>
      <c r="I239" s="48">
        <v>58.8</v>
      </c>
      <c r="J239" s="48"/>
      <c r="K239" s="48"/>
      <c r="L239" s="49"/>
      <c r="M239" s="74"/>
      <c r="N239" s="74"/>
      <c r="CP239" s="51">
        <v>34.62</v>
      </c>
      <c r="CQ239" s="51">
        <f t="shared" si="6"/>
        <v>346.2</v>
      </c>
      <c r="CR239" s="52">
        <v>0.08</v>
      </c>
      <c r="CS239" s="51">
        <f t="shared" si="7"/>
        <v>27.7</v>
      </c>
      <c r="CT239" s="51">
        <f t="shared" si="8"/>
        <v>373.9</v>
      </c>
    </row>
    <row r="240" spans="2:98" ht="14.25">
      <c r="B240" s="44">
        <v>100</v>
      </c>
      <c r="C240" s="71" t="s">
        <v>331</v>
      </c>
      <c r="D240" s="72" t="s">
        <v>26</v>
      </c>
      <c r="E240" s="73">
        <v>60</v>
      </c>
      <c r="F240" s="47"/>
      <c r="G240" s="47"/>
      <c r="H240" s="47"/>
      <c r="I240" s="48">
        <v>4.75</v>
      </c>
      <c r="J240" s="48"/>
      <c r="K240" s="48"/>
      <c r="L240" s="49"/>
      <c r="M240" s="74"/>
      <c r="N240" s="74"/>
      <c r="CP240" s="51">
        <v>6.09</v>
      </c>
      <c r="CQ240" s="51">
        <f t="shared" si="6"/>
        <v>365.4</v>
      </c>
      <c r="CR240" s="52">
        <v>0.08</v>
      </c>
      <c r="CS240" s="51">
        <f t="shared" si="7"/>
        <v>29.23</v>
      </c>
      <c r="CT240" s="51">
        <f t="shared" si="8"/>
        <v>394.63</v>
      </c>
    </row>
    <row r="241" spans="2:98" ht="14.25">
      <c r="B241" s="44">
        <v>101</v>
      </c>
      <c r="C241" s="71" t="s">
        <v>332</v>
      </c>
      <c r="D241" s="72" t="s">
        <v>26</v>
      </c>
      <c r="E241" s="73">
        <v>80</v>
      </c>
      <c r="F241" s="47"/>
      <c r="G241" s="47"/>
      <c r="H241" s="47"/>
      <c r="I241" s="48">
        <v>15.31</v>
      </c>
      <c r="J241" s="48"/>
      <c r="K241" s="48"/>
      <c r="L241" s="54"/>
      <c r="M241" s="74"/>
      <c r="N241" s="74"/>
      <c r="CP241" s="51">
        <v>15.83</v>
      </c>
      <c r="CQ241" s="51">
        <f t="shared" si="6"/>
        <v>1266.4</v>
      </c>
      <c r="CR241" s="52">
        <v>0.08</v>
      </c>
      <c r="CS241" s="51">
        <f t="shared" si="7"/>
        <v>101.31</v>
      </c>
      <c r="CT241" s="51">
        <f t="shared" si="8"/>
        <v>1367.71</v>
      </c>
    </row>
    <row r="242" spans="2:98" ht="14.25">
      <c r="B242" s="44">
        <v>102</v>
      </c>
      <c r="C242" s="71" t="s">
        <v>333</v>
      </c>
      <c r="D242" s="72" t="s">
        <v>26</v>
      </c>
      <c r="E242" s="73">
        <v>600</v>
      </c>
      <c r="F242" s="47"/>
      <c r="G242" s="47"/>
      <c r="H242" s="47"/>
      <c r="I242" s="48">
        <v>4.96</v>
      </c>
      <c r="J242" s="48"/>
      <c r="K242" s="48"/>
      <c r="L242" s="49"/>
      <c r="M242" s="74"/>
      <c r="N242" s="74"/>
      <c r="CP242" s="51">
        <v>4.36</v>
      </c>
      <c r="CQ242" s="51">
        <f t="shared" si="6"/>
        <v>2616</v>
      </c>
      <c r="CR242" s="52">
        <v>0.08</v>
      </c>
      <c r="CS242" s="51">
        <f t="shared" si="7"/>
        <v>209.28</v>
      </c>
      <c r="CT242" s="51">
        <f t="shared" si="8"/>
        <v>2825.28</v>
      </c>
    </row>
    <row r="243" spans="2:98" ht="14.25">
      <c r="B243" s="44">
        <v>103</v>
      </c>
      <c r="C243" s="71" t="s">
        <v>334</v>
      </c>
      <c r="D243" s="72" t="s">
        <v>26</v>
      </c>
      <c r="E243" s="73">
        <v>20</v>
      </c>
      <c r="F243" s="47"/>
      <c r="G243" s="47"/>
      <c r="H243" s="47"/>
      <c r="I243" s="48">
        <v>12.37</v>
      </c>
      <c r="J243" s="48"/>
      <c r="K243" s="48"/>
      <c r="L243" s="49"/>
      <c r="M243" s="74"/>
      <c r="N243" s="74"/>
      <c r="CP243" s="51">
        <v>9.97</v>
      </c>
      <c r="CQ243" s="51">
        <f t="shared" si="6"/>
        <v>199.4</v>
      </c>
      <c r="CR243" s="52">
        <v>0.08</v>
      </c>
      <c r="CS243" s="51">
        <f t="shared" si="7"/>
        <v>15.95</v>
      </c>
      <c r="CT243" s="51">
        <f t="shared" si="8"/>
        <v>215.35</v>
      </c>
    </row>
    <row r="244" spans="2:98" ht="14.25">
      <c r="B244" s="44">
        <v>104</v>
      </c>
      <c r="C244" s="71" t="s">
        <v>335</v>
      </c>
      <c r="D244" s="72" t="s">
        <v>26</v>
      </c>
      <c r="E244" s="73">
        <v>130</v>
      </c>
      <c r="F244" s="47"/>
      <c r="G244" s="47"/>
      <c r="H244" s="47"/>
      <c r="I244" s="48">
        <v>12.54</v>
      </c>
      <c r="J244" s="48"/>
      <c r="K244" s="48"/>
      <c r="L244" s="54"/>
      <c r="M244" s="74"/>
      <c r="N244" s="74"/>
      <c r="CP244" s="51">
        <v>11.22</v>
      </c>
      <c r="CQ244" s="51">
        <f t="shared" si="6"/>
        <v>1458.6000000000001</v>
      </c>
      <c r="CR244" s="52">
        <v>0.08</v>
      </c>
      <c r="CS244" s="51">
        <f t="shared" si="7"/>
        <v>116.69</v>
      </c>
      <c r="CT244" s="51">
        <f t="shared" si="8"/>
        <v>1575.2900000000002</v>
      </c>
    </row>
    <row r="245" spans="2:98" ht="14.25">
      <c r="B245" s="44">
        <v>105</v>
      </c>
      <c r="C245" s="71" t="s">
        <v>336</v>
      </c>
      <c r="D245" s="72" t="s">
        <v>26</v>
      </c>
      <c r="E245" s="73">
        <v>30</v>
      </c>
      <c r="F245" s="47"/>
      <c r="G245" s="47"/>
      <c r="H245" s="47"/>
      <c r="I245" s="48">
        <v>16.46</v>
      </c>
      <c r="J245" s="48"/>
      <c r="K245" s="48"/>
      <c r="L245" s="49"/>
      <c r="M245" s="74"/>
      <c r="N245" s="74"/>
      <c r="CP245" s="51">
        <v>16.59</v>
      </c>
      <c r="CQ245" s="51">
        <f t="shared" si="6"/>
        <v>497.7</v>
      </c>
      <c r="CR245" s="52">
        <v>0.08</v>
      </c>
      <c r="CS245" s="51">
        <f t="shared" si="7"/>
        <v>39.82</v>
      </c>
      <c r="CT245" s="51">
        <f t="shared" si="8"/>
        <v>537.52</v>
      </c>
    </row>
    <row r="246" spans="2:98" ht="14.25">
      <c r="B246" s="44">
        <v>106</v>
      </c>
      <c r="C246" s="71" t="s">
        <v>337</v>
      </c>
      <c r="D246" s="72" t="s">
        <v>26</v>
      </c>
      <c r="E246" s="73">
        <v>10</v>
      </c>
      <c r="F246" s="47"/>
      <c r="G246" s="47"/>
      <c r="H246" s="47"/>
      <c r="I246" s="48">
        <v>3.72</v>
      </c>
      <c r="J246" s="48"/>
      <c r="K246" s="48"/>
      <c r="L246" s="49"/>
      <c r="M246" s="74"/>
      <c r="N246" s="74"/>
      <c r="CP246" s="51">
        <v>3.27</v>
      </c>
      <c r="CQ246" s="51">
        <f t="shared" si="6"/>
        <v>32.7</v>
      </c>
      <c r="CR246" s="52">
        <v>0.08</v>
      </c>
      <c r="CS246" s="51">
        <f t="shared" si="7"/>
        <v>2.62</v>
      </c>
      <c r="CT246" s="51">
        <f t="shared" si="8"/>
        <v>35.32</v>
      </c>
    </row>
    <row r="247" spans="2:98" ht="14.25">
      <c r="B247" s="44">
        <v>107</v>
      </c>
      <c r="C247" s="71" t="s">
        <v>338</v>
      </c>
      <c r="D247" s="72" t="s">
        <v>26</v>
      </c>
      <c r="E247" s="73">
        <v>10</v>
      </c>
      <c r="F247" s="47"/>
      <c r="G247" s="47"/>
      <c r="H247" s="47"/>
      <c r="I247" s="48">
        <v>46.06</v>
      </c>
      <c r="J247" s="48"/>
      <c r="K247" s="48"/>
      <c r="L247" s="54"/>
      <c r="M247" s="74"/>
      <c r="N247" s="74"/>
      <c r="CP247" s="51">
        <v>34.15</v>
      </c>
      <c r="CQ247" s="51">
        <f t="shared" si="6"/>
        <v>341.5</v>
      </c>
      <c r="CR247" s="52">
        <v>0.23</v>
      </c>
      <c r="CS247" s="51">
        <f t="shared" si="7"/>
        <v>78.55</v>
      </c>
      <c r="CT247" s="51">
        <f t="shared" si="8"/>
        <v>420.05</v>
      </c>
    </row>
    <row r="248" spans="2:98" ht="14.25">
      <c r="B248" s="44">
        <v>108</v>
      </c>
      <c r="C248" s="71" t="s">
        <v>339</v>
      </c>
      <c r="D248" s="72" t="s">
        <v>26</v>
      </c>
      <c r="E248" s="73">
        <v>20</v>
      </c>
      <c r="F248" s="47"/>
      <c r="G248" s="47"/>
      <c r="H248" s="47"/>
      <c r="I248" s="48">
        <v>21.05</v>
      </c>
      <c r="J248" s="48"/>
      <c r="K248" s="48"/>
      <c r="L248" s="49"/>
      <c r="M248" s="74"/>
      <c r="N248" s="74"/>
      <c r="CP248" s="51">
        <v>21.09</v>
      </c>
      <c r="CQ248" s="51">
        <f t="shared" si="6"/>
        <v>421.8</v>
      </c>
      <c r="CR248" s="52">
        <v>0.08</v>
      </c>
      <c r="CS248" s="51">
        <f t="shared" si="7"/>
        <v>33.74</v>
      </c>
      <c r="CT248" s="51">
        <f t="shared" si="8"/>
        <v>455.54</v>
      </c>
    </row>
    <row r="249" spans="2:98" ht="14.25">
      <c r="B249" s="44">
        <v>109</v>
      </c>
      <c r="C249" s="71" t="s">
        <v>340</v>
      </c>
      <c r="D249" s="72" t="s">
        <v>341</v>
      </c>
      <c r="E249" s="73">
        <v>100</v>
      </c>
      <c r="F249" s="47"/>
      <c r="G249" s="47"/>
      <c r="H249" s="47"/>
      <c r="I249" s="48">
        <v>13.99</v>
      </c>
      <c r="J249" s="48"/>
      <c r="K249" s="48"/>
      <c r="L249" s="49"/>
      <c r="M249" s="74"/>
      <c r="N249" s="74"/>
      <c r="CP249" s="51">
        <v>8.97</v>
      </c>
      <c r="CQ249" s="51">
        <f t="shared" si="6"/>
        <v>897.0000000000001</v>
      </c>
      <c r="CR249" s="52">
        <v>0.08</v>
      </c>
      <c r="CS249" s="51">
        <f t="shared" si="7"/>
        <v>71.76</v>
      </c>
      <c r="CT249" s="51">
        <f t="shared" si="8"/>
        <v>968.7600000000001</v>
      </c>
    </row>
    <row r="250" spans="2:98" ht="14.25">
      <c r="B250" s="44">
        <v>110</v>
      </c>
      <c r="C250" s="71" t="s">
        <v>342</v>
      </c>
      <c r="D250" s="72" t="s">
        <v>26</v>
      </c>
      <c r="E250" s="73">
        <v>60</v>
      </c>
      <c r="F250" s="47"/>
      <c r="G250" s="47"/>
      <c r="H250" s="47"/>
      <c r="I250" s="48">
        <v>12.35</v>
      </c>
      <c r="J250" s="48"/>
      <c r="K250" s="48"/>
      <c r="L250" s="54"/>
      <c r="M250" s="74"/>
      <c r="N250" s="74"/>
      <c r="CP250" s="51">
        <v>12.38</v>
      </c>
      <c r="CQ250" s="51">
        <f t="shared" si="6"/>
        <v>742.8000000000001</v>
      </c>
      <c r="CR250" s="52">
        <v>0.08</v>
      </c>
      <c r="CS250" s="51">
        <f t="shared" si="7"/>
        <v>59.42</v>
      </c>
      <c r="CT250" s="51">
        <f t="shared" si="8"/>
        <v>802.22</v>
      </c>
    </row>
    <row r="251" spans="2:98" ht="14.25">
      <c r="B251" s="44">
        <v>111</v>
      </c>
      <c r="C251" s="71" t="s">
        <v>343</v>
      </c>
      <c r="D251" s="72" t="s">
        <v>26</v>
      </c>
      <c r="E251" s="73">
        <v>80</v>
      </c>
      <c r="F251" s="47"/>
      <c r="G251" s="47"/>
      <c r="H251" s="47"/>
      <c r="I251" s="48">
        <v>20.82</v>
      </c>
      <c r="J251" s="48"/>
      <c r="K251" s="48"/>
      <c r="L251" s="49"/>
      <c r="M251" s="74"/>
      <c r="N251" s="74"/>
      <c r="CP251" s="51">
        <v>18.69</v>
      </c>
      <c r="CQ251" s="51">
        <f t="shared" si="6"/>
        <v>1495.2</v>
      </c>
      <c r="CR251" s="52">
        <v>0.08</v>
      </c>
      <c r="CS251" s="51">
        <f t="shared" si="7"/>
        <v>119.62</v>
      </c>
      <c r="CT251" s="51">
        <f t="shared" si="8"/>
        <v>1614.8200000000002</v>
      </c>
    </row>
    <row r="252" spans="2:98" ht="14.25">
      <c r="B252" s="44">
        <v>112</v>
      </c>
      <c r="C252" s="71" t="s">
        <v>344</v>
      </c>
      <c r="D252" s="72" t="s">
        <v>26</v>
      </c>
      <c r="E252" s="73">
        <v>60</v>
      </c>
      <c r="F252" s="47"/>
      <c r="G252" s="47"/>
      <c r="H252" s="47"/>
      <c r="I252" s="48">
        <v>7.5</v>
      </c>
      <c r="J252" s="48"/>
      <c r="K252" s="48"/>
      <c r="L252" s="49"/>
      <c r="M252" s="74"/>
      <c r="N252" s="74"/>
      <c r="CP252" s="51">
        <v>7.65</v>
      </c>
      <c r="CQ252" s="51">
        <f t="shared" si="6"/>
        <v>459</v>
      </c>
      <c r="CR252" s="52">
        <v>0.08</v>
      </c>
      <c r="CS252" s="51">
        <f t="shared" si="7"/>
        <v>36.72</v>
      </c>
      <c r="CT252" s="51">
        <f t="shared" si="8"/>
        <v>495.72</v>
      </c>
    </row>
    <row r="253" spans="2:98" ht="14.25">
      <c r="B253" s="44">
        <v>113</v>
      </c>
      <c r="C253" s="45" t="s">
        <v>345</v>
      </c>
      <c r="D253" s="46" t="s">
        <v>26</v>
      </c>
      <c r="E253" s="47">
        <v>300</v>
      </c>
      <c r="F253" s="47"/>
      <c r="G253" s="47"/>
      <c r="H253" s="47"/>
      <c r="I253" s="48">
        <v>12.49</v>
      </c>
      <c r="J253" s="48"/>
      <c r="K253" s="48"/>
      <c r="L253" s="54"/>
      <c r="M253" s="74"/>
      <c r="N253" s="74"/>
      <c r="CP253" s="51">
        <v>12.24</v>
      </c>
      <c r="CQ253" s="51">
        <f t="shared" si="6"/>
        <v>3672</v>
      </c>
      <c r="CR253" s="52">
        <v>0.08</v>
      </c>
      <c r="CS253" s="51">
        <f t="shared" si="7"/>
        <v>293.76</v>
      </c>
      <c r="CT253" s="51">
        <f t="shared" si="8"/>
        <v>3965.76</v>
      </c>
    </row>
    <row r="254" spans="2:98" ht="14.25">
      <c r="B254" s="44">
        <v>114</v>
      </c>
      <c r="C254" s="71" t="s">
        <v>346</v>
      </c>
      <c r="D254" s="72" t="s">
        <v>26</v>
      </c>
      <c r="E254" s="73">
        <v>130</v>
      </c>
      <c r="F254" s="47"/>
      <c r="G254" s="47"/>
      <c r="H254" s="47"/>
      <c r="I254" s="48">
        <v>6.07</v>
      </c>
      <c r="J254" s="48"/>
      <c r="K254" s="48"/>
      <c r="L254" s="49"/>
      <c r="M254" s="74"/>
      <c r="N254" s="74"/>
      <c r="CP254" s="51">
        <v>0.91</v>
      </c>
      <c r="CQ254" s="51">
        <f t="shared" si="6"/>
        <v>118.3</v>
      </c>
      <c r="CR254" s="52">
        <v>0.08</v>
      </c>
      <c r="CS254" s="51">
        <f t="shared" si="7"/>
        <v>9.46</v>
      </c>
      <c r="CT254" s="51">
        <f t="shared" si="8"/>
        <v>127.75999999999999</v>
      </c>
    </row>
    <row r="255" spans="2:98" ht="14.25">
      <c r="B255" s="44">
        <v>115</v>
      </c>
      <c r="C255" s="71" t="s">
        <v>347</v>
      </c>
      <c r="D255" s="72" t="s">
        <v>26</v>
      </c>
      <c r="E255" s="73">
        <v>60</v>
      </c>
      <c r="F255" s="47"/>
      <c r="G255" s="47"/>
      <c r="H255" s="47"/>
      <c r="I255" s="48">
        <v>18.21</v>
      </c>
      <c r="J255" s="48"/>
      <c r="K255" s="48"/>
      <c r="L255" s="49"/>
      <c r="M255" s="74"/>
      <c r="N255" s="74"/>
      <c r="CP255" s="51">
        <v>15.7</v>
      </c>
      <c r="CQ255" s="51">
        <f t="shared" si="6"/>
        <v>942</v>
      </c>
      <c r="CR255" s="52">
        <v>0.08</v>
      </c>
      <c r="CS255" s="51">
        <f t="shared" si="7"/>
        <v>75.36</v>
      </c>
      <c r="CT255" s="51">
        <f t="shared" si="8"/>
        <v>1017.36</v>
      </c>
    </row>
    <row r="256" spans="2:98" ht="13.5" customHeight="1">
      <c r="B256" s="44">
        <v>116</v>
      </c>
      <c r="C256" s="71" t="s">
        <v>348</v>
      </c>
      <c r="D256" s="72" t="s">
        <v>26</v>
      </c>
      <c r="E256" s="73">
        <v>150</v>
      </c>
      <c r="F256" s="47"/>
      <c r="G256" s="47"/>
      <c r="H256" s="47"/>
      <c r="I256" s="48">
        <v>20.94</v>
      </c>
      <c r="J256" s="48"/>
      <c r="K256" s="48"/>
      <c r="L256" s="54"/>
      <c r="M256" s="74"/>
      <c r="N256" s="74"/>
      <c r="CP256" s="51">
        <v>16.9</v>
      </c>
      <c r="CQ256" s="51">
        <f t="shared" si="6"/>
        <v>2535</v>
      </c>
      <c r="CR256" s="52">
        <v>0.08</v>
      </c>
      <c r="CS256" s="51">
        <f t="shared" si="7"/>
        <v>202.8</v>
      </c>
      <c r="CT256" s="51">
        <f t="shared" si="8"/>
        <v>2737.8</v>
      </c>
    </row>
    <row r="257" spans="2:98" ht="13.5" customHeight="1">
      <c r="B257" s="44">
        <v>117</v>
      </c>
      <c r="C257" s="71" t="s">
        <v>349</v>
      </c>
      <c r="D257" s="72" t="s">
        <v>26</v>
      </c>
      <c r="E257" s="73">
        <v>6</v>
      </c>
      <c r="F257" s="47"/>
      <c r="G257" s="47"/>
      <c r="H257" s="47"/>
      <c r="I257" s="48">
        <v>49.81</v>
      </c>
      <c r="J257" s="48"/>
      <c r="K257" s="48"/>
      <c r="L257" s="49"/>
      <c r="M257" s="74"/>
      <c r="N257" s="74"/>
      <c r="CP257" s="51">
        <v>52.21</v>
      </c>
      <c r="CQ257" s="51">
        <f t="shared" si="6"/>
        <v>313.26</v>
      </c>
      <c r="CR257" s="52">
        <v>0.08</v>
      </c>
      <c r="CS257" s="51">
        <f t="shared" si="7"/>
        <v>25.06</v>
      </c>
      <c r="CT257" s="51">
        <f t="shared" si="8"/>
        <v>338.32</v>
      </c>
    </row>
    <row r="258" spans="2:98" ht="14.25">
      <c r="B258" s="44">
        <v>118</v>
      </c>
      <c r="C258" s="71" t="s">
        <v>350</v>
      </c>
      <c r="D258" s="72" t="s">
        <v>26</v>
      </c>
      <c r="E258" s="73">
        <v>80</v>
      </c>
      <c r="F258" s="47"/>
      <c r="G258" s="47"/>
      <c r="H258" s="47"/>
      <c r="I258" s="48">
        <v>114.02</v>
      </c>
      <c r="J258" s="48"/>
      <c r="K258" s="48"/>
      <c r="L258" s="49"/>
      <c r="M258" s="74"/>
      <c r="N258" s="74"/>
      <c r="CP258" s="51">
        <v>87.16</v>
      </c>
      <c r="CQ258" s="51">
        <f t="shared" si="6"/>
        <v>6972.799999999999</v>
      </c>
      <c r="CR258" s="52">
        <v>0.08</v>
      </c>
      <c r="CS258" s="51">
        <f t="shared" si="7"/>
        <v>557.82</v>
      </c>
      <c r="CT258" s="51">
        <f t="shared" si="8"/>
        <v>7530.619999999999</v>
      </c>
    </row>
    <row r="259" spans="2:98" ht="14.25">
      <c r="B259" s="44">
        <v>119</v>
      </c>
      <c r="C259" s="71" t="s">
        <v>351</v>
      </c>
      <c r="D259" s="72" t="s">
        <v>212</v>
      </c>
      <c r="E259" s="73">
        <v>20</v>
      </c>
      <c r="F259" s="47"/>
      <c r="G259" s="47"/>
      <c r="H259" s="47"/>
      <c r="I259" s="48">
        <v>22.28</v>
      </c>
      <c r="J259" s="48"/>
      <c r="K259" s="48"/>
      <c r="L259" s="54"/>
      <c r="M259" s="74"/>
      <c r="N259" s="74"/>
      <c r="CP259" s="51">
        <v>20.4</v>
      </c>
      <c r="CQ259" s="51">
        <f t="shared" si="6"/>
        <v>408</v>
      </c>
      <c r="CR259" s="52">
        <v>0.08</v>
      </c>
      <c r="CS259" s="51">
        <f t="shared" si="7"/>
        <v>32.64</v>
      </c>
      <c r="CT259" s="51">
        <f t="shared" si="8"/>
        <v>440.64</v>
      </c>
    </row>
    <row r="260" spans="2:98" ht="14.25">
      <c r="B260" s="44">
        <v>120</v>
      </c>
      <c r="C260" s="71" t="s">
        <v>352</v>
      </c>
      <c r="D260" s="72" t="s">
        <v>26</v>
      </c>
      <c r="E260" s="73">
        <v>200</v>
      </c>
      <c r="F260" s="47"/>
      <c r="G260" s="47"/>
      <c r="H260" s="47"/>
      <c r="I260" s="48">
        <v>3.29</v>
      </c>
      <c r="J260" s="48"/>
      <c r="K260" s="48"/>
      <c r="L260" s="49"/>
      <c r="M260" s="74"/>
      <c r="N260" s="74"/>
      <c r="CP260" s="51">
        <v>3.25</v>
      </c>
      <c r="CQ260" s="51">
        <f t="shared" si="6"/>
        <v>650</v>
      </c>
      <c r="CR260" s="52">
        <v>0.08</v>
      </c>
      <c r="CS260" s="51">
        <f t="shared" si="7"/>
        <v>52</v>
      </c>
      <c r="CT260" s="51">
        <f t="shared" si="8"/>
        <v>702</v>
      </c>
    </row>
    <row r="261" spans="2:98" ht="14.25">
      <c r="B261" s="44">
        <v>121</v>
      </c>
      <c r="C261" s="75" t="s">
        <v>353</v>
      </c>
      <c r="D261" s="76" t="s">
        <v>26</v>
      </c>
      <c r="E261" s="77">
        <v>3</v>
      </c>
      <c r="F261" s="47"/>
      <c r="G261" s="47"/>
      <c r="H261" s="47"/>
      <c r="I261" s="48">
        <v>47.93</v>
      </c>
      <c r="J261" s="48"/>
      <c r="K261" s="48"/>
      <c r="L261" s="49"/>
      <c r="M261" s="74"/>
      <c r="N261" s="74"/>
      <c r="CP261" s="51">
        <v>113.53</v>
      </c>
      <c r="CQ261" s="51">
        <f t="shared" si="6"/>
        <v>340.59000000000003</v>
      </c>
      <c r="CR261" s="52">
        <v>0.08</v>
      </c>
      <c r="CS261" s="51">
        <f t="shared" si="7"/>
        <v>27.25</v>
      </c>
      <c r="CT261" s="51">
        <f t="shared" si="8"/>
        <v>367.84000000000003</v>
      </c>
    </row>
    <row r="262" spans="2:98" ht="14.25">
      <c r="B262" s="44">
        <v>122</v>
      </c>
      <c r="C262" s="71" t="s">
        <v>354</v>
      </c>
      <c r="D262" s="72" t="s">
        <v>26</v>
      </c>
      <c r="E262" s="73">
        <v>100</v>
      </c>
      <c r="F262" s="47"/>
      <c r="G262" s="47"/>
      <c r="H262" s="47"/>
      <c r="I262" s="48">
        <v>2.88</v>
      </c>
      <c r="J262" s="48"/>
      <c r="K262" s="48"/>
      <c r="L262" s="54"/>
      <c r="M262" s="74"/>
      <c r="N262" s="74"/>
      <c r="CP262" s="51">
        <v>2.89</v>
      </c>
      <c r="CQ262" s="51">
        <f t="shared" si="6"/>
        <v>289</v>
      </c>
      <c r="CR262" s="52">
        <v>0.08</v>
      </c>
      <c r="CS262" s="51">
        <f t="shared" si="7"/>
        <v>23.12</v>
      </c>
      <c r="CT262" s="51">
        <f t="shared" si="8"/>
        <v>312.12</v>
      </c>
    </row>
    <row r="263" spans="2:98" ht="14.25">
      <c r="B263" s="44">
        <v>123</v>
      </c>
      <c r="C263" s="75" t="s">
        <v>355</v>
      </c>
      <c r="D263" s="76" t="s">
        <v>26</v>
      </c>
      <c r="E263" s="77">
        <v>20</v>
      </c>
      <c r="F263" s="47"/>
      <c r="G263" s="47"/>
      <c r="H263" s="47"/>
      <c r="I263" s="48">
        <v>18.18</v>
      </c>
      <c r="J263" s="48"/>
      <c r="K263" s="48"/>
      <c r="L263" s="49"/>
      <c r="M263" s="74"/>
      <c r="N263" s="74"/>
      <c r="CP263" s="51">
        <v>17.43</v>
      </c>
      <c r="CQ263" s="51">
        <f t="shared" si="6"/>
        <v>348.6</v>
      </c>
      <c r="CR263" s="52">
        <v>0.08</v>
      </c>
      <c r="CS263" s="51">
        <f t="shared" si="7"/>
        <v>27.89</v>
      </c>
      <c r="CT263" s="51">
        <f t="shared" si="8"/>
        <v>376.49</v>
      </c>
    </row>
    <row r="264" spans="2:98" ht="14.25">
      <c r="B264" s="44">
        <v>124</v>
      </c>
      <c r="C264" s="71" t="s">
        <v>356</v>
      </c>
      <c r="D264" s="72" t="s">
        <v>26</v>
      </c>
      <c r="E264" s="73">
        <v>40</v>
      </c>
      <c r="F264" s="47"/>
      <c r="G264" s="47"/>
      <c r="H264" s="47"/>
      <c r="I264" s="48">
        <v>16.02</v>
      </c>
      <c r="J264" s="48"/>
      <c r="K264" s="48"/>
      <c r="L264" s="49"/>
      <c r="M264" s="74"/>
      <c r="N264" s="74"/>
      <c r="CP264" s="51">
        <v>29.63</v>
      </c>
      <c r="CQ264" s="51">
        <f t="shared" si="6"/>
        <v>1185.2</v>
      </c>
      <c r="CR264" s="52">
        <v>0.08</v>
      </c>
      <c r="CS264" s="51">
        <f t="shared" si="7"/>
        <v>94.82</v>
      </c>
      <c r="CT264" s="51">
        <f t="shared" si="8"/>
        <v>1280.02</v>
      </c>
    </row>
    <row r="265" spans="2:98" ht="14.25">
      <c r="B265" s="44">
        <v>125</v>
      </c>
      <c r="C265" s="71" t="s">
        <v>357</v>
      </c>
      <c r="D265" s="72" t="s">
        <v>26</v>
      </c>
      <c r="E265" s="73">
        <v>80</v>
      </c>
      <c r="F265" s="47"/>
      <c r="G265" s="47"/>
      <c r="H265" s="47"/>
      <c r="I265" s="48">
        <v>5.65</v>
      </c>
      <c r="J265" s="48"/>
      <c r="K265" s="48"/>
      <c r="L265" s="54"/>
      <c r="M265" s="74"/>
      <c r="N265" s="74"/>
      <c r="CP265" s="51">
        <v>4.53</v>
      </c>
      <c r="CQ265" s="51">
        <f t="shared" si="6"/>
        <v>362.40000000000003</v>
      </c>
      <c r="CR265" s="52">
        <v>0.08</v>
      </c>
      <c r="CS265" s="51">
        <f t="shared" si="7"/>
        <v>28.99</v>
      </c>
      <c r="CT265" s="51">
        <f t="shared" si="8"/>
        <v>391.39000000000004</v>
      </c>
    </row>
    <row r="266" spans="2:98" ht="14.25">
      <c r="B266" s="44">
        <v>126</v>
      </c>
      <c r="C266" s="71" t="s">
        <v>358</v>
      </c>
      <c r="D266" s="72" t="s">
        <v>26</v>
      </c>
      <c r="E266" s="73">
        <v>10</v>
      </c>
      <c r="F266" s="47"/>
      <c r="G266" s="47"/>
      <c r="H266" s="47"/>
      <c r="I266" s="48">
        <v>35.45</v>
      </c>
      <c r="J266" s="48"/>
      <c r="K266" s="48"/>
      <c r="L266" s="49"/>
      <c r="M266" s="74"/>
      <c r="N266" s="74"/>
      <c r="CP266" s="51">
        <v>29.44</v>
      </c>
      <c r="CQ266" s="51">
        <f t="shared" si="6"/>
        <v>294.40000000000003</v>
      </c>
      <c r="CR266" s="52">
        <v>0.08</v>
      </c>
      <c r="CS266" s="51">
        <f t="shared" si="7"/>
        <v>23.55</v>
      </c>
      <c r="CT266" s="51">
        <f t="shared" si="8"/>
        <v>317.95000000000005</v>
      </c>
    </row>
    <row r="267" spans="2:98" ht="14.25">
      <c r="B267" s="44">
        <v>127</v>
      </c>
      <c r="C267" s="71" t="s">
        <v>359</v>
      </c>
      <c r="D267" s="72" t="s">
        <v>26</v>
      </c>
      <c r="E267" s="73">
        <v>10</v>
      </c>
      <c r="F267" s="47"/>
      <c r="G267" s="47"/>
      <c r="H267" s="47"/>
      <c r="I267" s="48">
        <v>21.27</v>
      </c>
      <c r="J267" s="48"/>
      <c r="K267" s="48"/>
      <c r="L267" s="49"/>
      <c r="M267" s="74"/>
      <c r="N267" s="74"/>
      <c r="CP267" s="51">
        <v>17.26</v>
      </c>
      <c r="CQ267" s="51">
        <f t="shared" si="6"/>
        <v>172.60000000000002</v>
      </c>
      <c r="CR267" s="52">
        <v>0.08</v>
      </c>
      <c r="CS267" s="51">
        <f t="shared" si="7"/>
        <v>13.81</v>
      </c>
      <c r="CT267" s="51">
        <f t="shared" si="8"/>
        <v>186.41000000000003</v>
      </c>
    </row>
    <row r="268" spans="2:98" ht="15" customHeight="1">
      <c r="B268" s="44">
        <v>128</v>
      </c>
      <c r="C268" s="71" t="s">
        <v>360</v>
      </c>
      <c r="D268" s="72" t="s">
        <v>26</v>
      </c>
      <c r="E268" s="73">
        <v>10</v>
      </c>
      <c r="F268" s="47"/>
      <c r="G268" s="47"/>
      <c r="H268" s="47"/>
      <c r="I268" s="48">
        <v>35.45</v>
      </c>
      <c r="J268" s="48"/>
      <c r="K268" s="48"/>
      <c r="L268" s="54"/>
      <c r="M268" s="74"/>
      <c r="N268" s="74"/>
      <c r="CP268" s="51">
        <v>29.44</v>
      </c>
      <c r="CQ268" s="51">
        <f t="shared" si="6"/>
        <v>294.40000000000003</v>
      </c>
      <c r="CR268" s="52">
        <v>0.08</v>
      </c>
      <c r="CS268" s="51">
        <f t="shared" si="7"/>
        <v>23.55</v>
      </c>
      <c r="CT268" s="51">
        <f t="shared" si="8"/>
        <v>317.95000000000005</v>
      </c>
    </row>
    <row r="269" spans="2:98" ht="14.25" customHeight="1">
      <c r="B269" s="44">
        <v>129</v>
      </c>
      <c r="C269" s="71" t="s">
        <v>361</v>
      </c>
      <c r="D269" s="72" t="s">
        <v>26</v>
      </c>
      <c r="E269" s="73">
        <v>10</v>
      </c>
      <c r="F269" s="47"/>
      <c r="G269" s="47"/>
      <c r="H269" s="47"/>
      <c r="I269" s="48">
        <v>35.45</v>
      </c>
      <c r="J269" s="48"/>
      <c r="K269" s="48"/>
      <c r="L269" s="49"/>
      <c r="M269" s="74"/>
      <c r="N269" s="74"/>
      <c r="CP269" s="51">
        <v>29.44</v>
      </c>
      <c r="CQ269" s="51">
        <f t="shared" si="6"/>
        <v>294.40000000000003</v>
      </c>
      <c r="CR269" s="52">
        <v>0.08</v>
      </c>
      <c r="CS269" s="51">
        <f t="shared" si="7"/>
        <v>23.55</v>
      </c>
      <c r="CT269" s="51">
        <f t="shared" si="8"/>
        <v>317.95000000000005</v>
      </c>
    </row>
    <row r="270" spans="2:98" ht="14.25">
      <c r="B270" s="44">
        <v>130</v>
      </c>
      <c r="C270" s="71" t="s">
        <v>362</v>
      </c>
      <c r="D270" s="72" t="s">
        <v>26</v>
      </c>
      <c r="E270" s="73">
        <v>5</v>
      </c>
      <c r="F270" s="47"/>
      <c r="G270" s="47"/>
      <c r="H270" s="47"/>
      <c r="I270" s="48">
        <v>26.32</v>
      </c>
      <c r="J270" s="48"/>
      <c r="K270" s="48"/>
      <c r="L270" s="49"/>
      <c r="M270" s="74"/>
      <c r="N270" s="74"/>
      <c r="CP270" s="51">
        <v>13.25</v>
      </c>
      <c r="CQ270" s="51">
        <f t="shared" si="6"/>
        <v>66.25</v>
      </c>
      <c r="CR270" s="52">
        <v>0.08</v>
      </c>
      <c r="CS270" s="51">
        <f t="shared" si="7"/>
        <v>5.3</v>
      </c>
      <c r="CT270" s="51">
        <f t="shared" si="8"/>
        <v>71.55</v>
      </c>
    </row>
    <row r="271" spans="2:98" ht="14.25">
      <c r="B271" s="44">
        <v>131</v>
      </c>
      <c r="C271" s="45" t="s">
        <v>363</v>
      </c>
      <c r="D271" s="46" t="s">
        <v>26</v>
      </c>
      <c r="E271" s="47">
        <v>40</v>
      </c>
      <c r="F271" s="47"/>
      <c r="G271" s="47"/>
      <c r="H271" s="47"/>
      <c r="I271" s="48">
        <v>11.24</v>
      </c>
      <c r="J271" s="48"/>
      <c r="K271" s="48"/>
      <c r="L271" s="54"/>
      <c r="M271" s="74"/>
      <c r="N271" s="74"/>
      <c r="CP271" s="51">
        <v>12.24</v>
      </c>
      <c r="CQ271" s="51">
        <f t="shared" si="6"/>
        <v>489.6</v>
      </c>
      <c r="CR271" s="52">
        <v>0.08</v>
      </c>
      <c r="CS271" s="51">
        <f t="shared" si="7"/>
        <v>39.17</v>
      </c>
      <c r="CT271" s="51">
        <f t="shared" si="8"/>
        <v>528.77</v>
      </c>
    </row>
    <row r="272" spans="2:98" ht="14.25">
      <c r="B272" s="44">
        <v>132</v>
      </c>
      <c r="C272" s="45" t="s">
        <v>364</v>
      </c>
      <c r="D272" s="46" t="s">
        <v>26</v>
      </c>
      <c r="E272" s="47">
        <v>10</v>
      </c>
      <c r="F272" s="47"/>
      <c r="G272" s="47"/>
      <c r="H272" s="47"/>
      <c r="I272" s="48">
        <v>4.42</v>
      </c>
      <c r="J272" s="48"/>
      <c r="K272" s="48"/>
      <c r="L272" s="49"/>
      <c r="M272" s="74"/>
      <c r="N272" s="74"/>
      <c r="CP272" s="51">
        <v>2.27</v>
      </c>
      <c r="CQ272" s="51">
        <f t="shared" si="6"/>
        <v>22.7</v>
      </c>
      <c r="CR272" s="52">
        <v>0.08</v>
      </c>
      <c r="CS272" s="51">
        <f t="shared" si="7"/>
        <v>1.82</v>
      </c>
      <c r="CT272" s="51">
        <f t="shared" si="8"/>
        <v>24.52</v>
      </c>
    </row>
    <row r="273" spans="2:98" ht="14.25">
      <c r="B273" s="44">
        <v>133</v>
      </c>
      <c r="C273" s="71" t="s">
        <v>365</v>
      </c>
      <c r="D273" s="72" t="s">
        <v>26</v>
      </c>
      <c r="E273" s="73">
        <v>30</v>
      </c>
      <c r="F273" s="47"/>
      <c r="G273" s="47"/>
      <c r="H273" s="47"/>
      <c r="I273" s="48">
        <v>1.22</v>
      </c>
      <c r="J273" s="48"/>
      <c r="K273" s="48"/>
      <c r="L273" s="49"/>
      <c r="M273" s="74"/>
      <c r="N273" s="74"/>
      <c r="CP273" s="51">
        <v>7.37</v>
      </c>
      <c r="CQ273" s="51">
        <f t="shared" si="6"/>
        <v>221.1</v>
      </c>
      <c r="CR273" s="52">
        <v>0.08</v>
      </c>
      <c r="CS273" s="51">
        <f t="shared" si="7"/>
        <v>17.69</v>
      </c>
      <c r="CT273" s="51">
        <f t="shared" si="8"/>
        <v>238.79</v>
      </c>
    </row>
    <row r="274" spans="2:98" ht="14.25">
      <c r="B274" s="44">
        <v>134</v>
      </c>
      <c r="C274" s="71" t="s">
        <v>366</v>
      </c>
      <c r="D274" s="72" t="s">
        <v>26</v>
      </c>
      <c r="E274" s="73">
        <v>3</v>
      </c>
      <c r="F274" s="47"/>
      <c r="G274" s="47"/>
      <c r="H274" s="47"/>
      <c r="I274" s="48">
        <v>206.68</v>
      </c>
      <c r="J274" s="48"/>
      <c r="K274" s="48"/>
      <c r="L274" s="54"/>
      <c r="M274" s="74"/>
      <c r="N274" s="74"/>
      <c r="CP274" s="51">
        <v>208.23</v>
      </c>
      <c r="CQ274" s="51">
        <f t="shared" si="6"/>
        <v>624.6899999999999</v>
      </c>
      <c r="CR274" s="52">
        <v>0.08</v>
      </c>
      <c r="CS274" s="51">
        <f t="shared" si="7"/>
        <v>49.98</v>
      </c>
      <c r="CT274" s="51">
        <f t="shared" si="8"/>
        <v>674.67</v>
      </c>
    </row>
    <row r="275" spans="2:98" ht="14.25">
      <c r="B275" s="44">
        <v>135</v>
      </c>
      <c r="C275" s="71" t="s">
        <v>367</v>
      </c>
      <c r="D275" s="72" t="s">
        <v>26</v>
      </c>
      <c r="E275" s="73">
        <v>3</v>
      </c>
      <c r="F275" s="47"/>
      <c r="G275" s="47"/>
      <c r="H275" s="47"/>
      <c r="I275" s="48">
        <v>233.08</v>
      </c>
      <c r="J275" s="48"/>
      <c r="K275" s="48"/>
      <c r="L275" s="49"/>
      <c r="M275" s="74"/>
      <c r="N275" s="74"/>
      <c r="CP275" s="51">
        <v>234.83</v>
      </c>
      <c r="CQ275" s="51">
        <f t="shared" si="6"/>
        <v>704.49</v>
      </c>
      <c r="CR275" s="52">
        <v>0.08</v>
      </c>
      <c r="CS275" s="51">
        <f t="shared" si="7"/>
        <v>56.36</v>
      </c>
      <c r="CT275" s="51">
        <f t="shared" si="8"/>
        <v>760.85</v>
      </c>
    </row>
    <row r="276" spans="2:98" ht="14.25">
      <c r="B276" s="44">
        <v>136</v>
      </c>
      <c r="C276" s="75" t="s">
        <v>368</v>
      </c>
      <c r="D276" s="76" t="s">
        <v>26</v>
      </c>
      <c r="E276" s="77">
        <v>60</v>
      </c>
      <c r="F276" s="47"/>
      <c r="G276" s="47"/>
      <c r="H276" s="47"/>
      <c r="I276" s="48">
        <v>7.58</v>
      </c>
      <c r="J276" s="48"/>
      <c r="K276" s="48"/>
      <c r="L276" s="49"/>
      <c r="M276" s="74"/>
      <c r="N276" s="74"/>
      <c r="CP276" s="51">
        <v>7.61</v>
      </c>
      <c r="CQ276" s="51">
        <f t="shared" si="6"/>
        <v>456.6</v>
      </c>
      <c r="CR276" s="52">
        <v>0.08</v>
      </c>
      <c r="CS276" s="51">
        <f t="shared" si="7"/>
        <v>36.53</v>
      </c>
      <c r="CT276" s="51">
        <f t="shared" si="8"/>
        <v>493.13</v>
      </c>
    </row>
    <row r="277" spans="2:98" ht="14.25" customHeight="1">
      <c r="B277" s="44">
        <v>137</v>
      </c>
      <c r="C277" s="71" t="s">
        <v>369</v>
      </c>
      <c r="D277" s="72" t="s">
        <v>26</v>
      </c>
      <c r="E277" s="73">
        <v>6</v>
      </c>
      <c r="F277" s="47"/>
      <c r="G277" s="47"/>
      <c r="H277" s="47"/>
      <c r="I277" s="48">
        <v>8.75</v>
      </c>
      <c r="J277" s="48"/>
      <c r="K277" s="48"/>
      <c r="L277" s="54"/>
      <c r="M277" s="74"/>
      <c r="N277" s="74"/>
      <c r="CP277" s="51">
        <v>6.85</v>
      </c>
      <c r="CQ277" s="51">
        <f t="shared" si="6"/>
        <v>41.099999999999994</v>
      </c>
      <c r="CR277" s="52">
        <v>0.08</v>
      </c>
      <c r="CS277" s="51">
        <f t="shared" si="7"/>
        <v>3.29</v>
      </c>
      <c r="CT277" s="51">
        <f t="shared" si="8"/>
        <v>44.38999999999999</v>
      </c>
    </row>
    <row r="278" spans="2:98" ht="14.25">
      <c r="B278" s="44">
        <v>138</v>
      </c>
      <c r="C278" s="71" t="s">
        <v>370</v>
      </c>
      <c r="D278" s="72" t="s">
        <v>26</v>
      </c>
      <c r="E278" s="73">
        <v>6</v>
      </c>
      <c r="F278" s="47"/>
      <c r="G278" s="47"/>
      <c r="H278" s="47"/>
      <c r="I278" s="48">
        <v>16.92</v>
      </c>
      <c r="J278" s="48"/>
      <c r="K278" s="48"/>
      <c r="L278" s="49"/>
      <c r="M278" s="74"/>
      <c r="N278" s="74"/>
      <c r="CP278" s="51">
        <v>14.53</v>
      </c>
      <c r="CQ278" s="51">
        <f t="shared" si="6"/>
        <v>87.17999999999999</v>
      </c>
      <c r="CR278" s="52">
        <v>0.08</v>
      </c>
      <c r="CS278" s="51">
        <f t="shared" si="7"/>
        <v>6.97</v>
      </c>
      <c r="CT278" s="51">
        <f t="shared" si="8"/>
        <v>94.14999999999999</v>
      </c>
    </row>
    <row r="279" spans="2:98" ht="14.25">
      <c r="B279" s="44">
        <v>139</v>
      </c>
      <c r="C279" s="71" t="s">
        <v>371</v>
      </c>
      <c r="D279" s="72" t="s">
        <v>26</v>
      </c>
      <c r="E279" s="73">
        <v>10</v>
      </c>
      <c r="F279" s="47"/>
      <c r="G279" s="47"/>
      <c r="H279" s="47"/>
      <c r="I279" s="48">
        <v>32.07</v>
      </c>
      <c r="J279" s="48"/>
      <c r="K279" s="48"/>
      <c r="L279" s="49"/>
      <c r="M279" s="74"/>
      <c r="N279" s="74"/>
      <c r="CP279" s="51">
        <v>27.55</v>
      </c>
      <c r="CQ279" s="51">
        <f t="shared" si="6"/>
        <v>275.5</v>
      </c>
      <c r="CR279" s="52">
        <v>0.08</v>
      </c>
      <c r="CS279" s="51">
        <f t="shared" si="7"/>
        <v>22.04</v>
      </c>
      <c r="CT279" s="51">
        <f t="shared" si="8"/>
        <v>297.54</v>
      </c>
    </row>
    <row r="280" spans="2:98" ht="14.25">
      <c r="B280" s="44">
        <v>140</v>
      </c>
      <c r="C280" s="71" t="s">
        <v>372</v>
      </c>
      <c r="D280" s="72" t="s">
        <v>26</v>
      </c>
      <c r="E280" s="73">
        <v>10</v>
      </c>
      <c r="F280" s="47"/>
      <c r="G280" s="47"/>
      <c r="H280" s="47"/>
      <c r="I280" s="48">
        <v>17.68</v>
      </c>
      <c r="J280" s="48"/>
      <c r="K280" s="48"/>
      <c r="L280" s="54"/>
      <c r="M280" s="74"/>
      <c r="N280" s="74"/>
      <c r="CP280" s="51">
        <v>15.3</v>
      </c>
      <c r="CQ280" s="51">
        <f t="shared" si="6"/>
        <v>153</v>
      </c>
      <c r="CR280" s="52">
        <v>0.08</v>
      </c>
      <c r="CS280" s="51">
        <f t="shared" si="7"/>
        <v>12.24</v>
      </c>
      <c r="CT280" s="51">
        <f t="shared" si="8"/>
        <v>165.24</v>
      </c>
    </row>
    <row r="281" spans="2:98" ht="14.25">
      <c r="B281" s="44">
        <v>141</v>
      </c>
      <c r="C281" s="71" t="s">
        <v>373</v>
      </c>
      <c r="D281" s="72" t="s">
        <v>26</v>
      </c>
      <c r="E281" s="73">
        <v>30</v>
      </c>
      <c r="F281" s="47"/>
      <c r="G281" s="47"/>
      <c r="H281" s="47"/>
      <c r="I281" s="48">
        <v>18.21</v>
      </c>
      <c r="J281" s="48"/>
      <c r="K281" s="48"/>
      <c r="L281" s="49"/>
      <c r="M281" s="74"/>
      <c r="N281" s="74"/>
      <c r="CP281" s="51">
        <v>14.99</v>
      </c>
      <c r="CQ281" s="51">
        <f t="shared" si="6"/>
        <v>449.7</v>
      </c>
      <c r="CR281" s="52">
        <v>0.08</v>
      </c>
      <c r="CS281" s="51">
        <f t="shared" si="7"/>
        <v>35.98</v>
      </c>
      <c r="CT281" s="51">
        <f t="shared" si="8"/>
        <v>485.68</v>
      </c>
    </row>
    <row r="282" spans="2:98" ht="14.25">
      <c r="B282" s="44">
        <v>142</v>
      </c>
      <c r="C282" s="71" t="s">
        <v>374</v>
      </c>
      <c r="D282" s="72" t="s">
        <v>26</v>
      </c>
      <c r="E282" s="73">
        <v>200</v>
      </c>
      <c r="F282" s="47"/>
      <c r="G282" s="47"/>
      <c r="H282" s="47"/>
      <c r="I282" s="48">
        <v>84.83</v>
      </c>
      <c r="J282" s="48"/>
      <c r="K282" s="48"/>
      <c r="L282" s="49"/>
      <c r="M282" s="74"/>
      <c r="N282" s="74"/>
      <c r="CP282" s="51">
        <v>78.27</v>
      </c>
      <c r="CQ282" s="51">
        <f t="shared" si="6"/>
        <v>15654</v>
      </c>
      <c r="CR282" s="52">
        <v>0.08</v>
      </c>
      <c r="CS282" s="51">
        <f t="shared" si="7"/>
        <v>1252.32</v>
      </c>
      <c r="CT282" s="51">
        <f t="shared" si="8"/>
        <v>16906.32</v>
      </c>
    </row>
    <row r="283" spans="2:98" ht="14.25">
      <c r="B283" s="44">
        <v>143</v>
      </c>
      <c r="C283" s="71" t="s">
        <v>375</v>
      </c>
      <c r="D283" s="72" t="s">
        <v>26</v>
      </c>
      <c r="E283" s="73">
        <v>80</v>
      </c>
      <c r="F283" s="47"/>
      <c r="G283" s="47"/>
      <c r="H283" s="47"/>
      <c r="I283" s="48">
        <v>10.42</v>
      </c>
      <c r="J283" s="48"/>
      <c r="K283" s="48"/>
      <c r="L283" s="54"/>
      <c r="M283" s="74"/>
      <c r="N283" s="74"/>
      <c r="CP283" s="51">
        <v>8.79</v>
      </c>
      <c r="CQ283" s="51">
        <f t="shared" si="6"/>
        <v>703.1999999999999</v>
      </c>
      <c r="CR283" s="52">
        <v>0.08</v>
      </c>
      <c r="CS283" s="51">
        <f t="shared" si="7"/>
        <v>56.26</v>
      </c>
      <c r="CT283" s="51">
        <f t="shared" si="8"/>
        <v>759.4599999999999</v>
      </c>
    </row>
    <row r="284" spans="2:98" ht="14.25">
      <c r="B284" s="44">
        <v>144</v>
      </c>
      <c r="C284" s="71" t="s">
        <v>376</v>
      </c>
      <c r="D284" s="72" t="s">
        <v>26</v>
      </c>
      <c r="E284" s="73">
        <v>10</v>
      </c>
      <c r="F284" s="47"/>
      <c r="G284" s="47"/>
      <c r="H284" s="47"/>
      <c r="I284" s="48">
        <v>26.34</v>
      </c>
      <c r="J284" s="48"/>
      <c r="K284" s="48"/>
      <c r="L284" s="49"/>
      <c r="M284" s="74"/>
      <c r="N284" s="74"/>
      <c r="CP284" s="51">
        <v>26.39</v>
      </c>
      <c r="CQ284" s="51">
        <f t="shared" si="6"/>
        <v>263.9</v>
      </c>
      <c r="CR284" s="52">
        <v>0.08</v>
      </c>
      <c r="CS284" s="51">
        <f t="shared" si="7"/>
        <v>21.11</v>
      </c>
      <c r="CT284" s="51">
        <f t="shared" si="8"/>
        <v>285.01</v>
      </c>
    </row>
    <row r="285" spans="2:98" ht="13.5" customHeight="1">
      <c r="B285" s="44">
        <v>145</v>
      </c>
      <c r="C285" s="71" t="s">
        <v>377</v>
      </c>
      <c r="D285" s="72" t="s">
        <v>26</v>
      </c>
      <c r="E285" s="73">
        <v>15</v>
      </c>
      <c r="F285" s="47"/>
      <c r="G285" s="47"/>
      <c r="H285" s="47"/>
      <c r="I285" s="48">
        <v>3.89</v>
      </c>
      <c r="J285" s="48"/>
      <c r="K285" s="48"/>
      <c r="L285" s="49"/>
      <c r="M285" s="74"/>
      <c r="N285" s="74"/>
      <c r="CP285" s="51">
        <v>9.69</v>
      </c>
      <c r="CQ285" s="51">
        <f t="shared" si="6"/>
        <v>145.35</v>
      </c>
      <c r="CR285" s="52">
        <v>0.08</v>
      </c>
      <c r="CS285" s="51">
        <f t="shared" si="7"/>
        <v>11.63</v>
      </c>
      <c r="CT285" s="51">
        <f t="shared" si="8"/>
        <v>156.98</v>
      </c>
    </row>
    <row r="286" spans="2:98" ht="14.25">
      <c r="B286" s="44">
        <v>146</v>
      </c>
      <c r="C286" s="71" t="s">
        <v>378</v>
      </c>
      <c r="D286" s="72" t="s">
        <v>26</v>
      </c>
      <c r="E286" s="73">
        <v>100</v>
      </c>
      <c r="F286" s="47"/>
      <c r="G286" s="47"/>
      <c r="H286" s="47"/>
      <c r="I286" s="48">
        <v>5.96</v>
      </c>
      <c r="J286" s="48"/>
      <c r="K286" s="48"/>
      <c r="L286" s="54"/>
      <c r="M286" s="74"/>
      <c r="N286" s="74"/>
      <c r="CP286" s="51">
        <v>3.99</v>
      </c>
      <c r="CQ286" s="51">
        <f t="shared" si="6"/>
        <v>399</v>
      </c>
      <c r="CR286" s="52">
        <v>0.08</v>
      </c>
      <c r="CS286" s="51">
        <f t="shared" si="7"/>
        <v>31.92</v>
      </c>
      <c r="CT286" s="51">
        <f t="shared" si="8"/>
        <v>430.92</v>
      </c>
    </row>
    <row r="287" spans="2:98" ht="14.25">
      <c r="B287" s="44">
        <v>147</v>
      </c>
      <c r="C287" s="71" t="s">
        <v>379</v>
      </c>
      <c r="D287" s="72" t="s">
        <v>26</v>
      </c>
      <c r="E287" s="73">
        <v>4</v>
      </c>
      <c r="F287" s="47"/>
      <c r="G287" s="47"/>
      <c r="H287" s="47"/>
      <c r="I287" s="48">
        <v>149.64</v>
      </c>
      <c r="J287" s="48"/>
      <c r="K287" s="48"/>
      <c r="L287" s="49"/>
      <c r="M287" s="74"/>
      <c r="N287" s="74"/>
      <c r="CP287" s="51">
        <v>105.75</v>
      </c>
      <c r="CQ287" s="51">
        <f t="shared" si="6"/>
        <v>423</v>
      </c>
      <c r="CR287" s="52">
        <v>0.08</v>
      </c>
      <c r="CS287" s="51">
        <f t="shared" si="7"/>
        <v>33.84</v>
      </c>
      <c r="CT287" s="51">
        <f t="shared" si="8"/>
        <v>456.84000000000003</v>
      </c>
    </row>
    <row r="288" spans="2:98" ht="14.25">
      <c r="B288" s="44">
        <v>148</v>
      </c>
      <c r="C288" s="45" t="s">
        <v>380</v>
      </c>
      <c r="D288" s="46" t="s">
        <v>26</v>
      </c>
      <c r="E288" s="47">
        <v>40</v>
      </c>
      <c r="F288" s="47"/>
      <c r="G288" s="47"/>
      <c r="H288" s="47"/>
      <c r="I288" s="48">
        <v>40.98</v>
      </c>
      <c r="J288" s="48"/>
      <c r="K288" s="48"/>
      <c r="L288" s="49"/>
      <c r="M288" s="74"/>
      <c r="N288" s="74"/>
      <c r="CP288" s="51">
        <v>28.36</v>
      </c>
      <c r="CQ288" s="51">
        <f t="shared" si="6"/>
        <v>1134.4</v>
      </c>
      <c r="CR288" s="52">
        <v>0.08</v>
      </c>
      <c r="CS288" s="51">
        <f t="shared" si="7"/>
        <v>90.75</v>
      </c>
      <c r="CT288" s="51">
        <f t="shared" si="8"/>
        <v>1225.15</v>
      </c>
    </row>
    <row r="289" spans="2:98" ht="14.25">
      <c r="B289" s="44">
        <v>149</v>
      </c>
      <c r="C289" s="71" t="s">
        <v>381</v>
      </c>
      <c r="D289" s="72" t="s">
        <v>26</v>
      </c>
      <c r="E289" s="73">
        <v>30</v>
      </c>
      <c r="F289" s="47"/>
      <c r="G289" s="47"/>
      <c r="H289" s="47"/>
      <c r="I289" s="48">
        <v>74.23</v>
      </c>
      <c r="J289" s="48"/>
      <c r="K289" s="48"/>
      <c r="L289" s="54"/>
      <c r="M289" s="74"/>
      <c r="N289" s="74"/>
      <c r="CP289" s="51">
        <v>75.61</v>
      </c>
      <c r="CQ289" s="51">
        <f t="shared" si="6"/>
        <v>2268.3</v>
      </c>
      <c r="CR289" s="52">
        <v>0.08</v>
      </c>
      <c r="CS289" s="51">
        <f t="shared" si="7"/>
        <v>181.46</v>
      </c>
      <c r="CT289" s="51">
        <f t="shared" si="8"/>
        <v>2449.76</v>
      </c>
    </row>
    <row r="290" spans="2:98" ht="14.25">
      <c r="B290" s="44">
        <v>150</v>
      </c>
      <c r="C290" s="71" t="s">
        <v>382</v>
      </c>
      <c r="D290" s="72" t="s">
        <v>26</v>
      </c>
      <c r="E290" s="73">
        <v>10</v>
      </c>
      <c r="F290" s="47"/>
      <c r="G290" s="47"/>
      <c r="H290" s="47"/>
      <c r="I290" s="48">
        <v>74.31</v>
      </c>
      <c r="J290" s="48"/>
      <c r="K290" s="48"/>
      <c r="L290" s="49"/>
      <c r="M290" s="74"/>
      <c r="N290" s="74"/>
      <c r="CP290" s="51">
        <v>75.61</v>
      </c>
      <c r="CQ290" s="51">
        <f t="shared" si="6"/>
        <v>756.1</v>
      </c>
      <c r="CR290" s="52">
        <v>0.08</v>
      </c>
      <c r="CS290" s="51">
        <f t="shared" si="7"/>
        <v>60.49</v>
      </c>
      <c r="CT290" s="51">
        <f t="shared" si="8"/>
        <v>816.59</v>
      </c>
    </row>
    <row r="291" spans="2:98" ht="14.25">
      <c r="B291" s="44">
        <v>151</v>
      </c>
      <c r="C291" s="71" t="s">
        <v>383</v>
      </c>
      <c r="D291" s="72" t="s">
        <v>26</v>
      </c>
      <c r="E291" s="73">
        <v>10</v>
      </c>
      <c r="F291" s="47"/>
      <c r="G291" s="47"/>
      <c r="H291" s="47"/>
      <c r="I291" s="48">
        <v>74.3</v>
      </c>
      <c r="J291" s="48"/>
      <c r="K291" s="48"/>
      <c r="L291" s="49"/>
      <c r="M291" s="74"/>
      <c r="N291" s="74"/>
      <c r="CP291" s="51">
        <v>75.61</v>
      </c>
      <c r="CQ291" s="51">
        <f t="shared" si="6"/>
        <v>756.1</v>
      </c>
      <c r="CR291" s="52">
        <v>0.08</v>
      </c>
      <c r="CS291" s="51">
        <f t="shared" si="7"/>
        <v>60.49</v>
      </c>
      <c r="CT291" s="51">
        <f t="shared" si="8"/>
        <v>816.59</v>
      </c>
    </row>
    <row r="292" spans="2:98" ht="14.25">
      <c r="B292" s="44">
        <v>152</v>
      </c>
      <c r="C292" s="71" t="s">
        <v>384</v>
      </c>
      <c r="D292" s="72" t="s">
        <v>26</v>
      </c>
      <c r="E292" s="73">
        <v>20</v>
      </c>
      <c r="F292" s="47"/>
      <c r="G292" s="47"/>
      <c r="H292" s="47"/>
      <c r="I292" s="48">
        <v>14.04</v>
      </c>
      <c r="J292" s="48"/>
      <c r="K292" s="48"/>
      <c r="L292" s="54"/>
      <c r="M292" s="74"/>
      <c r="N292" s="74"/>
      <c r="CP292" s="51">
        <v>10.91</v>
      </c>
      <c r="CQ292" s="51">
        <f t="shared" si="6"/>
        <v>218.2</v>
      </c>
      <c r="CR292" s="52">
        <v>0.08</v>
      </c>
      <c r="CS292" s="51">
        <f t="shared" si="7"/>
        <v>17.46</v>
      </c>
      <c r="CT292" s="51">
        <f t="shared" si="8"/>
        <v>235.66</v>
      </c>
    </row>
    <row r="293" spans="2:98" ht="14.25">
      <c r="B293" s="44">
        <v>153</v>
      </c>
      <c r="C293" s="71" t="s">
        <v>385</v>
      </c>
      <c r="D293" s="72" t="s">
        <v>26</v>
      </c>
      <c r="E293" s="73">
        <v>120</v>
      </c>
      <c r="F293" s="47"/>
      <c r="G293" s="47"/>
      <c r="H293" s="47"/>
      <c r="I293" s="48">
        <v>2.16</v>
      </c>
      <c r="J293" s="48"/>
      <c r="K293" s="48"/>
      <c r="L293" s="49"/>
      <c r="M293" s="74"/>
      <c r="N293" s="74"/>
      <c r="CP293" s="51">
        <v>9.49</v>
      </c>
      <c r="CQ293" s="51">
        <f t="shared" si="6"/>
        <v>1138.8</v>
      </c>
      <c r="CR293" s="52">
        <v>0.08</v>
      </c>
      <c r="CS293" s="51">
        <f t="shared" si="7"/>
        <v>91.1</v>
      </c>
      <c r="CT293" s="51">
        <f t="shared" si="8"/>
        <v>1229.8999999999999</v>
      </c>
    </row>
    <row r="294" spans="2:98" ht="14.25">
      <c r="B294" s="44">
        <v>154</v>
      </c>
      <c r="C294" s="71" t="s">
        <v>386</v>
      </c>
      <c r="D294" s="72" t="s">
        <v>26</v>
      </c>
      <c r="E294" s="73">
        <v>400</v>
      </c>
      <c r="F294" s="47"/>
      <c r="G294" s="47"/>
      <c r="H294" s="47"/>
      <c r="I294" s="48">
        <v>5.42</v>
      </c>
      <c r="J294" s="48"/>
      <c r="K294" s="48"/>
      <c r="L294" s="49"/>
      <c r="M294" s="74"/>
      <c r="N294" s="74"/>
      <c r="CP294" s="51">
        <v>7.11</v>
      </c>
      <c r="CQ294" s="51">
        <f t="shared" si="6"/>
        <v>2844</v>
      </c>
      <c r="CR294" s="52">
        <v>0.08</v>
      </c>
      <c r="CS294" s="51">
        <f t="shared" si="7"/>
        <v>227.52</v>
      </c>
      <c r="CT294" s="51">
        <f t="shared" si="8"/>
        <v>3071.52</v>
      </c>
    </row>
    <row r="295" spans="2:98" ht="14.25">
      <c r="B295" s="44">
        <v>155</v>
      </c>
      <c r="C295" s="71" t="s">
        <v>387</v>
      </c>
      <c r="D295" s="72" t="s">
        <v>26</v>
      </c>
      <c r="E295" s="73">
        <v>4</v>
      </c>
      <c r="F295" s="47"/>
      <c r="G295" s="47"/>
      <c r="H295" s="47"/>
      <c r="I295" s="48">
        <v>105.46</v>
      </c>
      <c r="J295" s="48"/>
      <c r="K295" s="48"/>
      <c r="L295" s="54"/>
      <c r="M295" s="74"/>
      <c r="N295" s="74"/>
      <c r="CP295" s="51">
        <v>137.92</v>
      </c>
      <c r="CQ295" s="51">
        <f t="shared" si="6"/>
        <v>551.68</v>
      </c>
      <c r="CR295" s="52">
        <v>0.08</v>
      </c>
      <c r="CS295" s="51">
        <f t="shared" si="7"/>
        <v>44.13</v>
      </c>
      <c r="CT295" s="51">
        <f t="shared" si="8"/>
        <v>595.81</v>
      </c>
    </row>
    <row r="296" spans="2:98" ht="14.25">
      <c r="B296" s="44">
        <v>156</v>
      </c>
      <c r="C296" s="71" t="s">
        <v>388</v>
      </c>
      <c r="D296" s="72" t="s">
        <v>26</v>
      </c>
      <c r="E296" s="73">
        <v>100</v>
      </c>
      <c r="F296" s="47"/>
      <c r="G296" s="47"/>
      <c r="H296" s="47"/>
      <c r="I296" s="48">
        <v>4.86</v>
      </c>
      <c r="J296" s="48"/>
      <c r="K296" s="48"/>
      <c r="L296" s="49"/>
      <c r="M296" s="74"/>
      <c r="N296" s="74"/>
      <c r="CP296" s="51">
        <v>4.87</v>
      </c>
      <c r="CQ296" s="51">
        <f t="shared" si="6"/>
        <v>487</v>
      </c>
      <c r="CR296" s="52">
        <v>0.08</v>
      </c>
      <c r="CS296" s="51">
        <f t="shared" si="7"/>
        <v>38.96</v>
      </c>
      <c r="CT296" s="51">
        <f t="shared" si="8"/>
        <v>525.96</v>
      </c>
    </row>
    <row r="297" spans="2:98" ht="14.25">
      <c r="B297" s="44">
        <v>157</v>
      </c>
      <c r="C297" s="71" t="s">
        <v>389</v>
      </c>
      <c r="D297" s="72" t="s">
        <v>26</v>
      </c>
      <c r="E297" s="73">
        <v>15</v>
      </c>
      <c r="F297" s="47"/>
      <c r="G297" s="47"/>
      <c r="H297" s="47"/>
      <c r="I297" s="48">
        <v>9.12</v>
      </c>
      <c r="J297" s="48"/>
      <c r="K297" s="48"/>
      <c r="L297" s="49"/>
      <c r="M297" s="74"/>
      <c r="N297" s="74"/>
      <c r="CP297" s="51">
        <v>9.03</v>
      </c>
      <c r="CQ297" s="51">
        <f t="shared" si="6"/>
        <v>135.45</v>
      </c>
      <c r="CR297" s="52">
        <v>0.08</v>
      </c>
      <c r="CS297" s="51">
        <f t="shared" si="7"/>
        <v>10.84</v>
      </c>
      <c r="CT297" s="51">
        <f t="shared" si="8"/>
        <v>146.29</v>
      </c>
    </row>
    <row r="298" spans="2:98" ht="14.25">
      <c r="B298" s="44">
        <v>158</v>
      </c>
      <c r="C298" s="71" t="s">
        <v>390</v>
      </c>
      <c r="D298" s="72" t="s">
        <v>26</v>
      </c>
      <c r="E298" s="73">
        <v>150</v>
      </c>
      <c r="F298" s="47"/>
      <c r="G298" s="47"/>
      <c r="H298" s="47"/>
      <c r="I298" s="48">
        <v>11.5</v>
      </c>
      <c r="J298" s="48"/>
      <c r="K298" s="48"/>
      <c r="L298" s="54"/>
      <c r="M298" s="74"/>
      <c r="N298" s="74"/>
      <c r="CP298" s="51">
        <v>11.53</v>
      </c>
      <c r="CQ298" s="51">
        <f t="shared" si="6"/>
        <v>1729.5</v>
      </c>
      <c r="CR298" s="52">
        <v>0.08</v>
      </c>
      <c r="CS298" s="51">
        <f t="shared" si="7"/>
        <v>138.36</v>
      </c>
      <c r="CT298" s="51">
        <f t="shared" si="8"/>
        <v>1867.8600000000001</v>
      </c>
    </row>
    <row r="299" spans="2:98" ht="14.25">
      <c r="B299" s="44">
        <v>159</v>
      </c>
      <c r="C299" s="71" t="s">
        <v>391</v>
      </c>
      <c r="D299" s="72" t="s">
        <v>26</v>
      </c>
      <c r="E299" s="73">
        <v>40</v>
      </c>
      <c r="F299" s="47"/>
      <c r="G299" s="47"/>
      <c r="H299" s="47"/>
      <c r="I299" s="48">
        <v>3.01</v>
      </c>
      <c r="J299" s="48"/>
      <c r="K299" s="48"/>
      <c r="L299" s="49"/>
      <c r="M299" s="74"/>
      <c r="N299" s="74"/>
      <c r="CP299" s="51">
        <v>2.44</v>
      </c>
      <c r="CQ299" s="51">
        <f t="shared" si="6"/>
        <v>97.6</v>
      </c>
      <c r="CR299" s="52">
        <v>0.08</v>
      </c>
      <c r="CS299" s="51">
        <f t="shared" si="7"/>
        <v>7.81</v>
      </c>
      <c r="CT299" s="51">
        <f t="shared" si="8"/>
        <v>105.41</v>
      </c>
    </row>
    <row r="300" spans="2:98" ht="14.25">
      <c r="B300" s="44">
        <v>160</v>
      </c>
      <c r="C300" s="71" t="s">
        <v>392</v>
      </c>
      <c r="D300" s="72" t="s">
        <v>26</v>
      </c>
      <c r="E300" s="73">
        <v>60</v>
      </c>
      <c r="F300" s="47"/>
      <c r="G300" s="47"/>
      <c r="H300" s="47"/>
      <c r="I300" s="48">
        <v>4.39</v>
      </c>
      <c r="J300" s="48"/>
      <c r="K300" s="48"/>
      <c r="L300" s="49"/>
      <c r="M300" s="74"/>
      <c r="N300" s="74"/>
      <c r="CP300" s="51">
        <v>3.23</v>
      </c>
      <c r="CQ300" s="51">
        <f t="shared" si="6"/>
        <v>193.8</v>
      </c>
      <c r="CR300" s="52">
        <v>0.08</v>
      </c>
      <c r="CS300" s="51">
        <f t="shared" si="7"/>
        <v>15.5</v>
      </c>
      <c r="CT300" s="51">
        <f t="shared" si="8"/>
        <v>209.3</v>
      </c>
    </row>
    <row r="301" spans="2:98" ht="14.25">
      <c r="B301" s="44">
        <v>161</v>
      </c>
      <c r="C301" s="71" t="s">
        <v>393</v>
      </c>
      <c r="D301" s="72" t="s">
        <v>26</v>
      </c>
      <c r="E301" s="73">
        <v>30</v>
      </c>
      <c r="F301" s="47"/>
      <c r="G301" s="47"/>
      <c r="H301" s="47"/>
      <c r="I301" s="48">
        <v>56.13</v>
      </c>
      <c r="J301" s="48"/>
      <c r="K301" s="48"/>
      <c r="L301" s="54"/>
      <c r="M301" s="74"/>
      <c r="N301" s="74"/>
      <c r="CP301" s="51">
        <v>18.17</v>
      </c>
      <c r="CQ301" s="51">
        <f t="shared" si="6"/>
        <v>545.1</v>
      </c>
      <c r="CR301" s="52">
        <v>0.08</v>
      </c>
      <c r="CS301" s="51">
        <f t="shared" si="7"/>
        <v>43.61</v>
      </c>
      <c r="CT301" s="51">
        <f t="shared" si="8"/>
        <v>588.71</v>
      </c>
    </row>
    <row r="302" spans="2:98" ht="14.25">
      <c r="B302" s="44">
        <v>162</v>
      </c>
      <c r="C302" s="71" t="s">
        <v>394</v>
      </c>
      <c r="D302" s="72" t="s">
        <v>26</v>
      </c>
      <c r="E302" s="73">
        <v>120</v>
      </c>
      <c r="F302" s="47"/>
      <c r="G302" s="47"/>
      <c r="H302" s="47"/>
      <c r="I302" s="48">
        <v>2.02</v>
      </c>
      <c r="J302" s="48"/>
      <c r="K302" s="48"/>
      <c r="L302" s="49"/>
      <c r="M302" s="74"/>
      <c r="N302" s="74"/>
      <c r="CP302" s="51">
        <v>2.94</v>
      </c>
      <c r="CQ302" s="51">
        <f t="shared" si="6"/>
        <v>352.8</v>
      </c>
      <c r="CR302" s="52">
        <v>0.08</v>
      </c>
      <c r="CS302" s="51">
        <f t="shared" si="7"/>
        <v>28.22</v>
      </c>
      <c r="CT302" s="51">
        <f t="shared" si="8"/>
        <v>381.02</v>
      </c>
    </row>
    <row r="303" spans="2:98" ht="14.25">
      <c r="B303" s="44">
        <v>163</v>
      </c>
      <c r="C303" s="71" t="s">
        <v>395</v>
      </c>
      <c r="D303" s="72" t="s">
        <v>26</v>
      </c>
      <c r="E303" s="73">
        <v>10</v>
      </c>
      <c r="F303" s="47"/>
      <c r="G303" s="47"/>
      <c r="H303" s="47"/>
      <c r="I303" s="48">
        <v>11.3</v>
      </c>
      <c r="J303" s="48"/>
      <c r="K303" s="48"/>
      <c r="L303" s="49"/>
      <c r="M303" s="74"/>
      <c r="N303" s="74"/>
      <c r="CP303" s="51">
        <v>9.14</v>
      </c>
      <c r="CQ303" s="51">
        <f t="shared" si="6"/>
        <v>91.4</v>
      </c>
      <c r="CR303" s="52">
        <v>0.08</v>
      </c>
      <c r="CS303" s="51">
        <f t="shared" si="7"/>
        <v>7.31</v>
      </c>
      <c r="CT303" s="51">
        <f t="shared" si="8"/>
        <v>98.71000000000001</v>
      </c>
    </row>
    <row r="304" spans="2:98" ht="14.25">
      <c r="B304" s="44">
        <v>164</v>
      </c>
      <c r="C304" s="71" t="s">
        <v>396</v>
      </c>
      <c r="D304" s="72" t="s">
        <v>26</v>
      </c>
      <c r="E304" s="73">
        <v>20</v>
      </c>
      <c r="F304" s="47"/>
      <c r="G304" s="47"/>
      <c r="H304" s="47"/>
      <c r="I304" s="48">
        <v>36.9</v>
      </c>
      <c r="J304" s="48"/>
      <c r="K304" s="48"/>
      <c r="L304" s="54"/>
      <c r="M304" s="74"/>
      <c r="N304" s="74"/>
      <c r="CP304" s="51">
        <v>15.23</v>
      </c>
      <c r="CQ304" s="51">
        <f t="shared" si="6"/>
        <v>304.6</v>
      </c>
      <c r="CR304" s="52">
        <v>0.08</v>
      </c>
      <c r="CS304" s="51">
        <f t="shared" si="7"/>
        <v>24.37</v>
      </c>
      <c r="CT304" s="51">
        <f t="shared" si="8"/>
        <v>328.97</v>
      </c>
    </row>
    <row r="305" spans="2:98" ht="14.25">
      <c r="B305" s="44">
        <v>165</v>
      </c>
      <c r="C305" s="71" t="s">
        <v>397</v>
      </c>
      <c r="D305" s="72" t="s">
        <v>26</v>
      </c>
      <c r="E305" s="73">
        <v>10</v>
      </c>
      <c r="F305" s="47"/>
      <c r="G305" s="47"/>
      <c r="H305" s="47"/>
      <c r="I305" s="48">
        <v>61.95</v>
      </c>
      <c r="J305" s="48"/>
      <c r="K305" s="48"/>
      <c r="L305" s="49"/>
      <c r="M305" s="74"/>
      <c r="N305" s="74"/>
      <c r="CP305" s="51">
        <v>73.43</v>
      </c>
      <c r="CQ305" s="51">
        <f t="shared" si="6"/>
        <v>734.3000000000001</v>
      </c>
      <c r="CR305" s="52">
        <v>0.08</v>
      </c>
      <c r="CS305" s="51">
        <f t="shared" si="7"/>
        <v>58.74</v>
      </c>
      <c r="CT305" s="51">
        <f t="shared" si="8"/>
        <v>793.0400000000001</v>
      </c>
    </row>
    <row r="306" spans="2:98" ht="14.25">
      <c r="B306" s="44">
        <v>166</v>
      </c>
      <c r="C306" s="71" t="s">
        <v>398</v>
      </c>
      <c r="D306" s="72" t="s">
        <v>26</v>
      </c>
      <c r="E306" s="73">
        <v>6</v>
      </c>
      <c r="F306" s="47"/>
      <c r="G306" s="47"/>
      <c r="H306" s="47"/>
      <c r="I306" s="48">
        <v>13.67</v>
      </c>
      <c r="J306" s="48"/>
      <c r="K306" s="48"/>
      <c r="L306" s="49"/>
      <c r="M306" s="74"/>
      <c r="N306" s="74"/>
      <c r="CP306" s="51">
        <v>9.49</v>
      </c>
      <c r="CQ306" s="51">
        <f t="shared" si="6"/>
        <v>56.94</v>
      </c>
      <c r="CR306" s="52">
        <v>0.08</v>
      </c>
      <c r="CS306" s="51">
        <f t="shared" si="7"/>
        <v>4.56</v>
      </c>
      <c r="CT306" s="51">
        <f t="shared" si="8"/>
        <v>61.5</v>
      </c>
    </row>
    <row r="307" spans="2:98" ht="14.25">
      <c r="B307" s="44">
        <v>167</v>
      </c>
      <c r="C307" s="71" t="s">
        <v>399</v>
      </c>
      <c r="D307" s="72" t="s">
        <v>26</v>
      </c>
      <c r="E307" s="73">
        <v>6</v>
      </c>
      <c r="F307" s="47"/>
      <c r="G307" s="47"/>
      <c r="H307" s="47"/>
      <c r="I307" s="48">
        <v>30.39</v>
      </c>
      <c r="J307" s="48"/>
      <c r="K307" s="48"/>
      <c r="L307" s="54"/>
      <c r="M307" s="74"/>
      <c r="N307" s="74"/>
      <c r="CP307" s="51">
        <v>27.54</v>
      </c>
      <c r="CQ307" s="51">
        <f t="shared" si="6"/>
        <v>165.24</v>
      </c>
      <c r="CR307" s="52">
        <v>0.08</v>
      </c>
      <c r="CS307" s="51">
        <f t="shared" si="7"/>
        <v>13.22</v>
      </c>
      <c r="CT307" s="51">
        <f t="shared" si="8"/>
        <v>178.46</v>
      </c>
    </row>
    <row r="308" spans="2:98" ht="14.25">
      <c r="B308" s="44">
        <v>168</v>
      </c>
      <c r="C308" s="71" t="s">
        <v>400</v>
      </c>
      <c r="D308" s="72" t="s">
        <v>26</v>
      </c>
      <c r="E308" s="73">
        <v>80</v>
      </c>
      <c r="F308" s="47"/>
      <c r="G308" s="47"/>
      <c r="H308" s="47"/>
      <c r="I308" s="48">
        <v>10.53</v>
      </c>
      <c r="J308" s="48"/>
      <c r="K308" s="48"/>
      <c r="L308" s="49"/>
      <c r="M308" s="74"/>
      <c r="N308" s="74"/>
      <c r="CP308" s="51">
        <v>7.34</v>
      </c>
      <c r="CQ308" s="51">
        <f t="shared" si="6"/>
        <v>587.2</v>
      </c>
      <c r="CR308" s="52">
        <v>0.08</v>
      </c>
      <c r="CS308" s="51">
        <f t="shared" si="7"/>
        <v>46.98</v>
      </c>
      <c r="CT308" s="51">
        <f t="shared" si="8"/>
        <v>634.1800000000001</v>
      </c>
    </row>
    <row r="309" spans="2:98" ht="14.25">
      <c r="B309" s="44">
        <v>169</v>
      </c>
      <c r="C309" s="71" t="s">
        <v>401</v>
      </c>
      <c r="D309" s="72" t="s">
        <v>26</v>
      </c>
      <c r="E309" s="73">
        <v>80</v>
      </c>
      <c r="F309" s="47"/>
      <c r="G309" s="47"/>
      <c r="H309" s="47"/>
      <c r="I309" s="48">
        <v>32.36</v>
      </c>
      <c r="J309" s="48"/>
      <c r="K309" s="48"/>
      <c r="L309" s="49"/>
      <c r="M309" s="74"/>
      <c r="N309" s="74"/>
      <c r="CP309" s="51">
        <v>32.48</v>
      </c>
      <c r="CQ309" s="51">
        <f t="shared" si="6"/>
        <v>2598.3999999999996</v>
      </c>
      <c r="CR309" s="52">
        <v>0.08</v>
      </c>
      <c r="CS309" s="51">
        <f t="shared" si="7"/>
        <v>207.87</v>
      </c>
      <c r="CT309" s="51">
        <f t="shared" si="8"/>
        <v>2806.2699999999995</v>
      </c>
    </row>
    <row r="310" spans="2:98" ht="14.25">
      <c r="B310" s="44">
        <v>170</v>
      </c>
      <c r="C310" s="71" t="s">
        <v>402</v>
      </c>
      <c r="D310" s="72" t="s">
        <v>26</v>
      </c>
      <c r="E310" s="73">
        <v>60</v>
      </c>
      <c r="F310" s="47"/>
      <c r="G310" s="47"/>
      <c r="H310" s="47"/>
      <c r="I310" s="48">
        <v>14.85</v>
      </c>
      <c r="J310" s="48"/>
      <c r="K310" s="48"/>
      <c r="L310" s="54"/>
      <c r="M310" s="74"/>
      <c r="N310" s="74"/>
      <c r="CP310" s="51">
        <v>12.24</v>
      </c>
      <c r="CQ310" s="51">
        <f t="shared" si="6"/>
        <v>734.4</v>
      </c>
      <c r="CR310" s="52">
        <v>0.08</v>
      </c>
      <c r="CS310" s="51">
        <f t="shared" si="7"/>
        <v>58.75</v>
      </c>
      <c r="CT310" s="51">
        <f t="shared" si="8"/>
        <v>793.15</v>
      </c>
    </row>
    <row r="311" spans="2:98" ht="14.25">
      <c r="B311" s="44">
        <v>171</v>
      </c>
      <c r="C311" s="71" t="s">
        <v>403</v>
      </c>
      <c r="D311" s="72" t="s">
        <v>26</v>
      </c>
      <c r="E311" s="73">
        <v>130</v>
      </c>
      <c r="F311" s="47"/>
      <c r="G311" s="47"/>
      <c r="H311" s="47"/>
      <c r="I311" s="48">
        <v>4.46</v>
      </c>
      <c r="J311" s="48"/>
      <c r="K311" s="48"/>
      <c r="L311" s="49"/>
      <c r="M311" s="74"/>
      <c r="N311" s="74"/>
      <c r="CP311" s="51">
        <v>4.88</v>
      </c>
      <c r="CQ311" s="51">
        <f t="shared" si="6"/>
        <v>634.4</v>
      </c>
      <c r="CR311" s="52">
        <v>0.08</v>
      </c>
      <c r="CS311" s="51">
        <f t="shared" si="7"/>
        <v>50.75</v>
      </c>
      <c r="CT311" s="51">
        <f t="shared" si="8"/>
        <v>685.15</v>
      </c>
    </row>
    <row r="312" spans="2:98" ht="14.25">
      <c r="B312" s="44">
        <v>172</v>
      </c>
      <c r="C312" s="71" t="s">
        <v>404</v>
      </c>
      <c r="D312" s="72" t="s">
        <v>26</v>
      </c>
      <c r="E312" s="73">
        <v>10</v>
      </c>
      <c r="F312" s="47"/>
      <c r="G312" s="47"/>
      <c r="H312" s="47"/>
      <c r="I312" s="48">
        <v>20.39</v>
      </c>
      <c r="J312" s="48"/>
      <c r="K312" s="48"/>
      <c r="L312" s="49"/>
      <c r="M312" s="74"/>
      <c r="N312" s="74"/>
      <c r="CP312" s="51">
        <v>18.52</v>
      </c>
      <c r="CQ312" s="51">
        <f t="shared" si="6"/>
        <v>185.2</v>
      </c>
      <c r="CR312" s="52">
        <v>0.08</v>
      </c>
      <c r="CS312" s="51">
        <f t="shared" si="7"/>
        <v>14.82</v>
      </c>
      <c r="CT312" s="51">
        <f t="shared" si="8"/>
        <v>200.01999999999998</v>
      </c>
    </row>
    <row r="313" spans="2:98" ht="14.25">
      <c r="B313" s="44">
        <v>173</v>
      </c>
      <c r="C313" s="71" t="s">
        <v>405</v>
      </c>
      <c r="D313" s="72" t="s">
        <v>26</v>
      </c>
      <c r="E313" s="73">
        <v>10</v>
      </c>
      <c r="F313" s="47"/>
      <c r="G313" s="47"/>
      <c r="H313" s="47"/>
      <c r="I313" s="48">
        <v>20.62</v>
      </c>
      <c r="J313" s="48"/>
      <c r="K313" s="48"/>
      <c r="L313" s="54"/>
      <c r="M313" s="74"/>
      <c r="N313" s="74"/>
      <c r="CP313" s="51">
        <v>18.53</v>
      </c>
      <c r="CQ313" s="51">
        <f t="shared" si="6"/>
        <v>185.3</v>
      </c>
      <c r="CR313" s="52">
        <v>0.08</v>
      </c>
      <c r="CS313" s="51">
        <f t="shared" si="7"/>
        <v>14.82</v>
      </c>
      <c r="CT313" s="51">
        <f t="shared" si="8"/>
        <v>200.12</v>
      </c>
    </row>
    <row r="314" spans="2:98" ht="14.25">
      <c r="B314" s="44">
        <v>174</v>
      </c>
      <c r="C314" s="71" t="s">
        <v>406</v>
      </c>
      <c r="D314" s="72" t="s">
        <v>26</v>
      </c>
      <c r="E314" s="73">
        <v>30</v>
      </c>
      <c r="F314" s="47"/>
      <c r="G314" s="47"/>
      <c r="H314" s="47"/>
      <c r="I314" s="48">
        <v>10.8</v>
      </c>
      <c r="J314" s="48"/>
      <c r="K314" s="48"/>
      <c r="L314" s="49"/>
      <c r="M314" s="74"/>
      <c r="N314" s="74"/>
      <c r="CP314" s="51">
        <v>10.5</v>
      </c>
      <c r="CQ314" s="51">
        <f t="shared" si="6"/>
        <v>315</v>
      </c>
      <c r="CR314" s="52">
        <v>0.08</v>
      </c>
      <c r="CS314" s="51">
        <f t="shared" si="7"/>
        <v>25.2</v>
      </c>
      <c r="CT314" s="51">
        <f t="shared" si="8"/>
        <v>340.2</v>
      </c>
    </row>
    <row r="315" spans="2:98" ht="14.25">
      <c r="B315" s="44">
        <v>175</v>
      </c>
      <c r="C315" s="71" t="s">
        <v>407</v>
      </c>
      <c r="D315" s="72" t="s">
        <v>26</v>
      </c>
      <c r="E315" s="73">
        <v>10</v>
      </c>
      <c r="F315" s="47"/>
      <c r="G315" s="47"/>
      <c r="H315" s="47"/>
      <c r="I315" s="48">
        <v>53.86</v>
      </c>
      <c r="J315" s="48"/>
      <c r="K315" s="48"/>
      <c r="L315" s="49"/>
      <c r="M315" s="74"/>
      <c r="N315" s="74"/>
      <c r="CP315" s="51">
        <v>38.07</v>
      </c>
      <c r="CQ315" s="51">
        <f t="shared" si="6"/>
        <v>380.7</v>
      </c>
      <c r="CR315" s="52">
        <v>0.08</v>
      </c>
      <c r="CS315" s="51">
        <f t="shared" si="7"/>
        <v>30.46</v>
      </c>
      <c r="CT315" s="51">
        <f t="shared" si="8"/>
        <v>411.15999999999997</v>
      </c>
    </row>
    <row r="316" spans="2:98" ht="14.25">
      <c r="B316" s="44">
        <v>176</v>
      </c>
      <c r="C316" s="71" t="s">
        <v>408</v>
      </c>
      <c r="D316" s="72" t="s">
        <v>26</v>
      </c>
      <c r="E316" s="73">
        <v>30</v>
      </c>
      <c r="F316" s="47"/>
      <c r="G316" s="47"/>
      <c r="H316" s="47"/>
      <c r="I316" s="48">
        <v>3.24</v>
      </c>
      <c r="J316" s="48"/>
      <c r="K316" s="48"/>
      <c r="L316" s="54"/>
      <c r="M316" s="74"/>
      <c r="N316" s="74"/>
      <c r="CP316" s="51">
        <v>4.85</v>
      </c>
      <c r="CQ316" s="51">
        <f t="shared" si="6"/>
        <v>145.5</v>
      </c>
      <c r="CR316" s="52">
        <v>0.08</v>
      </c>
      <c r="CS316" s="51">
        <f t="shared" si="7"/>
        <v>11.64</v>
      </c>
      <c r="CT316" s="51">
        <f t="shared" si="8"/>
        <v>157.14</v>
      </c>
    </row>
    <row r="317" spans="2:98" ht="14.25">
      <c r="B317" s="44">
        <v>177</v>
      </c>
      <c r="C317" s="71" t="s">
        <v>409</v>
      </c>
      <c r="D317" s="72" t="s">
        <v>26</v>
      </c>
      <c r="E317" s="73">
        <v>50</v>
      </c>
      <c r="F317" s="47"/>
      <c r="G317" s="47"/>
      <c r="H317" s="47"/>
      <c r="I317" s="48">
        <v>3.57</v>
      </c>
      <c r="J317" s="48"/>
      <c r="K317" s="48"/>
      <c r="L317" s="49"/>
      <c r="M317" s="74"/>
      <c r="N317" s="74"/>
      <c r="CP317" s="51">
        <v>2.62</v>
      </c>
      <c r="CQ317" s="51">
        <f t="shared" si="6"/>
        <v>131</v>
      </c>
      <c r="CR317" s="52">
        <v>0.08</v>
      </c>
      <c r="CS317" s="51">
        <f t="shared" si="7"/>
        <v>10.48</v>
      </c>
      <c r="CT317" s="51">
        <f t="shared" si="8"/>
        <v>141.48</v>
      </c>
    </row>
    <row r="318" spans="2:98" ht="14.25">
      <c r="B318" s="44">
        <v>178</v>
      </c>
      <c r="C318" s="71" t="s">
        <v>410</v>
      </c>
      <c r="D318" s="72" t="s">
        <v>26</v>
      </c>
      <c r="E318" s="73">
        <v>150</v>
      </c>
      <c r="F318" s="47"/>
      <c r="G318" s="47"/>
      <c r="H318" s="47"/>
      <c r="I318" s="48">
        <v>2.64</v>
      </c>
      <c r="J318" s="48"/>
      <c r="K318" s="48"/>
      <c r="L318" s="49"/>
      <c r="M318" s="74"/>
      <c r="N318" s="74"/>
      <c r="CP318" s="51">
        <v>2.63</v>
      </c>
      <c r="CQ318" s="51">
        <f t="shared" si="6"/>
        <v>394.5</v>
      </c>
      <c r="CR318" s="52">
        <v>0.08</v>
      </c>
      <c r="CS318" s="51">
        <f t="shared" si="7"/>
        <v>31.56</v>
      </c>
      <c r="CT318" s="51">
        <f t="shared" si="8"/>
        <v>426.06</v>
      </c>
    </row>
    <row r="319" spans="2:98" ht="14.25">
      <c r="B319" s="44">
        <v>179</v>
      </c>
      <c r="C319" s="71" t="s">
        <v>411</v>
      </c>
      <c r="D319" s="72" t="s">
        <v>26</v>
      </c>
      <c r="E319" s="73">
        <v>20</v>
      </c>
      <c r="F319" s="47"/>
      <c r="G319" s="47"/>
      <c r="H319" s="47"/>
      <c r="I319" s="48">
        <v>24.64</v>
      </c>
      <c r="J319" s="48"/>
      <c r="K319" s="48"/>
      <c r="L319" s="54"/>
      <c r="M319" s="74"/>
      <c r="N319" s="74"/>
      <c r="CP319" s="51">
        <v>16.29</v>
      </c>
      <c r="CQ319" s="51">
        <f t="shared" si="6"/>
        <v>325.79999999999995</v>
      </c>
      <c r="CR319" s="52">
        <v>0.08</v>
      </c>
      <c r="CS319" s="51">
        <f t="shared" si="7"/>
        <v>26.06</v>
      </c>
      <c r="CT319" s="51">
        <f t="shared" si="8"/>
        <v>351.85999999999996</v>
      </c>
    </row>
    <row r="320" spans="2:98" ht="14.25">
      <c r="B320" s="44">
        <v>180</v>
      </c>
      <c r="C320" s="71" t="s">
        <v>412</v>
      </c>
      <c r="D320" s="72" t="s">
        <v>26</v>
      </c>
      <c r="E320" s="73">
        <v>3</v>
      </c>
      <c r="F320" s="47"/>
      <c r="G320" s="47"/>
      <c r="H320" s="47"/>
      <c r="I320" s="48">
        <v>36.46</v>
      </c>
      <c r="J320" s="48"/>
      <c r="K320" s="48"/>
      <c r="L320" s="49"/>
      <c r="M320" s="74"/>
      <c r="N320" s="74"/>
      <c r="CP320" s="51">
        <v>36.72</v>
      </c>
      <c r="CQ320" s="51">
        <f t="shared" si="6"/>
        <v>110.16</v>
      </c>
      <c r="CR320" s="52">
        <v>0.08</v>
      </c>
      <c r="CS320" s="51">
        <f t="shared" si="7"/>
        <v>8.81</v>
      </c>
      <c r="CT320" s="51">
        <f t="shared" si="8"/>
        <v>118.97</v>
      </c>
    </row>
    <row r="321" spans="2:98" ht="12.75" customHeight="1">
      <c r="B321" s="44">
        <v>181</v>
      </c>
      <c r="C321" s="71" t="s">
        <v>413</v>
      </c>
      <c r="D321" s="72" t="s">
        <v>26</v>
      </c>
      <c r="E321" s="73">
        <v>20</v>
      </c>
      <c r="F321" s="47"/>
      <c r="G321" s="47"/>
      <c r="H321" s="47"/>
      <c r="I321" s="48">
        <v>21.34</v>
      </c>
      <c r="J321" s="48"/>
      <c r="K321" s="48"/>
      <c r="L321" s="49"/>
      <c r="M321" s="74"/>
      <c r="N321" s="74"/>
      <c r="CP321" s="51">
        <v>10.66</v>
      </c>
      <c r="CQ321" s="51">
        <f t="shared" si="6"/>
        <v>213.2</v>
      </c>
      <c r="CR321" s="52">
        <v>0.08</v>
      </c>
      <c r="CS321" s="51">
        <f t="shared" si="7"/>
        <v>17.06</v>
      </c>
      <c r="CT321" s="51">
        <f t="shared" si="8"/>
        <v>230.26</v>
      </c>
    </row>
    <row r="322" spans="2:98" ht="14.25">
      <c r="B322" s="44">
        <v>182</v>
      </c>
      <c r="C322" s="71" t="s">
        <v>414</v>
      </c>
      <c r="D322" s="72" t="s">
        <v>26</v>
      </c>
      <c r="E322" s="73">
        <v>20</v>
      </c>
      <c r="F322" s="47"/>
      <c r="G322" s="47"/>
      <c r="H322" s="47"/>
      <c r="I322" s="48">
        <v>17.74</v>
      </c>
      <c r="J322" s="48"/>
      <c r="K322" s="48"/>
      <c r="L322" s="54"/>
      <c r="M322" s="74"/>
      <c r="N322" s="74"/>
      <c r="CP322" s="51">
        <v>6.5</v>
      </c>
      <c r="CQ322" s="51">
        <f t="shared" si="6"/>
        <v>130</v>
      </c>
      <c r="CR322" s="52">
        <v>0.08</v>
      </c>
      <c r="CS322" s="51">
        <f t="shared" si="7"/>
        <v>10.4</v>
      </c>
      <c r="CT322" s="51">
        <f t="shared" si="8"/>
        <v>140.4</v>
      </c>
    </row>
    <row r="323" spans="2:98" ht="14.25">
      <c r="B323" s="44">
        <v>183</v>
      </c>
      <c r="C323" s="71" t="s">
        <v>415</v>
      </c>
      <c r="D323" s="72" t="s">
        <v>26</v>
      </c>
      <c r="E323" s="73">
        <v>300</v>
      </c>
      <c r="F323" s="47"/>
      <c r="G323" s="47"/>
      <c r="H323" s="47"/>
      <c r="I323" s="48">
        <v>3.04</v>
      </c>
      <c r="J323" s="48"/>
      <c r="K323" s="48"/>
      <c r="L323" s="49"/>
      <c r="M323" s="74"/>
      <c r="N323" s="74"/>
      <c r="CP323" s="51">
        <v>3.73</v>
      </c>
      <c r="CQ323" s="51">
        <f t="shared" si="6"/>
        <v>1119</v>
      </c>
      <c r="CR323" s="52">
        <v>0.08</v>
      </c>
      <c r="CS323" s="51">
        <f t="shared" si="7"/>
        <v>89.52</v>
      </c>
      <c r="CT323" s="51">
        <f t="shared" si="8"/>
        <v>1208.52</v>
      </c>
    </row>
    <row r="324" spans="2:98" ht="14.25">
      <c r="B324" s="44">
        <v>184</v>
      </c>
      <c r="C324" s="71" t="s">
        <v>416</v>
      </c>
      <c r="D324" s="72" t="s">
        <v>26</v>
      </c>
      <c r="E324" s="73">
        <v>10</v>
      </c>
      <c r="F324" s="47"/>
      <c r="G324" s="47"/>
      <c r="H324" s="47"/>
      <c r="I324" s="48">
        <v>15.72</v>
      </c>
      <c r="J324" s="48"/>
      <c r="K324" s="48"/>
      <c r="L324" s="49"/>
      <c r="M324" s="74"/>
      <c r="N324" s="74"/>
      <c r="CP324" s="51">
        <v>11.1</v>
      </c>
      <c r="CQ324" s="51">
        <f t="shared" si="6"/>
        <v>111</v>
      </c>
      <c r="CR324" s="52">
        <v>0.08</v>
      </c>
      <c r="CS324" s="51">
        <f t="shared" si="7"/>
        <v>8.88</v>
      </c>
      <c r="CT324" s="51">
        <f t="shared" si="8"/>
        <v>119.88</v>
      </c>
    </row>
    <row r="325" spans="2:98" ht="14.25">
      <c r="B325" s="44">
        <v>185</v>
      </c>
      <c r="C325" s="71" t="s">
        <v>417</v>
      </c>
      <c r="D325" s="72" t="s">
        <v>26</v>
      </c>
      <c r="E325" s="73">
        <v>30</v>
      </c>
      <c r="F325" s="47"/>
      <c r="G325" s="47"/>
      <c r="H325" s="47"/>
      <c r="I325" s="48">
        <v>16.42</v>
      </c>
      <c r="J325" s="48"/>
      <c r="K325" s="48"/>
      <c r="L325" s="54"/>
      <c r="M325" s="74"/>
      <c r="N325" s="74"/>
      <c r="CP325" s="51">
        <v>11.44</v>
      </c>
      <c r="CQ325" s="51">
        <f t="shared" si="6"/>
        <v>343.2</v>
      </c>
      <c r="CR325" s="52">
        <v>0.08</v>
      </c>
      <c r="CS325" s="51">
        <f t="shared" si="7"/>
        <v>27.46</v>
      </c>
      <c r="CT325" s="51">
        <f t="shared" si="8"/>
        <v>370.65999999999997</v>
      </c>
    </row>
    <row r="326" spans="2:98" ht="14.25">
      <c r="B326" s="44">
        <v>186</v>
      </c>
      <c r="C326" s="45" t="s">
        <v>418</v>
      </c>
      <c r="D326" s="46" t="s">
        <v>26</v>
      </c>
      <c r="E326" s="47">
        <v>20</v>
      </c>
      <c r="F326" s="47"/>
      <c r="G326" s="47"/>
      <c r="H326" s="47"/>
      <c r="I326" s="48">
        <v>29.58</v>
      </c>
      <c r="J326" s="48"/>
      <c r="K326" s="48"/>
      <c r="L326" s="49"/>
      <c r="M326" s="74"/>
      <c r="N326" s="74"/>
      <c r="CP326" s="51">
        <v>19.17</v>
      </c>
      <c r="CQ326" s="51">
        <f t="shared" si="6"/>
        <v>383.40000000000003</v>
      </c>
      <c r="CR326" s="52">
        <v>0.08</v>
      </c>
      <c r="CS326" s="51">
        <f t="shared" si="7"/>
        <v>30.67</v>
      </c>
      <c r="CT326" s="51">
        <f t="shared" si="8"/>
        <v>414.07000000000005</v>
      </c>
    </row>
    <row r="327" spans="2:98" ht="14.25">
      <c r="B327" s="44">
        <v>187</v>
      </c>
      <c r="C327" s="71" t="s">
        <v>419</v>
      </c>
      <c r="D327" s="72" t="s">
        <v>26</v>
      </c>
      <c r="E327" s="73">
        <v>20</v>
      </c>
      <c r="F327" s="47"/>
      <c r="G327" s="47"/>
      <c r="H327" s="47"/>
      <c r="I327" s="48">
        <v>20.75</v>
      </c>
      <c r="J327" s="48"/>
      <c r="K327" s="48"/>
      <c r="L327" s="49"/>
      <c r="M327" s="74"/>
      <c r="N327" s="74"/>
      <c r="CP327" s="51">
        <v>20.66</v>
      </c>
      <c r="CQ327" s="51">
        <f t="shared" si="6"/>
        <v>413.2</v>
      </c>
      <c r="CR327" s="52">
        <v>0.08</v>
      </c>
      <c r="CS327" s="51">
        <f t="shared" si="7"/>
        <v>33.06</v>
      </c>
      <c r="CT327" s="51">
        <f t="shared" si="8"/>
        <v>446.26</v>
      </c>
    </row>
    <row r="328" spans="2:98" ht="14.25">
      <c r="B328" s="44">
        <v>188</v>
      </c>
      <c r="C328" s="71" t="s">
        <v>420</v>
      </c>
      <c r="D328" s="72" t="s">
        <v>212</v>
      </c>
      <c r="E328" s="73">
        <v>5</v>
      </c>
      <c r="F328" s="47"/>
      <c r="G328" s="47"/>
      <c r="H328" s="47"/>
      <c r="I328" s="48">
        <v>29.83</v>
      </c>
      <c r="J328" s="48"/>
      <c r="K328" s="48"/>
      <c r="L328" s="54"/>
      <c r="M328" s="74"/>
      <c r="N328" s="74"/>
      <c r="CP328" s="51">
        <v>58.14</v>
      </c>
      <c r="CQ328" s="51">
        <f t="shared" si="6"/>
        <v>290.7</v>
      </c>
      <c r="CR328" s="52">
        <v>0.08</v>
      </c>
      <c r="CS328" s="51">
        <f t="shared" si="7"/>
        <v>23.26</v>
      </c>
      <c r="CT328" s="51">
        <f t="shared" si="8"/>
        <v>313.96</v>
      </c>
    </row>
    <row r="329" spans="2:98" ht="14.25">
      <c r="B329" s="44">
        <v>189</v>
      </c>
      <c r="C329" s="71" t="s">
        <v>421</v>
      </c>
      <c r="D329" s="72" t="s">
        <v>26</v>
      </c>
      <c r="E329" s="73">
        <v>30</v>
      </c>
      <c r="F329" s="47"/>
      <c r="G329" s="47"/>
      <c r="H329" s="47"/>
      <c r="I329" s="48">
        <v>5.04</v>
      </c>
      <c r="J329" s="48"/>
      <c r="K329" s="48"/>
      <c r="L329" s="49"/>
      <c r="M329" s="74"/>
      <c r="N329" s="74"/>
      <c r="CP329" s="51">
        <v>4.22</v>
      </c>
      <c r="CQ329" s="51">
        <f t="shared" si="6"/>
        <v>126.6</v>
      </c>
      <c r="CR329" s="52">
        <v>0.08</v>
      </c>
      <c r="CS329" s="51">
        <f t="shared" si="7"/>
        <v>10.13</v>
      </c>
      <c r="CT329" s="51">
        <f t="shared" si="8"/>
        <v>136.73</v>
      </c>
    </row>
    <row r="330" spans="2:98" ht="14.25">
      <c r="B330" s="44">
        <v>190</v>
      </c>
      <c r="C330" s="75" t="s">
        <v>422</v>
      </c>
      <c r="D330" s="76" t="s">
        <v>26</v>
      </c>
      <c r="E330" s="77">
        <v>120</v>
      </c>
      <c r="F330" s="47"/>
      <c r="G330" s="47"/>
      <c r="H330" s="47"/>
      <c r="I330" s="48">
        <v>34.27</v>
      </c>
      <c r="J330" s="48"/>
      <c r="K330" s="48"/>
      <c r="L330" s="49"/>
      <c r="M330" s="74"/>
      <c r="N330" s="74"/>
      <c r="CP330" s="51">
        <v>32.71</v>
      </c>
      <c r="CQ330" s="51">
        <f t="shared" si="6"/>
        <v>3925.2000000000003</v>
      </c>
      <c r="CR330" s="52">
        <v>0.08</v>
      </c>
      <c r="CS330" s="51">
        <f t="shared" si="7"/>
        <v>314.02</v>
      </c>
      <c r="CT330" s="51">
        <f t="shared" si="8"/>
        <v>4239.22</v>
      </c>
    </row>
    <row r="331" spans="2:98" ht="14.25">
      <c r="B331" s="44">
        <v>191</v>
      </c>
      <c r="C331" s="71" t="s">
        <v>423</v>
      </c>
      <c r="D331" s="72" t="s">
        <v>26</v>
      </c>
      <c r="E331" s="73">
        <v>60</v>
      </c>
      <c r="F331" s="47"/>
      <c r="G331" s="47"/>
      <c r="H331" s="47"/>
      <c r="I331" s="48">
        <v>16.87</v>
      </c>
      <c r="J331" s="48"/>
      <c r="K331" s="48"/>
      <c r="L331" s="54"/>
      <c r="M331" s="74"/>
      <c r="N331" s="74"/>
      <c r="CP331" s="51">
        <v>16.25</v>
      </c>
      <c r="CQ331" s="51">
        <f t="shared" si="6"/>
        <v>975</v>
      </c>
      <c r="CR331" s="52">
        <v>0.08</v>
      </c>
      <c r="CS331" s="51">
        <f t="shared" si="7"/>
        <v>78</v>
      </c>
      <c r="CT331" s="51">
        <f t="shared" si="8"/>
        <v>1053</v>
      </c>
    </row>
    <row r="332" spans="2:98" ht="14.25">
      <c r="B332" s="44">
        <v>192</v>
      </c>
      <c r="C332" s="71" t="s">
        <v>424</v>
      </c>
      <c r="D332" s="72" t="s">
        <v>26</v>
      </c>
      <c r="E332" s="73">
        <v>40</v>
      </c>
      <c r="F332" s="47"/>
      <c r="G332" s="47"/>
      <c r="H332" s="47"/>
      <c r="I332" s="48">
        <v>12.46</v>
      </c>
      <c r="J332" s="48"/>
      <c r="K332" s="48"/>
      <c r="L332" s="49"/>
      <c r="M332" s="74"/>
      <c r="N332" s="74"/>
      <c r="CP332" s="51">
        <v>7.6</v>
      </c>
      <c r="CQ332" s="51">
        <f t="shared" si="6"/>
        <v>304</v>
      </c>
      <c r="CR332" s="52">
        <v>0.08</v>
      </c>
      <c r="CS332" s="51">
        <f t="shared" si="7"/>
        <v>24.32</v>
      </c>
      <c r="CT332" s="51">
        <f t="shared" si="8"/>
        <v>328.32</v>
      </c>
    </row>
    <row r="333" spans="2:98" ht="14.25">
      <c r="B333" s="44">
        <v>193</v>
      </c>
      <c r="C333" s="71" t="s">
        <v>425</v>
      </c>
      <c r="D333" s="72" t="s">
        <v>26</v>
      </c>
      <c r="E333" s="73">
        <v>2</v>
      </c>
      <c r="F333" s="47"/>
      <c r="G333" s="47"/>
      <c r="H333" s="47"/>
      <c r="I333" s="48">
        <v>13.87</v>
      </c>
      <c r="J333" s="48"/>
      <c r="K333" s="48"/>
      <c r="L333" s="49"/>
      <c r="M333" s="74"/>
      <c r="N333" s="74"/>
      <c r="CP333" s="51">
        <v>11.17</v>
      </c>
      <c r="CQ333" s="51">
        <f t="shared" si="6"/>
        <v>22.34</v>
      </c>
      <c r="CR333" s="52">
        <v>0.08</v>
      </c>
      <c r="CS333" s="51">
        <f t="shared" si="7"/>
        <v>1.79</v>
      </c>
      <c r="CT333" s="51">
        <f t="shared" si="8"/>
        <v>24.13</v>
      </c>
    </row>
    <row r="334" spans="2:98" ht="14.25">
      <c r="B334" s="44">
        <v>194</v>
      </c>
      <c r="C334" s="75" t="s">
        <v>426</v>
      </c>
      <c r="D334" s="76" t="s">
        <v>26</v>
      </c>
      <c r="E334" s="77">
        <v>20</v>
      </c>
      <c r="F334" s="47"/>
      <c r="G334" s="47"/>
      <c r="H334" s="47"/>
      <c r="I334" s="48">
        <v>6.08</v>
      </c>
      <c r="J334" s="48"/>
      <c r="K334" s="48"/>
      <c r="L334" s="54"/>
      <c r="M334" s="74"/>
      <c r="N334" s="74"/>
      <c r="CP334" s="51">
        <v>6.09</v>
      </c>
      <c r="CQ334" s="51">
        <f t="shared" si="6"/>
        <v>121.8</v>
      </c>
      <c r="CR334" s="52">
        <v>0.08</v>
      </c>
      <c r="CS334" s="51">
        <f t="shared" si="7"/>
        <v>9.74</v>
      </c>
      <c r="CT334" s="51">
        <f t="shared" si="8"/>
        <v>131.54</v>
      </c>
    </row>
    <row r="335" spans="2:98" ht="14.25">
      <c r="B335" s="44">
        <v>195</v>
      </c>
      <c r="C335" s="71" t="s">
        <v>427</v>
      </c>
      <c r="D335" s="72" t="s">
        <v>26</v>
      </c>
      <c r="E335" s="73">
        <v>150</v>
      </c>
      <c r="F335" s="47"/>
      <c r="G335" s="47"/>
      <c r="H335" s="47"/>
      <c r="I335" s="48">
        <v>6.13</v>
      </c>
      <c r="J335" s="48"/>
      <c r="K335" s="48"/>
      <c r="L335" s="49"/>
      <c r="M335" s="74"/>
      <c r="N335" s="74"/>
      <c r="CP335" s="51">
        <v>4.86</v>
      </c>
      <c r="CQ335" s="51">
        <f t="shared" si="6"/>
        <v>729</v>
      </c>
      <c r="CR335" s="52">
        <v>0.08</v>
      </c>
      <c r="CS335" s="51">
        <f t="shared" si="7"/>
        <v>58.32</v>
      </c>
      <c r="CT335" s="51">
        <f t="shared" si="8"/>
        <v>787.32</v>
      </c>
    </row>
    <row r="336" spans="2:98" ht="14.25">
      <c r="B336" s="44">
        <v>196</v>
      </c>
      <c r="C336" s="71" t="s">
        <v>428</v>
      </c>
      <c r="D336" s="72" t="s">
        <v>26</v>
      </c>
      <c r="E336" s="73">
        <v>150</v>
      </c>
      <c r="F336" s="47"/>
      <c r="G336" s="47"/>
      <c r="H336" s="47"/>
      <c r="I336" s="48">
        <v>5.86</v>
      </c>
      <c r="J336" s="48"/>
      <c r="K336" s="48"/>
      <c r="L336" s="49"/>
      <c r="M336" s="74"/>
      <c r="N336" s="74"/>
      <c r="CP336" s="51">
        <v>5.38</v>
      </c>
      <c r="CQ336" s="51">
        <f t="shared" si="6"/>
        <v>807</v>
      </c>
      <c r="CR336" s="52">
        <v>0.08</v>
      </c>
      <c r="CS336" s="51">
        <f t="shared" si="7"/>
        <v>64.56</v>
      </c>
      <c r="CT336" s="51">
        <f t="shared" si="8"/>
        <v>871.56</v>
      </c>
    </row>
    <row r="337" spans="2:98" ht="14.25">
      <c r="B337" s="44">
        <v>197</v>
      </c>
      <c r="C337" s="71" t="s">
        <v>429</v>
      </c>
      <c r="D337" s="72" t="s">
        <v>26</v>
      </c>
      <c r="E337" s="73">
        <v>10</v>
      </c>
      <c r="F337" s="47"/>
      <c r="G337" s="47"/>
      <c r="H337" s="47"/>
      <c r="I337" s="48">
        <v>78.56</v>
      </c>
      <c r="J337" s="48"/>
      <c r="K337" s="48"/>
      <c r="L337" s="54"/>
      <c r="M337" s="74"/>
      <c r="N337" s="74"/>
      <c r="CP337" s="51">
        <v>55.52</v>
      </c>
      <c r="CQ337" s="51">
        <f t="shared" si="6"/>
        <v>555.2</v>
      </c>
      <c r="CR337" s="52">
        <v>0.08</v>
      </c>
      <c r="CS337" s="51">
        <f t="shared" si="7"/>
        <v>44.42</v>
      </c>
      <c r="CT337" s="51">
        <f t="shared" si="8"/>
        <v>599.62</v>
      </c>
    </row>
    <row r="338" spans="2:98" ht="14.25">
      <c r="B338" s="44">
        <v>198</v>
      </c>
      <c r="C338" s="71" t="s">
        <v>430</v>
      </c>
      <c r="D338" s="72" t="s">
        <v>26</v>
      </c>
      <c r="E338" s="73">
        <v>100</v>
      </c>
      <c r="F338" s="47"/>
      <c r="G338" s="47"/>
      <c r="H338" s="47"/>
      <c r="I338" s="48">
        <v>5.06</v>
      </c>
      <c r="J338" s="48"/>
      <c r="K338" s="48"/>
      <c r="L338" s="49"/>
      <c r="M338" s="74"/>
      <c r="N338" s="74"/>
      <c r="CP338" s="51">
        <v>5.58</v>
      </c>
      <c r="CQ338" s="51">
        <f t="shared" si="6"/>
        <v>558</v>
      </c>
      <c r="CR338" s="52">
        <v>0.08</v>
      </c>
      <c r="CS338" s="51">
        <f t="shared" si="7"/>
        <v>44.64</v>
      </c>
      <c r="CT338" s="51">
        <f t="shared" si="8"/>
        <v>602.64</v>
      </c>
    </row>
    <row r="339" spans="2:98" ht="14.25">
      <c r="B339" s="44">
        <v>199</v>
      </c>
      <c r="C339" s="71" t="s">
        <v>431</v>
      </c>
      <c r="D339" s="72" t="s">
        <v>26</v>
      </c>
      <c r="E339" s="73">
        <v>80</v>
      </c>
      <c r="F339" s="47"/>
      <c r="G339" s="47"/>
      <c r="H339" s="47"/>
      <c r="I339" s="48">
        <v>16.19</v>
      </c>
      <c r="J339" s="48"/>
      <c r="K339" s="48"/>
      <c r="L339" s="49"/>
      <c r="M339" s="74"/>
      <c r="N339" s="74"/>
      <c r="CP339" s="51">
        <v>16.24</v>
      </c>
      <c r="CQ339" s="51">
        <f t="shared" si="6"/>
        <v>1299.1999999999998</v>
      </c>
      <c r="CR339" s="52">
        <v>0.08</v>
      </c>
      <c r="CS339" s="51">
        <f t="shared" si="7"/>
        <v>103.94</v>
      </c>
      <c r="CT339" s="51">
        <f t="shared" si="8"/>
        <v>1403.1399999999999</v>
      </c>
    </row>
    <row r="340" spans="2:98" ht="14.25">
      <c r="B340" s="44">
        <v>200</v>
      </c>
      <c r="C340" s="71" t="s">
        <v>432</v>
      </c>
      <c r="D340" s="72" t="s">
        <v>26</v>
      </c>
      <c r="E340" s="73">
        <v>20</v>
      </c>
      <c r="F340" s="47"/>
      <c r="G340" s="47"/>
      <c r="H340" s="47"/>
      <c r="I340" s="48">
        <v>28.35</v>
      </c>
      <c r="J340" s="48"/>
      <c r="K340" s="48"/>
      <c r="L340" s="54"/>
      <c r="M340" s="74"/>
      <c r="N340" s="74"/>
      <c r="CP340" s="51">
        <v>25.5</v>
      </c>
      <c r="CQ340" s="51">
        <f t="shared" si="6"/>
        <v>510</v>
      </c>
      <c r="CR340" s="52">
        <v>0.08</v>
      </c>
      <c r="CS340" s="51">
        <f t="shared" si="7"/>
        <v>40.8</v>
      </c>
      <c r="CT340" s="51">
        <f t="shared" si="8"/>
        <v>550.8</v>
      </c>
    </row>
    <row r="341" spans="2:98" ht="14.25">
      <c r="B341" s="44">
        <v>201</v>
      </c>
      <c r="C341" s="71" t="s">
        <v>433</v>
      </c>
      <c r="D341" s="72" t="s">
        <v>26</v>
      </c>
      <c r="E341" s="73">
        <v>150</v>
      </c>
      <c r="F341" s="47"/>
      <c r="G341" s="47"/>
      <c r="H341" s="47"/>
      <c r="I341" s="48">
        <v>4.05</v>
      </c>
      <c r="J341" s="48"/>
      <c r="K341" s="48"/>
      <c r="L341" s="49"/>
      <c r="M341" s="74"/>
      <c r="N341" s="74"/>
      <c r="CP341" s="51">
        <v>4.07</v>
      </c>
      <c r="CQ341" s="51">
        <f t="shared" si="6"/>
        <v>610.5</v>
      </c>
      <c r="CR341" s="52">
        <v>0.08</v>
      </c>
      <c r="CS341" s="51">
        <f t="shared" si="7"/>
        <v>48.84</v>
      </c>
      <c r="CT341" s="51">
        <f t="shared" si="8"/>
        <v>659.34</v>
      </c>
    </row>
    <row r="342" spans="2:98" ht="14.25">
      <c r="B342" s="44">
        <v>202</v>
      </c>
      <c r="C342" s="71" t="s">
        <v>434</v>
      </c>
      <c r="D342" s="72" t="s">
        <v>26</v>
      </c>
      <c r="E342" s="73">
        <v>40</v>
      </c>
      <c r="F342" s="47"/>
      <c r="G342" s="47"/>
      <c r="H342" s="47"/>
      <c r="I342" s="48">
        <v>5.3</v>
      </c>
      <c r="J342" s="48"/>
      <c r="K342" s="48"/>
      <c r="L342" s="49"/>
      <c r="M342" s="74"/>
      <c r="N342" s="74"/>
      <c r="CP342" s="51">
        <v>5.33</v>
      </c>
      <c r="CQ342" s="51">
        <f t="shared" si="6"/>
        <v>213.2</v>
      </c>
      <c r="CR342" s="52">
        <v>0.08</v>
      </c>
      <c r="CS342" s="51">
        <f t="shared" si="7"/>
        <v>17.06</v>
      </c>
      <c r="CT342" s="51">
        <f t="shared" si="8"/>
        <v>230.26</v>
      </c>
    </row>
    <row r="343" spans="2:98" ht="14.25">
      <c r="B343" s="44">
        <v>203</v>
      </c>
      <c r="C343" s="71" t="s">
        <v>435</v>
      </c>
      <c r="D343" s="72" t="s">
        <v>26</v>
      </c>
      <c r="E343" s="73">
        <v>10</v>
      </c>
      <c r="F343" s="47"/>
      <c r="G343" s="47"/>
      <c r="H343" s="47"/>
      <c r="I343" s="48">
        <v>12.05</v>
      </c>
      <c r="J343" s="48"/>
      <c r="K343" s="48"/>
      <c r="L343" s="54"/>
      <c r="M343" s="74"/>
      <c r="N343" s="74"/>
      <c r="CP343" s="51">
        <v>12.14</v>
      </c>
      <c r="CQ343" s="51">
        <f t="shared" si="6"/>
        <v>121.4</v>
      </c>
      <c r="CR343" s="52">
        <v>0.08</v>
      </c>
      <c r="CS343" s="51">
        <f t="shared" si="7"/>
        <v>9.71</v>
      </c>
      <c r="CT343" s="51">
        <f t="shared" si="8"/>
        <v>131.11</v>
      </c>
    </row>
    <row r="344" spans="2:98" ht="14.25">
      <c r="B344" s="44">
        <v>204</v>
      </c>
      <c r="C344" s="75" t="s">
        <v>436</v>
      </c>
      <c r="D344" s="76" t="s">
        <v>26</v>
      </c>
      <c r="E344" s="77">
        <v>200</v>
      </c>
      <c r="F344" s="47"/>
      <c r="G344" s="47"/>
      <c r="H344" s="47"/>
      <c r="I344" s="48">
        <v>10.98</v>
      </c>
      <c r="J344" s="48"/>
      <c r="K344" s="48"/>
      <c r="L344" s="49"/>
      <c r="M344" s="74"/>
      <c r="N344" s="74"/>
      <c r="CP344" s="51">
        <v>7.53</v>
      </c>
      <c r="CQ344" s="51">
        <f t="shared" si="6"/>
        <v>1506</v>
      </c>
      <c r="CR344" s="52">
        <v>0.08</v>
      </c>
      <c r="CS344" s="51">
        <f t="shared" si="7"/>
        <v>120.48</v>
      </c>
      <c r="CT344" s="51">
        <f t="shared" si="8"/>
        <v>1626.48</v>
      </c>
    </row>
    <row r="345" spans="2:98" ht="14.25">
      <c r="B345" s="44">
        <v>205</v>
      </c>
      <c r="C345" s="71" t="s">
        <v>437</v>
      </c>
      <c r="D345" s="72" t="s">
        <v>26</v>
      </c>
      <c r="E345" s="73">
        <v>20</v>
      </c>
      <c r="F345" s="47"/>
      <c r="G345" s="47"/>
      <c r="H345" s="47"/>
      <c r="I345" s="48">
        <v>10.51</v>
      </c>
      <c r="J345" s="48"/>
      <c r="K345" s="48"/>
      <c r="L345" s="49"/>
      <c r="M345" s="74"/>
      <c r="N345" s="74"/>
      <c r="CP345" s="51">
        <v>5.73</v>
      </c>
      <c r="CQ345" s="51">
        <f t="shared" si="6"/>
        <v>114.60000000000001</v>
      </c>
      <c r="CR345" s="52">
        <v>0.08</v>
      </c>
      <c r="CS345" s="51">
        <f t="shared" si="7"/>
        <v>9.17</v>
      </c>
      <c r="CT345" s="51">
        <f t="shared" si="8"/>
        <v>123.77000000000001</v>
      </c>
    </row>
    <row r="346" spans="2:98" ht="14.25">
      <c r="B346" s="44">
        <v>206</v>
      </c>
      <c r="C346" s="71" t="s">
        <v>438</v>
      </c>
      <c r="D346" s="72" t="s">
        <v>26</v>
      </c>
      <c r="E346" s="73">
        <v>30</v>
      </c>
      <c r="F346" s="47"/>
      <c r="G346" s="47"/>
      <c r="H346" s="47"/>
      <c r="I346" s="48">
        <v>19.13</v>
      </c>
      <c r="J346" s="48"/>
      <c r="K346" s="48"/>
      <c r="L346" s="54"/>
      <c r="M346" s="78"/>
      <c r="N346" s="78"/>
      <c r="CP346" s="51">
        <v>20.3</v>
      </c>
      <c r="CQ346" s="51">
        <f t="shared" si="6"/>
        <v>609</v>
      </c>
      <c r="CR346" s="52">
        <v>0.23</v>
      </c>
      <c r="CS346" s="51">
        <f t="shared" si="7"/>
        <v>140.07</v>
      </c>
      <c r="CT346" s="51">
        <f t="shared" si="8"/>
        <v>749.0699999999999</v>
      </c>
    </row>
    <row r="347" spans="2:98" ht="14.25">
      <c r="B347" s="44">
        <v>207</v>
      </c>
      <c r="C347" s="71" t="s">
        <v>439</v>
      </c>
      <c r="D347" s="72" t="s">
        <v>26</v>
      </c>
      <c r="E347" s="73">
        <v>20</v>
      </c>
      <c r="F347" s="47"/>
      <c r="G347" s="47"/>
      <c r="H347" s="47"/>
      <c r="I347" s="48">
        <v>21.21</v>
      </c>
      <c r="J347" s="48"/>
      <c r="K347" s="48"/>
      <c r="L347" s="49"/>
      <c r="M347" s="74"/>
      <c r="N347" s="74"/>
      <c r="CP347" s="51">
        <v>19.85</v>
      </c>
      <c r="CQ347" s="51">
        <f t="shared" si="6"/>
        <v>397</v>
      </c>
      <c r="CR347" s="52">
        <v>0.08</v>
      </c>
      <c r="CS347" s="51">
        <f t="shared" si="7"/>
        <v>31.76</v>
      </c>
      <c r="CT347" s="51">
        <f t="shared" si="8"/>
        <v>428.76</v>
      </c>
    </row>
    <row r="348" spans="2:98" ht="14.25">
      <c r="B348" s="44">
        <v>208</v>
      </c>
      <c r="C348" s="75" t="s">
        <v>440</v>
      </c>
      <c r="D348" s="76" t="s">
        <v>26</v>
      </c>
      <c r="E348" s="77">
        <v>60</v>
      </c>
      <c r="F348" s="47"/>
      <c r="G348" s="47"/>
      <c r="H348" s="47"/>
      <c r="I348" s="48">
        <v>5.57</v>
      </c>
      <c r="J348" s="48"/>
      <c r="K348" s="48"/>
      <c r="L348" s="49"/>
      <c r="M348" s="74"/>
      <c r="N348" s="74"/>
      <c r="CP348" s="51">
        <v>5.58</v>
      </c>
      <c r="CQ348" s="51">
        <f t="shared" si="6"/>
        <v>334.8</v>
      </c>
      <c r="CR348" s="52">
        <v>0.08</v>
      </c>
      <c r="CS348" s="51">
        <f t="shared" si="7"/>
        <v>26.78</v>
      </c>
      <c r="CT348" s="51">
        <f t="shared" si="8"/>
        <v>361.58000000000004</v>
      </c>
    </row>
    <row r="349" spans="2:98" ht="14.25">
      <c r="B349" s="44">
        <v>209</v>
      </c>
      <c r="C349" s="71" t="s">
        <v>441</v>
      </c>
      <c r="D349" s="72" t="s">
        <v>26</v>
      </c>
      <c r="E349" s="73">
        <v>20</v>
      </c>
      <c r="F349" s="47"/>
      <c r="G349" s="47"/>
      <c r="H349" s="47"/>
      <c r="I349" s="48">
        <v>22.88</v>
      </c>
      <c r="J349" s="48"/>
      <c r="K349" s="48"/>
      <c r="L349" s="54"/>
      <c r="M349" s="74"/>
      <c r="N349" s="74"/>
      <c r="CP349" s="51">
        <v>16.84</v>
      </c>
      <c r="CQ349" s="51">
        <f t="shared" si="6"/>
        <v>336.8</v>
      </c>
      <c r="CR349" s="52">
        <v>0.08</v>
      </c>
      <c r="CS349" s="51">
        <f t="shared" si="7"/>
        <v>26.94</v>
      </c>
      <c r="CT349" s="51">
        <f t="shared" si="8"/>
        <v>363.74</v>
      </c>
    </row>
    <row r="350" spans="2:98" ht="14.25">
      <c r="B350" s="44">
        <v>210</v>
      </c>
      <c r="C350" s="71" t="s">
        <v>442</v>
      </c>
      <c r="D350" s="72" t="s">
        <v>26</v>
      </c>
      <c r="E350" s="73">
        <v>10</v>
      </c>
      <c r="F350" s="47"/>
      <c r="G350" s="47"/>
      <c r="H350" s="47"/>
      <c r="I350" s="48">
        <v>18</v>
      </c>
      <c r="J350" s="48"/>
      <c r="K350" s="48"/>
      <c r="L350" s="49"/>
      <c r="M350" s="74"/>
      <c r="N350" s="74"/>
      <c r="CP350" s="51">
        <v>15.44</v>
      </c>
      <c r="CQ350" s="51">
        <f t="shared" si="6"/>
        <v>154.4</v>
      </c>
      <c r="CR350" s="52">
        <v>0.08</v>
      </c>
      <c r="CS350" s="51">
        <f t="shared" si="7"/>
        <v>12.35</v>
      </c>
      <c r="CT350" s="51">
        <f t="shared" si="8"/>
        <v>166.75</v>
      </c>
    </row>
    <row r="351" spans="2:98" ht="14.25">
      <c r="B351" s="44">
        <v>211</v>
      </c>
      <c r="C351" s="75" t="s">
        <v>443</v>
      </c>
      <c r="D351" s="76" t="s">
        <v>26</v>
      </c>
      <c r="E351" s="77">
        <v>40</v>
      </c>
      <c r="F351" s="47"/>
      <c r="G351" s="47"/>
      <c r="H351" s="47"/>
      <c r="I351" s="48">
        <v>17.12</v>
      </c>
      <c r="J351" s="48"/>
      <c r="K351" s="48"/>
      <c r="L351" s="49"/>
      <c r="M351" s="74"/>
      <c r="N351" s="74"/>
      <c r="CP351" s="51">
        <v>17.15</v>
      </c>
      <c r="CQ351" s="51">
        <f t="shared" si="6"/>
        <v>686</v>
      </c>
      <c r="CR351" s="52">
        <v>0.08</v>
      </c>
      <c r="CS351" s="51">
        <f t="shared" si="7"/>
        <v>54.88</v>
      </c>
      <c r="CT351" s="51">
        <f t="shared" si="8"/>
        <v>740.88</v>
      </c>
    </row>
    <row r="352" spans="2:98" ht="14.25">
      <c r="B352" s="44">
        <v>212</v>
      </c>
      <c r="C352" s="71" t="s">
        <v>444</v>
      </c>
      <c r="D352" s="72" t="s">
        <v>26</v>
      </c>
      <c r="E352" s="73">
        <v>500</v>
      </c>
      <c r="F352" s="47"/>
      <c r="G352" s="47"/>
      <c r="H352" s="47"/>
      <c r="I352" s="48">
        <v>4.6</v>
      </c>
      <c r="J352" s="48"/>
      <c r="K352" s="48"/>
      <c r="L352" s="54"/>
      <c r="M352" s="74"/>
      <c r="N352" s="74"/>
      <c r="CP352" s="51">
        <v>5.08</v>
      </c>
      <c r="CQ352" s="51">
        <f t="shared" si="6"/>
        <v>2540</v>
      </c>
      <c r="CR352" s="52">
        <v>0.08</v>
      </c>
      <c r="CS352" s="51">
        <f t="shared" si="7"/>
        <v>203.2</v>
      </c>
      <c r="CT352" s="51">
        <f t="shared" si="8"/>
        <v>2743.2</v>
      </c>
    </row>
    <row r="353" spans="2:98" ht="14.25">
      <c r="B353" s="44">
        <v>213</v>
      </c>
      <c r="C353" s="75" t="s">
        <v>445</v>
      </c>
      <c r="D353" s="76" t="s">
        <v>26</v>
      </c>
      <c r="E353" s="77">
        <v>150</v>
      </c>
      <c r="F353" s="47"/>
      <c r="G353" s="47"/>
      <c r="H353" s="47"/>
      <c r="I353" s="48">
        <v>28.32</v>
      </c>
      <c r="J353" s="48"/>
      <c r="K353" s="48"/>
      <c r="L353" s="49"/>
      <c r="M353" s="74"/>
      <c r="N353" s="74"/>
      <c r="CP353" s="51">
        <v>25.27</v>
      </c>
      <c r="CQ353" s="51">
        <f t="shared" si="6"/>
        <v>3790.5</v>
      </c>
      <c r="CR353" s="52">
        <v>0.08</v>
      </c>
      <c r="CS353" s="51">
        <f t="shared" si="7"/>
        <v>303.24</v>
      </c>
      <c r="CT353" s="51">
        <f t="shared" si="8"/>
        <v>4093.74</v>
      </c>
    </row>
    <row r="354" spans="2:98" ht="14.25">
      <c r="B354" s="44">
        <v>214</v>
      </c>
      <c r="C354" s="71" t="s">
        <v>446</v>
      </c>
      <c r="D354" s="72" t="s">
        <v>26</v>
      </c>
      <c r="E354" s="73">
        <v>15</v>
      </c>
      <c r="F354" s="47"/>
      <c r="G354" s="47"/>
      <c r="H354" s="47"/>
      <c r="I354" s="48">
        <v>6.56</v>
      </c>
      <c r="J354" s="48"/>
      <c r="K354" s="48"/>
      <c r="L354" s="49"/>
      <c r="M354" s="74"/>
      <c r="N354" s="74"/>
      <c r="CP354" s="51">
        <v>4</v>
      </c>
      <c r="CQ354" s="51">
        <f t="shared" si="6"/>
        <v>60</v>
      </c>
      <c r="CR354" s="52">
        <v>0.23</v>
      </c>
      <c r="CS354" s="51">
        <f t="shared" si="7"/>
        <v>13.8</v>
      </c>
      <c r="CT354" s="51">
        <f t="shared" si="8"/>
        <v>73.8</v>
      </c>
    </row>
    <row r="355" spans="2:98" ht="14.25">
      <c r="B355" s="44">
        <v>215</v>
      </c>
      <c r="C355" s="71" t="s">
        <v>447</v>
      </c>
      <c r="D355" s="72" t="s">
        <v>26</v>
      </c>
      <c r="E355" s="73">
        <v>10</v>
      </c>
      <c r="F355" s="47"/>
      <c r="G355" s="47"/>
      <c r="H355" s="47"/>
      <c r="I355" s="48">
        <v>41.02</v>
      </c>
      <c r="J355" s="48"/>
      <c r="K355" s="48"/>
      <c r="L355" s="54"/>
      <c r="M355" s="74"/>
      <c r="N355" s="74"/>
      <c r="CP355" s="51">
        <v>23.33</v>
      </c>
      <c r="CQ355" s="51">
        <f t="shared" si="6"/>
        <v>233.29999999999998</v>
      </c>
      <c r="CR355" s="52">
        <v>0.08</v>
      </c>
      <c r="CS355" s="51">
        <f t="shared" si="7"/>
        <v>18.66</v>
      </c>
      <c r="CT355" s="51">
        <f t="shared" si="8"/>
        <v>251.95999999999998</v>
      </c>
    </row>
    <row r="356" spans="2:98" ht="14.25">
      <c r="B356" s="44">
        <v>216</v>
      </c>
      <c r="C356" s="71" t="s">
        <v>448</v>
      </c>
      <c r="D356" s="72" t="s">
        <v>26</v>
      </c>
      <c r="E356" s="73">
        <v>20</v>
      </c>
      <c r="F356" s="47"/>
      <c r="G356" s="47"/>
      <c r="H356" s="47"/>
      <c r="I356" s="48">
        <v>4.7</v>
      </c>
      <c r="J356" s="48"/>
      <c r="K356" s="48"/>
      <c r="L356" s="49"/>
      <c r="M356" s="74"/>
      <c r="N356" s="74"/>
      <c r="CP356" s="51">
        <v>3.45</v>
      </c>
      <c r="CQ356" s="51">
        <f t="shared" si="6"/>
        <v>69</v>
      </c>
      <c r="CR356" s="52">
        <v>0.08</v>
      </c>
      <c r="CS356" s="51">
        <f t="shared" si="7"/>
        <v>5.52</v>
      </c>
      <c r="CT356" s="51">
        <f t="shared" si="8"/>
        <v>74.52</v>
      </c>
    </row>
    <row r="357" spans="2:98" ht="14.25">
      <c r="B357" s="44">
        <v>217</v>
      </c>
      <c r="C357" s="71" t="s">
        <v>449</v>
      </c>
      <c r="D357" s="72" t="s">
        <v>26</v>
      </c>
      <c r="E357" s="73">
        <v>200</v>
      </c>
      <c r="F357" s="47"/>
      <c r="G357" s="47"/>
      <c r="H357" s="47"/>
      <c r="I357" s="48">
        <v>4.71</v>
      </c>
      <c r="J357" s="48"/>
      <c r="K357" s="48"/>
      <c r="L357" s="49"/>
      <c r="M357" s="74"/>
      <c r="N357" s="74"/>
      <c r="CP357" s="51">
        <v>2.04</v>
      </c>
      <c r="CQ357" s="51">
        <f t="shared" si="6"/>
        <v>408</v>
      </c>
      <c r="CR357" s="52">
        <v>0.08</v>
      </c>
      <c r="CS357" s="51">
        <f t="shared" si="7"/>
        <v>32.64</v>
      </c>
      <c r="CT357" s="51">
        <f t="shared" si="8"/>
        <v>440.64</v>
      </c>
    </row>
    <row r="358" spans="2:98" ht="14.25">
      <c r="B358" s="44">
        <v>218</v>
      </c>
      <c r="C358" s="45" t="s">
        <v>450</v>
      </c>
      <c r="D358" s="46" t="s">
        <v>212</v>
      </c>
      <c r="E358" s="47">
        <v>5</v>
      </c>
      <c r="F358" s="47"/>
      <c r="G358" s="47"/>
      <c r="H358" s="47"/>
      <c r="I358" s="48">
        <v>27.35</v>
      </c>
      <c r="J358" s="48"/>
      <c r="K358" s="48"/>
      <c r="L358" s="54"/>
      <c r="M358" s="74"/>
      <c r="N358" s="74"/>
      <c r="CP358" s="51">
        <v>60.18</v>
      </c>
      <c r="CQ358" s="51">
        <f t="shared" si="6"/>
        <v>300.9</v>
      </c>
      <c r="CR358" s="52">
        <v>0.08</v>
      </c>
      <c r="CS358" s="51">
        <f t="shared" si="7"/>
        <v>24.07</v>
      </c>
      <c r="CT358" s="51">
        <f t="shared" si="8"/>
        <v>324.96999999999997</v>
      </c>
    </row>
    <row r="359" spans="2:98" ht="14.25">
      <c r="B359" s="44">
        <v>219</v>
      </c>
      <c r="C359" s="45" t="s">
        <v>451</v>
      </c>
      <c r="D359" s="46" t="s">
        <v>26</v>
      </c>
      <c r="E359" s="47">
        <v>20</v>
      </c>
      <c r="F359" s="47"/>
      <c r="G359" s="47"/>
      <c r="H359" s="47"/>
      <c r="I359" s="48">
        <v>43.26</v>
      </c>
      <c r="J359" s="48"/>
      <c r="K359" s="48"/>
      <c r="L359" s="49"/>
      <c r="M359" s="74"/>
      <c r="N359" s="74"/>
      <c r="CP359" s="51">
        <v>32.95</v>
      </c>
      <c r="CQ359" s="51">
        <f t="shared" si="6"/>
        <v>659</v>
      </c>
      <c r="CR359" s="52">
        <v>0.23</v>
      </c>
      <c r="CS359" s="51">
        <f t="shared" si="7"/>
        <v>151.57</v>
      </c>
      <c r="CT359" s="51">
        <f t="shared" si="8"/>
        <v>810.5699999999999</v>
      </c>
    </row>
    <row r="360" spans="2:98" ht="14.25">
      <c r="B360" s="44">
        <v>220</v>
      </c>
      <c r="C360" s="71" t="s">
        <v>452</v>
      </c>
      <c r="D360" s="72" t="s">
        <v>26</v>
      </c>
      <c r="E360" s="73">
        <v>200</v>
      </c>
      <c r="F360" s="47"/>
      <c r="G360" s="47"/>
      <c r="H360" s="47"/>
      <c r="I360" s="48">
        <v>11.22</v>
      </c>
      <c r="J360" s="48"/>
      <c r="K360" s="48"/>
      <c r="L360" s="49"/>
      <c r="M360" s="74"/>
      <c r="N360" s="74"/>
      <c r="CP360" s="51">
        <v>10.52</v>
      </c>
      <c r="CQ360" s="51">
        <f t="shared" si="6"/>
        <v>2104</v>
      </c>
      <c r="CR360" s="52">
        <v>0.08</v>
      </c>
      <c r="CS360" s="51">
        <f t="shared" si="7"/>
        <v>168.32</v>
      </c>
      <c r="CT360" s="51">
        <f t="shared" si="8"/>
        <v>2272.32</v>
      </c>
    </row>
    <row r="361" spans="2:98" ht="14.25">
      <c r="B361" s="44">
        <v>221</v>
      </c>
      <c r="C361" s="71" t="s">
        <v>453</v>
      </c>
      <c r="D361" s="72" t="s">
        <v>26</v>
      </c>
      <c r="E361" s="73">
        <v>80</v>
      </c>
      <c r="F361" s="47"/>
      <c r="G361" s="47"/>
      <c r="H361" s="47"/>
      <c r="I361" s="48">
        <v>12.81</v>
      </c>
      <c r="J361" s="48"/>
      <c r="K361" s="48"/>
      <c r="L361" s="54"/>
      <c r="M361" s="74"/>
      <c r="N361" s="74"/>
      <c r="CP361" s="51">
        <v>11.22</v>
      </c>
      <c r="CQ361" s="51">
        <f t="shared" si="6"/>
        <v>897.6</v>
      </c>
      <c r="CR361" s="52">
        <v>0.08</v>
      </c>
      <c r="CS361" s="51">
        <f t="shared" si="7"/>
        <v>71.81</v>
      </c>
      <c r="CT361" s="51">
        <f t="shared" si="8"/>
        <v>969.4100000000001</v>
      </c>
    </row>
    <row r="362" spans="2:98" ht="14.25">
      <c r="B362" s="44">
        <v>222</v>
      </c>
      <c r="C362" s="71" t="s">
        <v>454</v>
      </c>
      <c r="D362" s="72" t="s">
        <v>26</v>
      </c>
      <c r="E362" s="73">
        <v>10</v>
      </c>
      <c r="F362" s="47"/>
      <c r="G362" s="47"/>
      <c r="H362" s="47"/>
      <c r="I362" s="48">
        <v>21.62</v>
      </c>
      <c r="J362" s="48"/>
      <c r="K362" s="48"/>
      <c r="L362" s="49"/>
      <c r="M362" s="74"/>
      <c r="N362" s="74"/>
      <c r="CP362" s="51">
        <v>19.79</v>
      </c>
      <c r="CQ362" s="51">
        <f t="shared" si="6"/>
        <v>197.89999999999998</v>
      </c>
      <c r="CR362" s="52">
        <v>0.08</v>
      </c>
      <c r="CS362" s="51">
        <f t="shared" si="7"/>
        <v>15.83</v>
      </c>
      <c r="CT362" s="51">
        <f t="shared" si="8"/>
        <v>213.73</v>
      </c>
    </row>
    <row r="363" spans="2:98" ht="14.25">
      <c r="B363" s="44">
        <v>223</v>
      </c>
      <c r="C363" s="71" t="s">
        <v>455</v>
      </c>
      <c r="D363" s="72" t="s">
        <v>26</v>
      </c>
      <c r="E363" s="73">
        <v>10</v>
      </c>
      <c r="F363" s="47"/>
      <c r="G363" s="47"/>
      <c r="H363" s="47"/>
      <c r="I363" s="48">
        <v>52.38</v>
      </c>
      <c r="J363" s="48"/>
      <c r="K363" s="48"/>
      <c r="L363" s="49"/>
      <c r="M363" s="74"/>
      <c r="N363" s="74"/>
      <c r="CP363" s="51">
        <v>37.02</v>
      </c>
      <c r="CQ363" s="51">
        <f t="shared" si="6"/>
        <v>370.20000000000005</v>
      </c>
      <c r="CR363" s="52">
        <v>0.08</v>
      </c>
      <c r="CS363" s="51">
        <f t="shared" si="7"/>
        <v>29.62</v>
      </c>
      <c r="CT363" s="51">
        <f t="shared" si="8"/>
        <v>399.82000000000005</v>
      </c>
    </row>
    <row r="364" spans="2:98" ht="14.25">
      <c r="B364" s="44">
        <v>224</v>
      </c>
      <c r="C364" s="71" t="s">
        <v>456</v>
      </c>
      <c r="D364" s="72" t="s">
        <v>26</v>
      </c>
      <c r="E364" s="73">
        <v>100</v>
      </c>
      <c r="F364" s="47"/>
      <c r="G364" s="47"/>
      <c r="H364" s="47"/>
      <c r="I364" s="48">
        <v>26.84</v>
      </c>
      <c r="J364" s="48"/>
      <c r="K364" s="48"/>
      <c r="L364" s="54"/>
      <c r="M364" s="74"/>
      <c r="N364" s="74"/>
      <c r="CP364" s="51">
        <v>20.81</v>
      </c>
      <c r="CQ364" s="51">
        <f t="shared" si="6"/>
        <v>2081</v>
      </c>
      <c r="CR364" s="52">
        <v>0.08</v>
      </c>
      <c r="CS364" s="51">
        <f t="shared" si="7"/>
        <v>166.48</v>
      </c>
      <c r="CT364" s="51">
        <f t="shared" si="8"/>
        <v>2247.48</v>
      </c>
    </row>
    <row r="365" spans="2:98" ht="14.25">
      <c r="B365" s="44">
        <v>225</v>
      </c>
      <c r="C365" s="71" t="s">
        <v>457</v>
      </c>
      <c r="D365" s="72" t="s">
        <v>26</v>
      </c>
      <c r="E365" s="73">
        <v>40</v>
      </c>
      <c r="F365" s="47"/>
      <c r="G365" s="47"/>
      <c r="H365" s="47"/>
      <c r="I365" s="48">
        <v>17.75</v>
      </c>
      <c r="J365" s="48"/>
      <c r="K365" s="48"/>
      <c r="L365" s="49"/>
      <c r="M365" s="74"/>
      <c r="N365" s="74"/>
      <c r="CP365" s="51">
        <v>36.98</v>
      </c>
      <c r="CQ365" s="51">
        <f t="shared" si="6"/>
        <v>1479.1999999999998</v>
      </c>
      <c r="CR365" s="52">
        <v>0.08</v>
      </c>
      <c r="CS365" s="51">
        <f t="shared" si="7"/>
        <v>118.34</v>
      </c>
      <c r="CT365" s="51">
        <f t="shared" si="8"/>
        <v>1597.5399999999997</v>
      </c>
    </row>
    <row r="366" spans="2:98" ht="14.25">
      <c r="B366" s="44">
        <v>226</v>
      </c>
      <c r="C366" s="71" t="s">
        <v>458</v>
      </c>
      <c r="D366" s="72" t="s">
        <v>26</v>
      </c>
      <c r="E366" s="73">
        <v>10</v>
      </c>
      <c r="F366" s="47"/>
      <c r="G366" s="47"/>
      <c r="H366" s="47"/>
      <c r="I366" s="48">
        <v>25.32</v>
      </c>
      <c r="J366" s="48"/>
      <c r="K366" s="48"/>
      <c r="L366" s="49"/>
      <c r="M366" s="74"/>
      <c r="N366" s="74"/>
      <c r="CP366" s="51">
        <v>13.2</v>
      </c>
      <c r="CQ366" s="51">
        <f t="shared" si="6"/>
        <v>132</v>
      </c>
      <c r="CR366" s="52">
        <v>0.08</v>
      </c>
      <c r="CS366" s="51">
        <f t="shared" si="7"/>
        <v>10.56</v>
      </c>
      <c r="CT366" s="51">
        <f t="shared" si="8"/>
        <v>142.56</v>
      </c>
    </row>
    <row r="367" spans="2:98" ht="14.25">
      <c r="B367" s="44">
        <v>227</v>
      </c>
      <c r="C367" s="71" t="s">
        <v>459</v>
      </c>
      <c r="D367" s="72" t="s">
        <v>26</v>
      </c>
      <c r="E367" s="73">
        <v>100</v>
      </c>
      <c r="F367" s="47"/>
      <c r="G367" s="47"/>
      <c r="H367" s="47"/>
      <c r="I367" s="48">
        <v>8.11</v>
      </c>
      <c r="J367" s="48"/>
      <c r="K367" s="48"/>
      <c r="L367" s="54"/>
      <c r="M367" s="74"/>
      <c r="N367" s="74"/>
      <c r="CP367" s="51">
        <v>7.19</v>
      </c>
      <c r="CQ367" s="51">
        <f t="shared" si="6"/>
        <v>719</v>
      </c>
      <c r="CR367" s="52">
        <v>0.08</v>
      </c>
      <c r="CS367" s="51">
        <f t="shared" si="7"/>
        <v>57.52</v>
      </c>
      <c r="CT367" s="51">
        <f t="shared" si="8"/>
        <v>776.52</v>
      </c>
    </row>
    <row r="368" spans="1:99" s="59" customFormat="1" ht="14.25">
      <c r="A368" s="1"/>
      <c r="B368" s="44">
        <v>228</v>
      </c>
      <c r="C368" s="75" t="s">
        <v>460</v>
      </c>
      <c r="D368" s="76" t="s">
        <v>26</v>
      </c>
      <c r="E368" s="77">
        <v>30</v>
      </c>
      <c r="F368" s="47"/>
      <c r="G368" s="47"/>
      <c r="H368" s="47"/>
      <c r="I368" s="48">
        <v>6.96</v>
      </c>
      <c r="J368" s="48"/>
      <c r="K368" s="48"/>
      <c r="L368" s="49"/>
      <c r="M368" s="74"/>
      <c r="N368" s="7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7"/>
      <c r="CP368" s="51">
        <v>10.3</v>
      </c>
      <c r="CQ368" s="51">
        <f t="shared" si="6"/>
        <v>309</v>
      </c>
      <c r="CR368" s="52">
        <v>0.08</v>
      </c>
      <c r="CS368" s="51">
        <f t="shared" si="7"/>
        <v>24.72</v>
      </c>
      <c r="CT368" s="51">
        <f t="shared" si="8"/>
        <v>333.72</v>
      </c>
      <c r="CU368" s="58"/>
    </row>
    <row r="369" spans="1:99" s="59" customFormat="1" ht="14.25">
      <c r="A369" s="1"/>
      <c r="B369" s="44">
        <v>229</v>
      </c>
      <c r="C369" s="71" t="s">
        <v>461</v>
      </c>
      <c r="D369" s="72" t="s">
        <v>26</v>
      </c>
      <c r="E369" s="73">
        <v>2</v>
      </c>
      <c r="F369" s="47"/>
      <c r="G369" s="47"/>
      <c r="H369" s="47"/>
      <c r="I369" s="48">
        <v>107.83</v>
      </c>
      <c r="J369" s="48"/>
      <c r="K369" s="48"/>
      <c r="L369" s="49"/>
      <c r="M369" s="74"/>
      <c r="N369" s="7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7"/>
      <c r="CP369" s="51">
        <v>108.64</v>
      </c>
      <c r="CQ369" s="51">
        <f t="shared" si="6"/>
        <v>217.28</v>
      </c>
      <c r="CR369" s="52">
        <v>0.08</v>
      </c>
      <c r="CS369" s="51">
        <f t="shared" si="7"/>
        <v>17.38</v>
      </c>
      <c r="CT369" s="51">
        <f t="shared" si="8"/>
        <v>234.66</v>
      </c>
      <c r="CU369" s="58"/>
    </row>
    <row r="370" spans="1:99" s="59" customFormat="1" ht="14.25">
      <c r="A370" s="1"/>
      <c r="B370" s="44">
        <v>230</v>
      </c>
      <c r="C370" s="71" t="s">
        <v>462</v>
      </c>
      <c r="D370" s="72" t="s">
        <v>26</v>
      </c>
      <c r="E370" s="73">
        <v>1</v>
      </c>
      <c r="F370" s="47"/>
      <c r="G370" s="47"/>
      <c r="H370" s="47"/>
      <c r="I370" s="48">
        <v>910.71</v>
      </c>
      <c r="J370" s="48"/>
      <c r="K370" s="48"/>
      <c r="L370" s="54"/>
      <c r="M370" s="74"/>
      <c r="N370" s="7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7"/>
      <c r="CP370" s="51">
        <v>273.87</v>
      </c>
      <c r="CQ370" s="51">
        <f t="shared" si="6"/>
        <v>273.87</v>
      </c>
      <c r="CR370" s="52">
        <v>0.08</v>
      </c>
      <c r="CS370" s="51">
        <f t="shared" si="7"/>
        <v>21.91</v>
      </c>
      <c r="CT370" s="51">
        <f t="shared" si="8"/>
        <v>295.78000000000003</v>
      </c>
      <c r="CU370" s="58"/>
    </row>
    <row r="371" spans="1:99" s="59" customFormat="1" ht="14.25">
      <c r="A371" s="1"/>
      <c r="B371" s="44">
        <v>231</v>
      </c>
      <c r="C371" s="71" t="s">
        <v>463</v>
      </c>
      <c r="D371" s="72" t="s">
        <v>26</v>
      </c>
      <c r="E371" s="73">
        <v>200</v>
      </c>
      <c r="F371" s="47"/>
      <c r="G371" s="47"/>
      <c r="H371" s="47"/>
      <c r="I371" s="48">
        <v>41.11</v>
      </c>
      <c r="J371" s="48"/>
      <c r="K371" s="48"/>
      <c r="L371" s="49"/>
      <c r="M371" s="74"/>
      <c r="N371" s="7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7"/>
      <c r="CP371" s="51">
        <v>31.47</v>
      </c>
      <c r="CQ371" s="51">
        <f t="shared" si="6"/>
        <v>6294</v>
      </c>
      <c r="CR371" s="52">
        <v>0.08</v>
      </c>
      <c r="CS371" s="51">
        <f t="shared" si="7"/>
        <v>503.52</v>
      </c>
      <c r="CT371" s="51">
        <f t="shared" si="8"/>
        <v>6797.52</v>
      </c>
      <c r="CU371" s="58"/>
    </row>
    <row r="372" spans="1:99" s="59" customFormat="1" ht="14.25">
      <c r="A372" s="1"/>
      <c r="B372" s="44">
        <v>232</v>
      </c>
      <c r="C372" s="71" t="s">
        <v>464</v>
      </c>
      <c r="D372" s="72" t="s">
        <v>26</v>
      </c>
      <c r="E372" s="73">
        <v>30</v>
      </c>
      <c r="F372" s="47"/>
      <c r="G372" s="47"/>
      <c r="H372" s="47"/>
      <c r="I372" s="48">
        <v>50.09</v>
      </c>
      <c r="J372" s="48"/>
      <c r="K372" s="48"/>
      <c r="L372" s="49"/>
      <c r="M372" s="74"/>
      <c r="N372" s="7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7"/>
      <c r="CP372" s="51">
        <v>42.33</v>
      </c>
      <c r="CQ372" s="51">
        <f t="shared" si="6"/>
        <v>1269.8999999999999</v>
      </c>
      <c r="CR372" s="52">
        <v>0.08</v>
      </c>
      <c r="CS372" s="51">
        <f t="shared" si="7"/>
        <v>101.59</v>
      </c>
      <c r="CT372" s="51">
        <f t="shared" si="8"/>
        <v>1371.4899999999998</v>
      </c>
      <c r="CU372" s="58"/>
    </row>
    <row r="373" spans="1:99" s="59" customFormat="1" ht="14.25">
      <c r="A373" s="1"/>
      <c r="B373" s="44">
        <v>233</v>
      </c>
      <c r="C373" s="71" t="s">
        <v>465</v>
      </c>
      <c r="D373" s="72" t="s">
        <v>26</v>
      </c>
      <c r="E373" s="73">
        <v>200</v>
      </c>
      <c r="F373" s="47"/>
      <c r="G373" s="47"/>
      <c r="H373" s="47"/>
      <c r="I373" s="48">
        <v>2.05</v>
      </c>
      <c r="J373" s="48"/>
      <c r="K373" s="48"/>
      <c r="L373" s="54"/>
      <c r="M373" s="74"/>
      <c r="N373" s="7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7"/>
      <c r="CP373" s="51">
        <v>3.06</v>
      </c>
      <c r="CQ373" s="51">
        <f t="shared" si="6"/>
        <v>612</v>
      </c>
      <c r="CR373" s="52">
        <v>0.08</v>
      </c>
      <c r="CS373" s="51">
        <f t="shared" si="7"/>
        <v>48.96</v>
      </c>
      <c r="CT373" s="51">
        <f t="shared" si="8"/>
        <v>660.96</v>
      </c>
      <c r="CU373" s="58"/>
    </row>
    <row r="374" spans="1:99" s="59" customFormat="1" ht="14.25">
      <c r="A374" s="1"/>
      <c r="B374" s="44">
        <v>234</v>
      </c>
      <c r="C374" s="71" t="s">
        <v>466</v>
      </c>
      <c r="D374" s="72" t="s">
        <v>26</v>
      </c>
      <c r="E374" s="73">
        <v>20</v>
      </c>
      <c r="F374" s="47"/>
      <c r="G374" s="47"/>
      <c r="H374" s="47"/>
      <c r="I374" s="48"/>
      <c r="J374" s="48"/>
      <c r="K374" s="48"/>
      <c r="L374" s="49"/>
      <c r="M374" s="74"/>
      <c r="N374" s="7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7"/>
      <c r="CP374" s="51">
        <v>17.03</v>
      </c>
      <c r="CQ374" s="51">
        <f t="shared" si="6"/>
        <v>340.6</v>
      </c>
      <c r="CR374" s="52">
        <v>0.08</v>
      </c>
      <c r="CS374" s="51">
        <f t="shared" si="7"/>
        <v>27.25</v>
      </c>
      <c r="CT374" s="51">
        <f t="shared" si="8"/>
        <v>367.85</v>
      </c>
      <c r="CU374" s="58"/>
    </row>
    <row r="375" spans="1:99" s="59" customFormat="1" ht="14.25">
      <c r="A375" s="1"/>
      <c r="B375" s="44">
        <v>235</v>
      </c>
      <c r="C375" s="71" t="s">
        <v>467</v>
      </c>
      <c r="D375" s="72" t="s">
        <v>26</v>
      </c>
      <c r="E375" s="73">
        <v>6</v>
      </c>
      <c r="F375" s="47"/>
      <c r="G375" s="47"/>
      <c r="H375" s="47"/>
      <c r="I375" s="48">
        <v>11.99</v>
      </c>
      <c r="J375" s="48"/>
      <c r="K375" s="48"/>
      <c r="L375" s="49"/>
      <c r="M375" s="74"/>
      <c r="N375" s="7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7"/>
      <c r="CP375" s="51">
        <v>10.45</v>
      </c>
      <c r="CQ375" s="51">
        <f t="shared" si="6"/>
        <v>62.699999999999996</v>
      </c>
      <c r="CR375" s="52">
        <v>0.08</v>
      </c>
      <c r="CS375" s="51">
        <f t="shared" si="7"/>
        <v>5.02</v>
      </c>
      <c r="CT375" s="51">
        <f t="shared" si="8"/>
        <v>67.72</v>
      </c>
      <c r="CU375" s="58"/>
    </row>
    <row r="376" spans="1:99" s="59" customFormat="1" ht="14.25">
      <c r="A376" s="1"/>
      <c r="B376" s="44">
        <v>236</v>
      </c>
      <c r="C376" s="71" t="s">
        <v>468</v>
      </c>
      <c r="D376" s="72" t="s">
        <v>26</v>
      </c>
      <c r="E376" s="73">
        <v>100</v>
      </c>
      <c r="F376" s="47"/>
      <c r="G376" s="47"/>
      <c r="H376" s="47"/>
      <c r="I376" s="48">
        <v>11.1</v>
      </c>
      <c r="J376" s="48"/>
      <c r="K376" s="48"/>
      <c r="L376" s="54"/>
      <c r="M376" s="74"/>
      <c r="N376" s="7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7"/>
      <c r="CP376" s="51">
        <v>8.93</v>
      </c>
      <c r="CQ376" s="51">
        <f t="shared" si="6"/>
        <v>893</v>
      </c>
      <c r="CR376" s="52">
        <v>0.08</v>
      </c>
      <c r="CS376" s="51">
        <f t="shared" si="7"/>
        <v>71.44</v>
      </c>
      <c r="CT376" s="51">
        <f t="shared" si="8"/>
        <v>964.44</v>
      </c>
      <c r="CU376" s="58"/>
    </row>
    <row r="377" spans="1:99" s="59" customFormat="1" ht="14.25">
      <c r="A377" s="1"/>
      <c r="B377" s="44">
        <v>237</v>
      </c>
      <c r="C377" s="71" t="s">
        <v>469</v>
      </c>
      <c r="D377" s="72" t="s">
        <v>26</v>
      </c>
      <c r="E377" s="73">
        <v>6</v>
      </c>
      <c r="F377" s="47"/>
      <c r="G377" s="47"/>
      <c r="H377" s="47"/>
      <c r="I377" s="48">
        <v>14.39</v>
      </c>
      <c r="J377" s="48"/>
      <c r="K377" s="48"/>
      <c r="L377" s="49"/>
      <c r="M377" s="74"/>
      <c r="N377" s="7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7"/>
      <c r="CP377" s="51">
        <v>11.25</v>
      </c>
      <c r="CQ377" s="51">
        <f t="shared" si="6"/>
        <v>67.5</v>
      </c>
      <c r="CR377" s="52">
        <v>0.08</v>
      </c>
      <c r="CS377" s="51">
        <f t="shared" si="7"/>
        <v>5.4</v>
      </c>
      <c r="CT377" s="51">
        <f t="shared" si="8"/>
        <v>72.9</v>
      </c>
      <c r="CU377" s="58"/>
    </row>
    <row r="378" spans="1:99" s="59" customFormat="1" ht="14.25">
      <c r="A378" s="1"/>
      <c r="B378" s="44">
        <v>238</v>
      </c>
      <c r="C378" s="71" t="s">
        <v>470</v>
      </c>
      <c r="D378" s="72" t="s">
        <v>26</v>
      </c>
      <c r="E378" s="73">
        <v>150</v>
      </c>
      <c r="F378" s="47"/>
      <c r="G378" s="47"/>
      <c r="H378" s="47"/>
      <c r="I378" s="48">
        <v>13.64</v>
      </c>
      <c r="J378" s="48"/>
      <c r="K378" s="48"/>
      <c r="L378" s="49"/>
      <c r="M378" s="74"/>
      <c r="N378" s="7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7"/>
      <c r="CP378" s="51">
        <v>11.12</v>
      </c>
      <c r="CQ378" s="51">
        <f t="shared" si="6"/>
        <v>1667.9999999999998</v>
      </c>
      <c r="CR378" s="52">
        <v>0.08</v>
      </c>
      <c r="CS378" s="51">
        <f t="shared" si="7"/>
        <v>133.44</v>
      </c>
      <c r="CT378" s="51">
        <f t="shared" si="8"/>
        <v>1801.4399999999998</v>
      </c>
      <c r="CU378" s="58"/>
    </row>
    <row r="379" spans="1:99" s="59" customFormat="1" ht="14.25">
      <c r="A379" s="1"/>
      <c r="B379" s="44">
        <v>239</v>
      </c>
      <c r="C379" s="75" t="s">
        <v>471</v>
      </c>
      <c r="D379" s="76" t="s">
        <v>26</v>
      </c>
      <c r="E379" s="77">
        <v>6</v>
      </c>
      <c r="F379" s="47"/>
      <c r="G379" s="47"/>
      <c r="H379" s="47"/>
      <c r="I379" s="48">
        <v>10.31</v>
      </c>
      <c r="J379" s="48"/>
      <c r="K379" s="48"/>
      <c r="L379" s="54"/>
      <c r="M379" s="74"/>
      <c r="N379" s="7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7"/>
      <c r="CP379" s="51">
        <v>10.38</v>
      </c>
      <c r="CQ379" s="51">
        <f t="shared" si="6"/>
        <v>62.28</v>
      </c>
      <c r="CR379" s="52">
        <v>0.08</v>
      </c>
      <c r="CS379" s="51">
        <f t="shared" si="7"/>
        <v>4.98</v>
      </c>
      <c r="CT379" s="51">
        <f t="shared" si="8"/>
        <v>67.26</v>
      </c>
      <c r="CU379" s="58"/>
    </row>
    <row r="380" spans="1:99" s="59" customFormat="1" ht="14.25">
      <c r="A380" s="1"/>
      <c r="B380" s="44">
        <v>240</v>
      </c>
      <c r="C380" s="71" t="s">
        <v>472</v>
      </c>
      <c r="D380" s="72" t="s">
        <v>26</v>
      </c>
      <c r="E380" s="73">
        <v>120</v>
      </c>
      <c r="F380" s="47"/>
      <c r="G380" s="47"/>
      <c r="H380" s="47"/>
      <c r="I380" s="48">
        <v>37.89</v>
      </c>
      <c r="J380" s="48"/>
      <c r="K380" s="48"/>
      <c r="L380" s="49"/>
      <c r="M380" s="74"/>
      <c r="N380" s="7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7"/>
      <c r="CP380" s="51">
        <v>36.01</v>
      </c>
      <c r="CQ380" s="51">
        <f t="shared" si="6"/>
        <v>4321.2</v>
      </c>
      <c r="CR380" s="52">
        <v>0.08</v>
      </c>
      <c r="CS380" s="51">
        <f t="shared" si="7"/>
        <v>345.7</v>
      </c>
      <c r="CT380" s="51">
        <f t="shared" si="8"/>
        <v>4666.9</v>
      </c>
      <c r="CU380" s="58"/>
    </row>
    <row r="381" spans="1:99" s="59" customFormat="1" ht="14.25">
      <c r="A381" s="1"/>
      <c r="B381" s="44">
        <v>241</v>
      </c>
      <c r="C381" s="71" t="s">
        <v>473</v>
      </c>
      <c r="D381" s="72" t="s">
        <v>26</v>
      </c>
      <c r="E381" s="73">
        <v>200</v>
      </c>
      <c r="F381" s="47"/>
      <c r="G381" s="47"/>
      <c r="H381" s="47"/>
      <c r="I381" s="48">
        <v>10.01</v>
      </c>
      <c r="J381" s="48"/>
      <c r="K381" s="48"/>
      <c r="L381" s="49"/>
      <c r="M381" s="74"/>
      <c r="N381" s="7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7"/>
      <c r="CP381" s="51">
        <v>13.8</v>
      </c>
      <c r="CQ381" s="51">
        <f t="shared" si="6"/>
        <v>2760</v>
      </c>
      <c r="CR381" s="52">
        <v>0.08</v>
      </c>
      <c r="CS381" s="51">
        <f t="shared" si="7"/>
        <v>220.8</v>
      </c>
      <c r="CT381" s="51">
        <f t="shared" si="8"/>
        <v>2980.8</v>
      </c>
      <c r="CU381" s="58"/>
    </row>
    <row r="382" spans="1:99" s="59" customFormat="1" ht="14.25">
      <c r="A382" s="1"/>
      <c r="B382" s="44">
        <v>242</v>
      </c>
      <c r="C382" s="71" t="s">
        <v>474</v>
      </c>
      <c r="D382" s="72" t="s">
        <v>26</v>
      </c>
      <c r="E382" s="73">
        <v>4</v>
      </c>
      <c r="F382" s="47"/>
      <c r="G382" s="47"/>
      <c r="H382" s="47"/>
      <c r="I382" s="48">
        <v>9.62</v>
      </c>
      <c r="J382" s="48"/>
      <c r="K382" s="48"/>
      <c r="L382" s="54"/>
      <c r="M382" s="74"/>
      <c r="N382" s="7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7"/>
      <c r="CP382" s="51">
        <v>15.63</v>
      </c>
      <c r="CQ382" s="51">
        <f t="shared" si="6"/>
        <v>62.52</v>
      </c>
      <c r="CR382" s="52">
        <v>0.08</v>
      </c>
      <c r="CS382" s="51">
        <f t="shared" si="7"/>
        <v>5</v>
      </c>
      <c r="CT382" s="51">
        <f t="shared" si="8"/>
        <v>67.52000000000001</v>
      </c>
      <c r="CU382" s="58"/>
    </row>
    <row r="383" spans="1:99" s="59" customFormat="1" ht="14.25">
      <c r="A383" s="1"/>
      <c r="B383" s="44">
        <v>243</v>
      </c>
      <c r="C383" s="71" t="s">
        <v>475</v>
      </c>
      <c r="D383" s="72" t="s">
        <v>26</v>
      </c>
      <c r="E383" s="73">
        <v>30</v>
      </c>
      <c r="F383" s="47"/>
      <c r="G383" s="47"/>
      <c r="H383" s="47"/>
      <c r="I383" s="48">
        <v>5.19</v>
      </c>
      <c r="J383" s="48"/>
      <c r="K383" s="48"/>
      <c r="L383" s="49"/>
      <c r="M383" s="74"/>
      <c r="N383" s="7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7"/>
      <c r="CP383" s="51">
        <v>4.38</v>
      </c>
      <c r="CQ383" s="51">
        <f t="shared" si="6"/>
        <v>131.4</v>
      </c>
      <c r="CR383" s="52">
        <v>0.08</v>
      </c>
      <c r="CS383" s="51">
        <f t="shared" si="7"/>
        <v>10.51</v>
      </c>
      <c r="CT383" s="51">
        <f t="shared" si="8"/>
        <v>141.91</v>
      </c>
      <c r="CU383" s="58"/>
    </row>
    <row r="384" spans="1:99" s="59" customFormat="1" ht="14.25">
      <c r="A384" s="1"/>
      <c r="B384" s="44">
        <v>244</v>
      </c>
      <c r="C384" s="71" t="s">
        <v>476</v>
      </c>
      <c r="D384" s="72" t="s">
        <v>26</v>
      </c>
      <c r="E384" s="73">
        <v>10</v>
      </c>
      <c r="F384" s="47"/>
      <c r="G384" s="47"/>
      <c r="H384" s="47"/>
      <c r="I384" s="48">
        <v>19.25</v>
      </c>
      <c r="J384" s="48"/>
      <c r="K384" s="48"/>
      <c r="L384" s="49"/>
      <c r="M384" s="74"/>
      <c r="N384" s="7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7"/>
      <c r="CP384" s="51">
        <v>17.43</v>
      </c>
      <c r="CQ384" s="51">
        <f t="shared" si="6"/>
        <v>174.3</v>
      </c>
      <c r="CR384" s="52">
        <v>0.08</v>
      </c>
      <c r="CS384" s="51">
        <f t="shared" si="7"/>
        <v>13.94</v>
      </c>
      <c r="CT384" s="51">
        <f t="shared" si="8"/>
        <v>188.24</v>
      </c>
      <c r="CU384" s="58"/>
    </row>
    <row r="385" spans="1:99" s="59" customFormat="1" ht="14.25">
      <c r="A385" s="1"/>
      <c r="B385" s="44">
        <v>245</v>
      </c>
      <c r="C385" s="71" t="s">
        <v>477</v>
      </c>
      <c r="D385" s="72" t="s">
        <v>26</v>
      </c>
      <c r="E385" s="73">
        <v>6</v>
      </c>
      <c r="F385" s="47"/>
      <c r="G385" s="47"/>
      <c r="H385" s="47"/>
      <c r="I385" s="48">
        <v>42.42</v>
      </c>
      <c r="J385" s="48"/>
      <c r="K385" s="48"/>
      <c r="L385" s="54"/>
      <c r="M385" s="74"/>
      <c r="N385" s="7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7"/>
      <c r="CP385" s="51">
        <v>42.82</v>
      </c>
      <c r="CQ385" s="51">
        <f t="shared" si="6"/>
        <v>256.92</v>
      </c>
      <c r="CR385" s="52">
        <v>0.08</v>
      </c>
      <c r="CS385" s="51">
        <f t="shared" si="7"/>
        <v>20.55</v>
      </c>
      <c r="CT385" s="51">
        <f t="shared" si="8"/>
        <v>277.47</v>
      </c>
      <c r="CU385" s="58"/>
    </row>
    <row r="386" spans="1:99" s="59" customFormat="1" ht="14.25">
      <c r="A386" s="1"/>
      <c r="B386" s="44">
        <v>246</v>
      </c>
      <c r="C386" s="71" t="s">
        <v>478</v>
      </c>
      <c r="D386" s="72" t="s">
        <v>26</v>
      </c>
      <c r="E386" s="73">
        <v>20</v>
      </c>
      <c r="F386" s="47"/>
      <c r="G386" s="47"/>
      <c r="H386" s="47"/>
      <c r="I386" s="48">
        <v>19.13</v>
      </c>
      <c r="J386" s="48"/>
      <c r="K386" s="48"/>
      <c r="L386" s="49"/>
      <c r="M386" s="74"/>
      <c r="N386" s="7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7"/>
      <c r="CP386" s="51">
        <v>14.31</v>
      </c>
      <c r="CQ386" s="51">
        <f t="shared" si="6"/>
        <v>286.2</v>
      </c>
      <c r="CR386" s="52">
        <v>0.08</v>
      </c>
      <c r="CS386" s="51">
        <f t="shared" si="7"/>
        <v>22.9</v>
      </c>
      <c r="CT386" s="51">
        <f t="shared" si="8"/>
        <v>309.09999999999997</v>
      </c>
      <c r="CU386" s="58"/>
    </row>
    <row r="387" spans="1:99" s="59" customFormat="1" ht="14.25">
      <c r="A387" s="1"/>
      <c r="B387" s="44">
        <v>247</v>
      </c>
      <c r="C387" s="71" t="s">
        <v>479</v>
      </c>
      <c r="D387" s="72" t="s">
        <v>26</v>
      </c>
      <c r="E387" s="73">
        <v>200</v>
      </c>
      <c r="F387" s="47"/>
      <c r="G387" s="47"/>
      <c r="H387" s="47"/>
      <c r="I387" s="48">
        <v>17.31</v>
      </c>
      <c r="J387" s="48"/>
      <c r="K387" s="48"/>
      <c r="L387" s="49"/>
      <c r="M387" s="74"/>
      <c r="N387" s="7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7"/>
      <c r="CP387" s="51">
        <v>14.78</v>
      </c>
      <c r="CQ387" s="51">
        <f t="shared" si="6"/>
        <v>2956</v>
      </c>
      <c r="CR387" s="52">
        <v>0.08</v>
      </c>
      <c r="CS387" s="51">
        <f t="shared" si="7"/>
        <v>236.48</v>
      </c>
      <c r="CT387" s="51">
        <f t="shared" si="8"/>
        <v>3192.48</v>
      </c>
      <c r="CU387" s="58"/>
    </row>
    <row r="388" spans="1:99" s="59" customFormat="1" ht="14.25">
      <c r="A388" s="60"/>
      <c r="B388" s="61">
        <v>248</v>
      </c>
      <c r="C388" s="71" t="s">
        <v>480</v>
      </c>
      <c r="D388" s="72" t="s">
        <v>26</v>
      </c>
      <c r="E388" s="73">
        <v>3</v>
      </c>
      <c r="F388" s="47"/>
      <c r="G388" s="47"/>
      <c r="H388" s="47"/>
      <c r="I388" s="48">
        <v>12.09</v>
      </c>
      <c r="J388" s="48"/>
      <c r="K388" s="48"/>
      <c r="L388" s="54"/>
      <c r="M388" s="74"/>
      <c r="N388" s="7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7"/>
      <c r="CP388" s="51">
        <v>10.89</v>
      </c>
      <c r="CQ388" s="51">
        <f t="shared" si="6"/>
        <v>32.67</v>
      </c>
      <c r="CR388" s="52">
        <v>0.08</v>
      </c>
      <c r="CS388" s="51">
        <f t="shared" si="7"/>
        <v>2.61</v>
      </c>
      <c r="CT388" s="51">
        <f t="shared" si="8"/>
        <v>35.28</v>
      </c>
      <c r="CU388" s="58"/>
    </row>
    <row r="389" spans="1:99" s="59" customFormat="1" ht="14.25">
      <c r="A389" s="60"/>
      <c r="B389" s="61">
        <v>249</v>
      </c>
      <c r="C389" s="71" t="s">
        <v>481</v>
      </c>
      <c r="D389" s="72" t="s">
        <v>26</v>
      </c>
      <c r="E389" s="73">
        <v>200</v>
      </c>
      <c r="F389" s="47"/>
      <c r="G389" s="47"/>
      <c r="H389" s="47"/>
      <c r="I389" s="48">
        <v>1.81</v>
      </c>
      <c r="J389" s="48"/>
      <c r="K389" s="48"/>
      <c r="L389" s="49"/>
      <c r="M389" s="74"/>
      <c r="N389" s="7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7"/>
      <c r="CP389" s="51">
        <v>3.76</v>
      </c>
      <c r="CQ389" s="51">
        <f t="shared" si="6"/>
        <v>752</v>
      </c>
      <c r="CR389" s="52">
        <v>0.08</v>
      </c>
      <c r="CS389" s="51">
        <f t="shared" si="7"/>
        <v>60.16</v>
      </c>
      <c r="CT389" s="51">
        <f t="shared" si="8"/>
        <v>812.16</v>
      </c>
      <c r="CU389" s="58"/>
    </row>
    <row r="390" spans="1:99" s="59" customFormat="1" ht="14.25">
      <c r="A390" s="60"/>
      <c r="B390" s="61">
        <v>250</v>
      </c>
      <c r="C390" s="71" t="s">
        <v>482</v>
      </c>
      <c r="D390" s="72" t="s">
        <v>26</v>
      </c>
      <c r="E390" s="73">
        <v>500</v>
      </c>
      <c r="F390" s="47"/>
      <c r="G390" s="47"/>
      <c r="H390" s="47"/>
      <c r="I390" s="48">
        <v>1.61</v>
      </c>
      <c r="J390" s="48"/>
      <c r="K390" s="48"/>
      <c r="L390" s="49"/>
      <c r="M390" s="74"/>
      <c r="N390" s="7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7"/>
      <c r="CP390" s="51">
        <v>2.03</v>
      </c>
      <c r="CQ390" s="51">
        <f t="shared" si="6"/>
        <v>1014.9999999999999</v>
      </c>
      <c r="CR390" s="52">
        <v>0.08</v>
      </c>
      <c r="CS390" s="51">
        <f t="shared" si="7"/>
        <v>81.2</v>
      </c>
      <c r="CT390" s="51">
        <f t="shared" si="8"/>
        <v>1096.1999999999998</v>
      </c>
      <c r="CU390" s="58"/>
    </row>
    <row r="391" spans="1:99" s="59" customFormat="1" ht="14.25">
      <c r="A391" s="60"/>
      <c r="B391" s="61">
        <v>251</v>
      </c>
      <c r="C391" s="71" t="s">
        <v>483</v>
      </c>
      <c r="D391" s="72" t="s">
        <v>26</v>
      </c>
      <c r="E391" s="73">
        <v>400</v>
      </c>
      <c r="F391" s="47"/>
      <c r="G391" s="47"/>
      <c r="H391" s="47"/>
      <c r="I391" s="48">
        <v>2.01</v>
      </c>
      <c r="J391" s="48"/>
      <c r="K391" s="48"/>
      <c r="L391" s="54"/>
      <c r="M391" s="74"/>
      <c r="N391" s="7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7"/>
      <c r="CP391" s="51">
        <v>2.54</v>
      </c>
      <c r="CQ391" s="51">
        <f t="shared" si="6"/>
        <v>1016</v>
      </c>
      <c r="CR391" s="52">
        <v>0.08</v>
      </c>
      <c r="CS391" s="51">
        <f t="shared" si="7"/>
        <v>81.28</v>
      </c>
      <c r="CT391" s="51">
        <f t="shared" si="8"/>
        <v>1097.28</v>
      </c>
      <c r="CU391" s="58"/>
    </row>
    <row r="392" spans="1:99" s="59" customFormat="1" ht="14.25">
      <c r="A392" s="60"/>
      <c r="B392" s="61">
        <v>252</v>
      </c>
      <c r="C392" s="45" t="s">
        <v>484</v>
      </c>
      <c r="D392" s="46" t="s">
        <v>26</v>
      </c>
      <c r="E392" s="47">
        <v>10</v>
      </c>
      <c r="F392" s="47"/>
      <c r="G392" s="47"/>
      <c r="H392" s="47"/>
      <c r="I392" s="48">
        <v>8.9</v>
      </c>
      <c r="J392" s="48"/>
      <c r="K392" s="48"/>
      <c r="L392" s="49"/>
      <c r="M392" s="74"/>
      <c r="N392" s="7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7"/>
      <c r="CP392" s="51">
        <v>14.89</v>
      </c>
      <c r="CQ392" s="51">
        <f t="shared" si="6"/>
        <v>148.9</v>
      </c>
      <c r="CR392" s="52">
        <v>0.08</v>
      </c>
      <c r="CS392" s="51">
        <f t="shared" si="7"/>
        <v>11.91</v>
      </c>
      <c r="CT392" s="51">
        <f t="shared" si="8"/>
        <v>160.81</v>
      </c>
      <c r="CU392" s="58"/>
    </row>
    <row r="393" spans="1:99" s="59" customFormat="1" ht="14.25">
      <c r="A393" s="60"/>
      <c r="B393" s="61">
        <v>253</v>
      </c>
      <c r="C393" s="71" t="s">
        <v>485</v>
      </c>
      <c r="D393" s="72" t="s">
        <v>26</v>
      </c>
      <c r="E393" s="73">
        <v>20</v>
      </c>
      <c r="F393" s="47"/>
      <c r="G393" s="47"/>
      <c r="H393" s="47"/>
      <c r="I393" s="48">
        <v>17.87</v>
      </c>
      <c r="J393" s="48"/>
      <c r="K393" s="48"/>
      <c r="L393" s="49"/>
      <c r="M393" s="74"/>
      <c r="N393" s="7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7"/>
      <c r="CP393" s="51">
        <v>15.66</v>
      </c>
      <c r="CQ393" s="51">
        <f t="shared" si="6"/>
        <v>313.2</v>
      </c>
      <c r="CR393" s="52">
        <v>0.08</v>
      </c>
      <c r="CS393" s="51">
        <f t="shared" si="7"/>
        <v>25.06</v>
      </c>
      <c r="CT393" s="51">
        <f t="shared" si="8"/>
        <v>338.26</v>
      </c>
      <c r="CU393" s="58"/>
    </row>
    <row r="394" spans="1:99" s="59" customFormat="1" ht="14.25">
      <c r="A394" s="60"/>
      <c r="B394" s="61">
        <v>254</v>
      </c>
      <c r="C394" s="71" t="s">
        <v>486</v>
      </c>
      <c r="D394" s="72" t="s">
        <v>26</v>
      </c>
      <c r="E394" s="73">
        <v>20</v>
      </c>
      <c r="F394" s="47"/>
      <c r="G394" s="47"/>
      <c r="H394" s="47"/>
      <c r="I394" s="48">
        <v>5.77</v>
      </c>
      <c r="J394" s="48"/>
      <c r="K394" s="48"/>
      <c r="L394" s="54"/>
      <c r="M394" s="74"/>
      <c r="N394" s="7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7"/>
      <c r="CP394" s="51">
        <v>5.79</v>
      </c>
      <c r="CQ394" s="51">
        <f t="shared" si="6"/>
        <v>115.8</v>
      </c>
      <c r="CR394" s="52">
        <v>0.08</v>
      </c>
      <c r="CS394" s="51">
        <f t="shared" si="7"/>
        <v>9.26</v>
      </c>
      <c r="CT394" s="51">
        <f t="shared" si="8"/>
        <v>125.06</v>
      </c>
      <c r="CU394" s="58"/>
    </row>
    <row r="395" spans="1:99" s="59" customFormat="1" ht="14.25">
      <c r="A395" s="60"/>
      <c r="B395" s="61">
        <v>255</v>
      </c>
      <c r="C395" s="71" t="s">
        <v>487</v>
      </c>
      <c r="D395" s="72" t="s">
        <v>26</v>
      </c>
      <c r="E395" s="73">
        <v>150</v>
      </c>
      <c r="F395" s="47"/>
      <c r="G395" s="47"/>
      <c r="H395" s="47"/>
      <c r="I395" s="48">
        <v>1.62</v>
      </c>
      <c r="J395" s="48"/>
      <c r="K395" s="48"/>
      <c r="L395" s="49"/>
      <c r="M395" s="74"/>
      <c r="N395" s="7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7"/>
      <c r="CP395" s="51">
        <v>1.62</v>
      </c>
      <c r="CQ395" s="51">
        <f t="shared" si="6"/>
        <v>243.00000000000003</v>
      </c>
      <c r="CR395" s="52">
        <v>0.08</v>
      </c>
      <c r="CS395" s="51">
        <f t="shared" si="7"/>
        <v>19.44</v>
      </c>
      <c r="CT395" s="51">
        <f t="shared" si="8"/>
        <v>262.44000000000005</v>
      </c>
      <c r="CU395" s="58"/>
    </row>
    <row r="396" spans="1:99" s="59" customFormat="1" ht="14.25">
      <c r="A396" s="60"/>
      <c r="B396" s="61">
        <v>256</v>
      </c>
      <c r="C396" s="71" t="s">
        <v>488</v>
      </c>
      <c r="D396" s="72" t="s">
        <v>26</v>
      </c>
      <c r="E396" s="73">
        <v>6</v>
      </c>
      <c r="F396" s="47"/>
      <c r="G396" s="47"/>
      <c r="H396" s="47"/>
      <c r="I396" s="48">
        <v>22.8</v>
      </c>
      <c r="J396" s="48"/>
      <c r="K396" s="48"/>
      <c r="L396" s="49"/>
      <c r="M396" s="74"/>
      <c r="N396" s="7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7"/>
      <c r="CP396" s="51">
        <v>16.78</v>
      </c>
      <c r="CQ396" s="51">
        <f t="shared" si="6"/>
        <v>100.68</v>
      </c>
      <c r="CR396" s="52">
        <v>0.08</v>
      </c>
      <c r="CS396" s="51">
        <f t="shared" si="7"/>
        <v>8.05</v>
      </c>
      <c r="CT396" s="51">
        <f t="shared" si="8"/>
        <v>108.73</v>
      </c>
      <c r="CU396" s="58"/>
    </row>
    <row r="397" spans="1:99" s="59" customFormat="1" ht="14.25">
      <c r="A397" s="60"/>
      <c r="B397" s="61">
        <v>257</v>
      </c>
      <c r="C397" s="71" t="s">
        <v>489</v>
      </c>
      <c r="D397" s="72" t="s">
        <v>26</v>
      </c>
      <c r="E397" s="73">
        <v>10</v>
      </c>
      <c r="F397" s="47"/>
      <c r="G397" s="47"/>
      <c r="H397" s="47"/>
      <c r="I397" s="48">
        <v>164.94</v>
      </c>
      <c r="J397" s="48"/>
      <c r="K397" s="48"/>
      <c r="L397" s="54"/>
      <c r="M397" s="74"/>
      <c r="N397" s="7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7"/>
      <c r="CP397" s="51">
        <v>197.3</v>
      </c>
      <c r="CQ397" s="51">
        <f t="shared" si="6"/>
        <v>1973</v>
      </c>
      <c r="CR397" s="52">
        <v>0.08</v>
      </c>
      <c r="CS397" s="51">
        <f t="shared" si="7"/>
        <v>157.84</v>
      </c>
      <c r="CT397" s="51">
        <f t="shared" si="8"/>
        <v>2130.84</v>
      </c>
      <c r="CU397" s="58"/>
    </row>
    <row r="398" spans="1:99" s="59" customFormat="1" ht="14.25">
      <c r="A398" s="60"/>
      <c r="B398" s="61">
        <v>258</v>
      </c>
      <c r="C398" s="71" t="s">
        <v>490</v>
      </c>
      <c r="D398" s="72" t="s">
        <v>26</v>
      </c>
      <c r="E398" s="73">
        <v>40</v>
      </c>
      <c r="F398" s="47"/>
      <c r="G398" s="47"/>
      <c r="H398" s="47"/>
      <c r="I398" s="48">
        <v>34.57</v>
      </c>
      <c r="J398" s="48"/>
      <c r="K398" s="48"/>
      <c r="L398" s="49"/>
      <c r="M398" s="74"/>
      <c r="N398" s="7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7"/>
      <c r="CP398" s="51">
        <v>22</v>
      </c>
      <c r="CQ398" s="51">
        <f t="shared" si="6"/>
        <v>880</v>
      </c>
      <c r="CR398" s="52">
        <v>0.08</v>
      </c>
      <c r="CS398" s="51">
        <f t="shared" si="7"/>
        <v>70.4</v>
      </c>
      <c r="CT398" s="51">
        <f t="shared" si="8"/>
        <v>950.4</v>
      </c>
      <c r="CU398" s="58"/>
    </row>
    <row r="399" spans="1:99" s="59" customFormat="1" ht="14.25">
      <c r="A399" s="60"/>
      <c r="B399" s="61">
        <v>259</v>
      </c>
      <c r="C399" s="71" t="s">
        <v>491</v>
      </c>
      <c r="D399" s="72" t="s">
        <v>26</v>
      </c>
      <c r="E399" s="73">
        <v>50</v>
      </c>
      <c r="F399" s="47"/>
      <c r="G399" s="47"/>
      <c r="H399" s="47"/>
      <c r="I399" s="48">
        <v>10.09</v>
      </c>
      <c r="J399" s="48"/>
      <c r="K399" s="48"/>
      <c r="L399" s="49"/>
      <c r="M399" s="74"/>
      <c r="N399" s="7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7"/>
      <c r="CP399" s="51">
        <v>7.8</v>
      </c>
      <c r="CQ399" s="51">
        <f t="shared" si="6"/>
        <v>390</v>
      </c>
      <c r="CR399" s="52">
        <v>0.08</v>
      </c>
      <c r="CS399" s="51">
        <f t="shared" si="7"/>
        <v>31.2</v>
      </c>
      <c r="CT399" s="51">
        <f t="shared" si="8"/>
        <v>421.2</v>
      </c>
      <c r="CU399" s="58"/>
    </row>
    <row r="400" spans="1:99" s="59" customFormat="1" ht="14.25">
      <c r="A400" s="60"/>
      <c r="B400" s="61">
        <v>260</v>
      </c>
      <c r="C400" s="75" t="s">
        <v>492</v>
      </c>
      <c r="D400" s="76" t="s">
        <v>26</v>
      </c>
      <c r="E400" s="77">
        <v>30</v>
      </c>
      <c r="F400" s="47"/>
      <c r="G400" s="47"/>
      <c r="H400" s="47"/>
      <c r="I400" s="48">
        <v>65.98</v>
      </c>
      <c r="J400" s="48"/>
      <c r="K400" s="48"/>
      <c r="L400" s="54"/>
      <c r="M400" s="74"/>
      <c r="N400" s="7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7"/>
      <c r="CP400" s="51">
        <v>63.89</v>
      </c>
      <c r="CQ400" s="51">
        <f t="shared" si="6"/>
        <v>1916.7</v>
      </c>
      <c r="CR400" s="52">
        <v>0.08</v>
      </c>
      <c r="CS400" s="51">
        <f t="shared" si="7"/>
        <v>153.34</v>
      </c>
      <c r="CT400" s="51">
        <f t="shared" si="8"/>
        <v>2070.04</v>
      </c>
      <c r="CU400" s="58"/>
    </row>
    <row r="401" spans="1:99" s="59" customFormat="1" ht="14.25">
      <c r="A401" s="60"/>
      <c r="B401" s="61">
        <v>261</v>
      </c>
      <c r="C401" s="75" t="s">
        <v>493</v>
      </c>
      <c r="D401" s="76" t="s">
        <v>26</v>
      </c>
      <c r="E401" s="77">
        <v>250</v>
      </c>
      <c r="F401" s="47"/>
      <c r="G401" s="47"/>
      <c r="H401" s="47"/>
      <c r="I401" s="48">
        <v>16.81</v>
      </c>
      <c r="J401" s="48"/>
      <c r="K401" s="48"/>
      <c r="L401" s="49"/>
      <c r="M401" s="74"/>
      <c r="N401" s="7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7"/>
      <c r="CP401" s="51">
        <v>11.31</v>
      </c>
      <c r="CQ401" s="51">
        <f t="shared" si="6"/>
        <v>2827.5</v>
      </c>
      <c r="CR401" s="52">
        <v>0.08</v>
      </c>
      <c r="CS401" s="51">
        <f t="shared" si="7"/>
        <v>226.2</v>
      </c>
      <c r="CT401" s="51">
        <f t="shared" si="8"/>
        <v>3053.7</v>
      </c>
      <c r="CU401" s="58"/>
    </row>
    <row r="402" spans="1:99" s="59" customFormat="1" ht="14.25">
      <c r="A402" s="60"/>
      <c r="B402" s="61">
        <v>262</v>
      </c>
      <c r="C402" s="75" t="s">
        <v>494</v>
      </c>
      <c r="D402" s="76" t="s">
        <v>26</v>
      </c>
      <c r="E402" s="77">
        <v>100</v>
      </c>
      <c r="F402" s="47"/>
      <c r="G402" s="47"/>
      <c r="H402" s="47"/>
      <c r="I402" s="48">
        <v>3.85</v>
      </c>
      <c r="J402" s="48"/>
      <c r="K402" s="48"/>
      <c r="L402" s="49"/>
      <c r="M402" s="74"/>
      <c r="N402" s="7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7"/>
      <c r="CP402" s="51">
        <v>2.21</v>
      </c>
      <c r="CQ402" s="51">
        <f t="shared" si="6"/>
        <v>221</v>
      </c>
      <c r="CR402" s="52">
        <v>0.08</v>
      </c>
      <c r="CS402" s="51">
        <f t="shared" si="7"/>
        <v>17.68</v>
      </c>
      <c r="CT402" s="51">
        <f t="shared" si="8"/>
        <v>238.68</v>
      </c>
      <c r="CU402" s="58"/>
    </row>
    <row r="403" spans="1:99" s="59" customFormat="1" ht="14.25">
      <c r="A403" s="60"/>
      <c r="B403" s="61">
        <v>263</v>
      </c>
      <c r="C403" s="71" t="s">
        <v>495</v>
      </c>
      <c r="D403" s="72" t="s">
        <v>26</v>
      </c>
      <c r="E403" s="73">
        <v>30</v>
      </c>
      <c r="F403" s="47"/>
      <c r="G403" s="47"/>
      <c r="H403" s="47"/>
      <c r="I403" s="48">
        <v>5.04</v>
      </c>
      <c r="J403" s="48"/>
      <c r="K403" s="48"/>
      <c r="L403" s="54"/>
      <c r="M403" s="74"/>
      <c r="N403" s="7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7"/>
      <c r="CP403" s="51">
        <v>2.5</v>
      </c>
      <c r="CQ403" s="51">
        <f t="shared" si="6"/>
        <v>75</v>
      </c>
      <c r="CR403" s="52">
        <v>0.08</v>
      </c>
      <c r="CS403" s="51">
        <f t="shared" si="7"/>
        <v>6</v>
      </c>
      <c r="CT403" s="51">
        <f t="shared" si="8"/>
        <v>81</v>
      </c>
      <c r="CU403" s="58"/>
    </row>
    <row r="404" spans="1:99" s="59" customFormat="1" ht="14.25">
      <c r="A404" s="60"/>
      <c r="B404" s="61">
        <v>264</v>
      </c>
      <c r="C404" s="75" t="s">
        <v>496</v>
      </c>
      <c r="D404" s="76" t="s">
        <v>26</v>
      </c>
      <c r="E404" s="77">
        <v>20</v>
      </c>
      <c r="F404" s="47"/>
      <c r="G404" s="47"/>
      <c r="H404" s="47"/>
      <c r="I404" s="48">
        <v>46.04</v>
      </c>
      <c r="J404" s="48"/>
      <c r="K404" s="48"/>
      <c r="L404" s="49"/>
      <c r="M404" s="74"/>
      <c r="N404" s="7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7"/>
      <c r="CP404" s="51">
        <v>37.78</v>
      </c>
      <c r="CQ404" s="51">
        <f t="shared" si="6"/>
        <v>755.6</v>
      </c>
      <c r="CR404" s="52">
        <v>0.08</v>
      </c>
      <c r="CS404" s="51">
        <f t="shared" si="7"/>
        <v>60.45</v>
      </c>
      <c r="CT404" s="51">
        <f t="shared" si="8"/>
        <v>816.0500000000001</v>
      </c>
      <c r="CU404" s="58"/>
    </row>
    <row r="405" spans="1:99" s="59" customFormat="1" ht="14.25">
      <c r="A405" s="60"/>
      <c r="B405" s="61">
        <v>265</v>
      </c>
      <c r="C405" s="75" t="s">
        <v>497</v>
      </c>
      <c r="D405" s="76" t="s">
        <v>26</v>
      </c>
      <c r="E405" s="77">
        <v>20</v>
      </c>
      <c r="F405" s="47"/>
      <c r="G405" s="47"/>
      <c r="H405" s="47"/>
      <c r="I405" s="48">
        <v>36.35</v>
      </c>
      <c r="J405" s="48"/>
      <c r="K405" s="48"/>
      <c r="L405" s="49"/>
      <c r="M405" s="74"/>
      <c r="N405" s="7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7"/>
      <c r="CP405" s="51">
        <v>20.4</v>
      </c>
      <c r="CQ405" s="51">
        <f t="shared" si="6"/>
        <v>408</v>
      </c>
      <c r="CR405" s="52">
        <v>0.08</v>
      </c>
      <c r="CS405" s="51">
        <f t="shared" si="7"/>
        <v>32.64</v>
      </c>
      <c r="CT405" s="51">
        <f t="shared" si="8"/>
        <v>440.64</v>
      </c>
      <c r="CU405" s="58"/>
    </row>
    <row r="406" spans="1:99" s="59" customFormat="1" ht="14.25">
      <c r="A406" s="60"/>
      <c r="B406" s="61">
        <v>266</v>
      </c>
      <c r="C406" s="75" t="s">
        <v>498</v>
      </c>
      <c r="D406" s="76" t="s">
        <v>26</v>
      </c>
      <c r="E406" s="77">
        <v>2</v>
      </c>
      <c r="F406" s="47"/>
      <c r="G406" s="47"/>
      <c r="H406" s="47"/>
      <c r="I406" s="48">
        <v>47.71</v>
      </c>
      <c r="J406" s="48"/>
      <c r="K406" s="48"/>
      <c r="L406" s="54"/>
      <c r="M406" s="74"/>
      <c r="N406" s="7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7"/>
      <c r="CP406" s="51">
        <v>34.92</v>
      </c>
      <c r="CQ406" s="51">
        <f t="shared" si="6"/>
        <v>69.84</v>
      </c>
      <c r="CR406" s="52">
        <v>0.08</v>
      </c>
      <c r="CS406" s="51">
        <f t="shared" si="7"/>
        <v>5.59</v>
      </c>
      <c r="CT406" s="51">
        <f t="shared" si="8"/>
        <v>75.43</v>
      </c>
      <c r="CU406" s="58"/>
    </row>
    <row r="407" spans="1:99" s="59" customFormat="1" ht="14.25">
      <c r="A407" s="60"/>
      <c r="B407" s="61">
        <v>267</v>
      </c>
      <c r="C407" s="75" t="s">
        <v>499</v>
      </c>
      <c r="D407" s="76" t="s">
        <v>26</v>
      </c>
      <c r="E407" s="77">
        <v>200</v>
      </c>
      <c r="F407" s="47"/>
      <c r="G407" s="47"/>
      <c r="H407" s="47"/>
      <c r="I407" s="48">
        <v>12.39</v>
      </c>
      <c r="J407" s="48"/>
      <c r="K407" s="48"/>
      <c r="L407" s="49"/>
      <c r="M407" s="74"/>
      <c r="N407" s="7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7"/>
      <c r="CP407" s="51">
        <v>9.55</v>
      </c>
      <c r="CQ407" s="51">
        <f t="shared" si="6"/>
        <v>1910.0000000000002</v>
      </c>
      <c r="CR407" s="52">
        <v>0.08</v>
      </c>
      <c r="CS407" s="51">
        <f t="shared" si="7"/>
        <v>152.8</v>
      </c>
      <c r="CT407" s="51">
        <f t="shared" si="8"/>
        <v>2062.8</v>
      </c>
      <c r="CU407" s="58"/>
    </row>
    <row r="408" spans="1:99" s="59" customFormat="1" ht="14.25">
      <c r="A408" s="60"/>
      <c r="B408" s="61">
        <v>268</v>
      </c>
      <c r="C408" s="75" t="s">
        <v>500</v>
      </c>
      <c r="D408" s="76" t="s">
        <v>26</v>
      </c>
      <c r="E408" s="77">
        <v>350</v>
      </c>
      <c r="F408" s="47"/>
      <c r="G408" s="47"/>
      <c r="H408" s="47"/>
      <c r="I408" s="48">
        <v>21.32</v>
      </c>
      <c r="J408" s="48"/>
      <c r="K408" s="48"/>
      <c r="L408" s="49"/>
      <c r="M408" s="74"/>
      <c r="N408" s="7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7"/>
      <c r="CP408" s="51">
        <v>10.15</v>
      </c>
      <c r="CQ408" s="51">
        <f t="shared" si="6"/>
        <v>3552.5</v>
      </c>
      <c r="CR408" s="52">
        <v>0.08</v>
      </c>
      <c r="CS408" s="51">
        <f t="shared" si="7"/>
        <v>284.2</v>
      </c>
      <c r="CT408" s="51">
        <f t="shared" si="8"/>
        <v>3836.7</v>
      </c>
      <c r="CU408" s="58"/>
    </row>
    <row r="409" spans="1:99" s="59" customFormat="1" ht="14.25">
      <c r="A409" s="60"/>
      <c r="B409" s="61">
        <v>269</v>
      </c>
      <c r="C409" s="71" t="s">
        <v>501</v>
      </c>
      <c r="D409" s="72" t="s">
        <v>26</v>
      </c>
      <c r="E409" s="73">
        <v>900</v>
      </c>
      <c r="F409" s="47"/>
      <c r="G409" s="47"/>
      <c r="H409" s="47"/>
      <c r="I409" s="48">
        <v>12.27</v>
      </c>
      <c r="J409" s="48"/>
      <c r="K409" s="48"/>
      <c r="L409" s="54"/>
      <c r="M409" s="74"/>
      <c r="N409" s="7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7"/>
      <c r="CP409" s="51">
        <v>3.35</v>
      </c>
      <c r="CQ409" s="51">
        <f t="shared" si="6"/>
        <v>3015</v>
      </c>
      <c r="CR409" s="52">
        <v>0.08</v>
      </c>
      <c r="CS409" s="51">
        <f t="shared" si="7"/>
        <v>241.2</v>
      </c>
      <c r="CT409" s="51">
        <f t="shared" si="8"/>
        <v>3256.2</v>
      </c>
      <c r="CU409" s="58"/>
    </row>
    <row r="410" spans="1:99" s="59" customFormat="1" ht="14.25">
      <c r="A410" s="60"/>
      <c r="B410" s="61">
        <v>270</v>
      </c>
      <c r="C410" s="75" t="s">
        <v>502</v>
      </c>
      <c r="D410" s="76" t="s">
        <v>26</v>
      </c>
      <c r="E410" s="77">
        <v>50</v>
      </c>
      <c r="F410" s="47"/>
      <c r="G410" s="47"/>
      <c r="H410" s="47"/>
      <c r="I410" s="48">
        <v>4.91</v>
      </c>
      <c r="J410" s="48"/>
      <c r="K410" s="48"/>
      <c r="L410" s="49"/>
      <c r="M410" s="74"/>
      <c r="N410" s="7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7"/>
      <c r="CP410" s="51">
        <v>7.61</v>
      </c>
      <c r="CQ410" s="51">
        <f t="shared" si="6"/>
        <v>380.5</v>
      </c>
      <c r="CR410" s="52">
        <v>0.08</v>
      </c>
      <c r="CS410" s="51">
        <f t="shared" si="7"/>
        <v>30.44</v>
      </c>
      <c r="CT410" s="51">
        <f t="shared" si="8"/>
        <v>410.94</v>
      </c>
      <c r="CU410" s="58"/>
    </row>
    <row r="411" spans="1:99" s="59" customFormat="1" ht="14.25">
      <c r="A411" s="60"/>
      <c r="B411" s="61">
        <v>271</v>
      </c>
      <c r="C411" s="75" t="s">
        <v>503</v>
      </c>
      <c r="D411" s="76" t="s">
        <v>26</v>
      </c>
      <c r="E411" s="77">
        <v>40</v>
      </c>
      <c r="F411" s="47"/>
      <c r="G411" s="47"/>
      <c r="H411" s="47"/>
      <c r="I411" s="48">
        <v>8.1</v>
      </c>
      <c r="J411" s="48"/>
      <c r="K411" s="48"/>
      <c r="L411" s="49"/>
      <c r="M411" s="74"/>
      <c r="N411" s="7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7"/>
      <c r="CP411" s="51">
        <v>14.17</v>
      </c>
      <c r="CQ411" s="51">
        <f t="shared" si="6"/>
        <v>566.8</v>
      </c>
      <c r="CR411" s="52">
        <v>0.08</v>
      </c>
      <c r="CS411" s="51">
        <f t="shared" si="7"/>
        <v>45.34</v>
      </c>
      <c r="CT411" s="51">
        <f t="shared" si="8"/>
        <v>612.14</v>
      </c>
      <c r="CU411" s="58"/>
    </row>
    <row r="412" spans="1:99" s="59" customFormat="1" ht="14.25">
      <c r="A412" s="60"/>
      <c r="B412" s="61">
        <v>272</v>
      </c>
      <c r="C412" s="71" t="s">
        <v>504</v>
      </c>
      <c r="D412" s="72" t="s">
        <v>26</v>
      </c>
      <c r="E412" s="73">
        <v>60</v>
      </c>
      <c r="F412" s="47"/>
      <c r="G412" s="47"/>
      <c r="H412" s="47"/>
      <c r="I412" s="48">
        <v>4.17</v>
      </c>
      <c r="J412" s="48"/>
      <c r="K412" s="48"/>
      <c r="L412" s="54"/>
      <c r="M412" s="74"/>
      <c r="N412" s="7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7"/>
      <c r="CP412" s="51">
        <v>1.33</v>
      </c>
      <c r="CQ412" s="51">
        <f t="shared" si="6"/>
        <v>79.80000000000001</v>
      </c>
      <c r="CR412" s="52">
        <v>0.08</v>
      </c>
      <c r="CS412" s="51">
        <f t="shared" si="7"/>
        <v>6.38</v>
      </c>
      <c r="CT412" s="51">
        <f t="shared" si="8"/>
        <v>86.18</v>
      </c>
      <c r="CU412" s="58"/>
    </row>
    <row r="413" spans="1:99" s="59" customFormat="1" ht="14.25">
      <c r="A413" s="60"/>
      <c r="B413" s="61">
        <v>273</v>
      </c>
      <c r="C413" s="75" t="s">
        <v>505</v>
      </c>
      <c r="D413" s="76" t="s">
        <v>26</v>
      </c>
      <c r="E413" s="77">
        <v>150</v>
      </c>
      <c r="F413" s="47"/>
      <c r="G413" s="47"/>
      <c r="H413" s="47"/>
      <c r="I413" s="48">
        <v>20.3</v>
      </c>
      <c r="J413" s="48"/>
      <c r="K413" s="48"/>
      <c r="L413" s="49"/>
      <c r="M413" s="74"/>
      <c r="N413" s="7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7"/>
      <c r="CP413" s="51">
        <v>13.7</v>
      </c>
      <c r="CQ413" s="51">
        <f t="shared" si="6"/>
        <v>2055</v>
      </c>
      <c r="CR413" s="52">
        <v>0.08</v>
      </c>
      <c r="CS413" s="51">
        <f t="shared" si="7"/>
        <v>164.4</v>
      </c>
      <c r="CT413" s="51">
        <f t="shared" si="8"/>
        <v>2219.4</v>
      </c>
      <c r="CU413" s="58"/>
    </row>
    <row r="414" spans="1:99" s="59" customFormat="1" ht="14.25">
      <c r="A414" s="60"/>
      <c r="B414" s="61">
        <v>274</v>
      </c>
      <c r="C414" s="75" t="s">
        <v>506</v>
      </c>
      <c r="D414" s="76" t="s">
        <v>26</v>
      </c>
      <c r="E414" s="77">
        <v>200</v>
      </c>
      <c r="F414" s="47"/>
      <c r="G414" s="47"/>
      <c r="H414" s="47"/>
      <c r="I414" s="48">
        <v>17.69</v>
      </c>
      <c r="J414" s="48"/>
      <c r="K414" s="48"/>
      <c r="L414" s="49"/>
      <c r="M414" s="74"/>
      <c r="N414" s="7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7"/>
      <c r="CP414" s="51">
        <v>22.63</v>
      </c>
      <c r="CQ414" s="51">
        <f t="shared" si="6"/>
        <v>4526</v>
      </c>
      <c r="CR414" s="52">
        <v>0.08</v>
      </c>
      <c r="CS414" s="51">
        <f t="shared" si="7"/>
        <v>362.08</v>
      </c>
      <c r="CT414" s="51">
        <f t="shared" si="8"/>
        <v>4888.08</v>
      </c>
      <c r="CU414" s="58"/>
    </row>
    <row r="415" spans="1:99" s="59" customFormat="1" ht="14.25">
      <c r="A415" s="60"/>
      <c r="B415" s="61">
        <v>275</v>
      </c>
      <c r="C415" s="75" t="s">
        <v>507</v>
      </c>
      <c r="D415" s="76" t="s">
        <v>26</v>
      </c>
      <c r="E415" s="77">
        <v>150</v>
      </c>
      <c r="F415" s="47"/>
      <c r="G415" s="47"/>
      <c r="H415" s="47"/>
      <c r="I415" s="48">
        <v>10.88</v>
      </c>
      <c r="J415" s="48"/>
      <c r="K415" s="48"/>
      <c r="L415" s="54"/>
      <c r="M415" s="74"/>
      <c r="N415" s="7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7"/>
      <c r="CP415" s="51">
        <v>7.92</v>
      </c>
      <c r="CQ415" s="51">
        <f t="shared" si="6"/>
        <v>1188</v>
      </c>
      <c r="CR415" s="52">
        <v>0.08</v>
      </c>
      <c r="CS415" s="51">
        <f t="shared" si="7"/>
        <v>95.04</v>
      </c>
      <c r="CT415" s="51">
        <f t="shared" si="8"/>
        <v>1283.04</v>
      </c>
      <c r="CU415" s="58"/>
    </row>
    <row r="416" spans="1:99" s="59" customFormat="1" ht="14.25">
      <c r="A416" s="60"/>
      <c r="B416" s="61">
        <v>276</v>
      </c>
      <c r="C416" s="75" t="s">
        <v>508</v>
      </c>
      <c r="D416" s="76" t="s">
        <v>26</v>
      </c>
      <c r="E416" s="77">
        <v>10</v>
      </c>
      <c r="F416" s="47"/>
      <c r="G416" s="47"/>
      <c r="H416" s="47"/>
      <c r="I416" s="48">
        <v>35.45</v>
      </c>
      <c r="J416" s="48"/>
      <c r="K416" s="48"/>
      <c r="L416" s="49"/>
      <c r="M416" s="74"/>
      <c r="N416" s="7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7"/>
      <c r="CP416" s="51">
        <v>19.79</v>
      </c>
      <c r="CQ416" s="51">
        <f t="shared" si="6"/>
        <v>197.89999999999998</v>
      </c>
      <c r="CR416" s="52">
        <v>0.08</v>
      </c>
      <c r="CS416" s="51">
        <f t="shared" si="7"/>
        <v>15.83</v>
      </c>
      <c r="CT416" s="51">
        <f t="shared" si="8"/>
        <v>213.73</v>
      </c>
      <c r="CU416" s="58"/>
    </row>
    <row r="417" spans="1:99" s="59" customFormat="1" ht="14.25">
      <c r="A417" s="60"/>
      <c r="B417" s="61">
        <v>277</v>
      </c>
      <c r="C417" s="71" t="s">
        <v>509</v>
      </c>
      <c r="D417" s="72" t="s">
        <v>26</v>
      </c>
      <c r="E417" s="73">
        <v>15</v>
      </c>
      <c r="F417" s="47"/>
      <c r="G417" s="47"/>
      <c r="H417" s="47"/>
      <c r="I417" s="48">
        <v>6.08</v>
      </c>
      <c r="J417" s="48"/>
      <c r="K417" s="48"/>
      <c r="L417" s="49"/>
      <c r="M417" s="74"/>
      <c r="N417" s="7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7"/>
      <c r="CP417" s="51">
        <v>5.28</v>
      </c>
      <c r="CQ417" s="51">
        <f t="shared" si="6"/>
        <v>79.2</v>
      </c>
      <c r="CR417" s="52">
        <v>0.08</v>
      </c>
      <c r="CS417" s="51">
        <f t="shared" si="7"/>
        <v>6.34</v>
      </c>
      <c r="CT417" s="51">
        <f t="shared" si="8"/>
        <v>85.54</v>
      </c>
      <c r="CU417" s="58"/>
    </row>
    <row r="418" spans="1:99" s="59" customFormat="1" ht="14.25">
      <c r="A418" s="60"/>
      <c r="B418" s="61">
        <v>278</v>
      </c>
      <c r="C418" s="71" t="s">
        <v>510</v>
      </c>
      <c r="D418" s="72" t="s">
        <v>26</v>
      </c>
      <c r="E418" s="73">
        <v>10</v>
      </c>
      <c r="F418" s="47"/>
      <c r="G418" s="47"/>
      <c r="H418" s="47"/>
      <c r="I418" s="48">
        <v>3.55</v>
      </c>
      <c r="J418" s="48"/>
      <c r="K418" s="48"/>
      <c r="L418" s="54"/>
      <c r="M418" s="74"/>
      <c r="N418" s="7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7"/>
      <c r="CP418" s="51">
        <v>4.52</v>
      </c>
      <c r="CQ418" s="51">
        <f t="shared" si="6"/>
        <v>45.199999999999996</v>
      </c>
      <c r="CR418" s="52">
        <v>0.08</v>
      </c>
      <c r="CS418" s="51">
        <f t="shared" si="7"/>
        <v>3.62</v>
      </c>
      <c r="CT418" s="51">
        <f t="shared" si="8"/>
        <v>48.81999999999999</v>
      </c>
      <c r="CU418" s="58"/>
    </row>
    <row r="419" spans="1:99" s="59" customFormat="1" ht="14.25">
      <c r="A419" s="60"/>
      <c r="B419" s="61">
        <v>279</v>
      </c>
      <c r="C419" s="75" t="s">
        <v>511</v>
      </c>
      <c r="D419" s="76" t="s">
        <v>26</v>
      </c>
      <c r="E419" s="77">
        <v>3</v>
      </c>
      <c r="F419" s="47"/>
      <c r="G419" s="47"/>
      <c r="H419" s="47"/>
      <c r="I419" s="48">
        <v>14.59</v>
      </c>
      <c r="J419" s="48"/>
      <c r="K419" s="48"/>
      <c r="L419" s="49"/>
      <c r="M419" s="74"/>
      <c r="N419" s="7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7"/>
      <c r="CP419" s="51">
        <v>14.62</v>
      </c>
      <c r="CQ419" s="51">
        <f t="shared" si="6"/>
        <v>43.86</v>
      </c>
      <c r="CR419" s="52">
        <v>0.08</v>
      </c>
      <c r="CS419" s="51">
        <f t="shared" si="7"/>
        <v>3.51</v>
      </c>
      <c r="CT419" s="51">
        <f t="shared" si="8"/>
        <v>47.37</v>
      </c>
      <c r="CU419" s="58"/>
    </row>
    <row r="420" spans="1:99" s="59" customFormat="1" ht="14.25">
      <c r="A420" s="60"/>
      <c r="B420" s="61">
        <v>280</v>
      </c>
      <c r="C420" s="75" t="s">
        <v>512</v>
      </c>
      <c r="D420" s="76" t="s">
        <v>26</v>
      </c>
      <c r="E420" s="77">
        <v>100</v>
      </c>
      <c r="F420" s="47"/>
      <c r="G420" s="47"/>
      <c r="H420" s="47"/>
      <c r="I420" s="48">
        <v>21.15</v>
      </c>
      <c r="J420" s="48"/>
      <c r="K420" s="48"/>
      <c r="L420" s="49"/>
      <c r="M420" s="74"/>
      <c r="N420" s="7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7"/>
      <c r="CP420" s="51">
        <v>14.79</v>
      </c>
      <c r="CQ420" s="51">
        <f t="shared" si="6"/>
        <v>1479</v>
      </c>
      <c r="CR420" s="52">
        <v>0.08</v>
      </c>
      <c r="CS420" s="51">
        <f t="shared" si="7"/>
        <v>118.32</v>
      </c>
      <c r="CT420" s="51">
        <f t="shared" si="8"/>
        <v>1597.32</v>
      </c>
      <c r="CU420" s="58"/>
    </row>
    <row r="421" spans="1:99" s="59" customFormat="1" ht="14.25">
      <c r="A421" s="60"/>
      <c r="B421" s="61">
        <v>281</v>
      </c>
      <c r="C421" s="75" t="s">
        <v>513</v>
      </c>
      <c r="D421" s="76" t="s">
        <v>26</v>
      </c>
      <c r="E421" s="77">
        <v>100</v>
      </c>
      <c r="F421" s="47"/>
      <c r="G421" s="47"/>
      <c r="H421" s="47"/>
      <c r="I421" s="48">
        <v>4.05</v>
      </c>
      <c r="J421" s="48"/>
      <c r="K421" s="48"/>
      <c r="L421" s="54"/>
      <c r="M421" s="74"/>
      <c r="N421" s="7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7"/>
      <c r="CP421" s="51">
        <v>4.06</v>
      </c>
      <c r="CQ421" s="51">
        <f t="shared" si="6"/>
        <v>405.99999999999994</v>
      </c>
      <c r="CR421" s="52">
        <v>0.08</v>
      </c>
      <c r="CS421" s="51">
        <f t="shared" si="7"/>
        <v>32.48</v>
      </c>
      <c r="CT421" s="51">
        <f t="shared" si="8"/>
        <v>438.47999999999996</v>
      </c>
      <c r="CU421" s="58"/>
    </row>
    <row r="422" spans="1:99" s="59" customFormat="1" ht="14.25">
      <c r="A422" s="60"/>
      <c r="B422" s="61">
        <v>282</v>
      </c>
      <c r="C422" s="75" t="s">
        <v>514</v>
      </c>
      <c r="D422" s="76" t="s">
        <v>26</v>
      </c>
      <c r="E422" s="77">
        <v>20</v>
      </c>
      <c r="F422" s="47"/>
      <c r="G422" s="47"/>
      <c r="H422" s="47"/>
      <c r="I422" s="48">
        <v>22.78</v>
      </c>
      <c r="J422" s="48"/>
      <c r="K422" s="48"/>
      <c r="L422" s="49"/>
      <c r="M422" s="74"/>
      <c r="N422" s="7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7"/>
      <c r="CP422" s="51">
        <v>22.95</v>
      </c>
      <c r="CQ422" s="51">
        <f t="shared" si="6"/>
        <v>459</v>
      </c>
      <c r="CR422" s="52">
        <v>0.08</v>
      </c>
      <c r="CS422" s="51">
        <f t="shared" si="7"/>
        <v>36.72</v>
      </c>
      <c r="CT422" s="51">
        <f t="shared" si="8"/>
        <v>495.72</v>
      </c>
      <c r="CU422" s="58"/>
    </row>
    <row r="423" spans="1:99" s="59" customFormat="1" ht="14.25">
      <c r="A423" s="60"/>
      <c r="B423" s="61">
        <v>283</v>
      </c>
      <c r="C423" s="71" t="s">
        <v>515</v>
      </c>
      <c r="D423" s="72" t="s">
        <v>26</v>
      </c>
      <c r="E423" s="73">
        <v>30</v>
      </c>
      <c r="F423" s="47"/>
      <c r="G423" s="47"/>
      <c r="H423" s="47"/>
      <c r="I423" s="48">
        <v>22.26</v>
      </c>
      <c r="J423" s="48"/>
      <c r="K423" s="48"/>
      <c r="L423" s="49"/>
      <c r="M423" s="74"/>
      <c r="N423" s="7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7"/>
      <c r="CP423" s="51">
        <v>16.04</v>
      </c>
      <c r="CQ423" s="51">
        <f t="shared" si="6"/>
        <v>481.2</v>
      </c>
      <c r="CR423" s="52">
        <v>0.08</v>
      </c>
      <c r="CS423" s="51">
        <f t="shared" si="7"/>
        <v>38.5</v>
      </c>
      <c r="CT423" s="51">
        <f t="shared" si="8"/>
        <v>519.7</v>
      </c>
      <c r="CU423" s="58"/>
    </row>
    <row r="424" spans="1:99" s="59" customFormat="1" ht="14.25">
      <c r="A424" s="60"/>
      <c r="B424" s="61">
        <v>284</v>
      </c>
      <c r="C424" s="75" t="s">
        <v>516</v>
      </c>
      <c r="D424" s="76" t="s">
        <v>26</v>
      </c>
      <c r="E424" s="77">
        <v>20</v>
      </c>
      <c r="F424" s="47"/>
      <c r="G424" s="47"/>
      <c r="H424" s="47"/>
      <c r="I424" s="48">
        <v>16.19</v>
      </c>
      <c r="J424" s="48"/>
      <c r="K424" s="48"/>
      <c r="L424" s="54"/>
      <c r="M424" s="74"/>
      <c r="N424" s="7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7"/>
      <c r="CP424" s="51">
        <v>14.08</v>
      </c>
      <c r="CQ424" s="51">
        <f t="shared" si="6"/>
        <v>281.6</v>
      </c>
      <c r="CR424" s="52">
        <v>0.08</v>
      </c>
      <c r="CS424" s="51">
        <f t="shared" si="7"/>
        <v>22.53</v>
      </c>
      <c r="CT424" s="51">
        <f t="shared" si="8"/>
        <v>304.13</v>
      </c>
      <c r="CU424" s="58"/>
    </row>
    <row r="425" spans="1:99" s="59" customFormat="1" ht="14.25">
      <c r="A425" s="60"/>
      <c r="B425" s="61">
        <v>285</v>
      </c>
      <c r="C425" s="75" t="s">
        <v>517</v>
      </c>
      <c r="D425" s="76" t="s">
        <v>26</v>
      </c>
      <c r="E425" s="77">
        <v>60</v>
      </c>
      <c r="F425" s="47"/>
      <c r="G425" s="47"/>
      <c r="H425" s="47"/>
      <c r="I425" s="48">
        <v>68.24</v>
      </c>
      <c r="J425" s="48"/>
      <c r="K425" s="48"/>
      <c r="L425" s="49"/>
      <c r="M425" s="74"/>
      <c r="N425" s="7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7"/>
      <c r="CP425" s="51">
        <v>64.47</v>
      </c>
      <c r="CQ425" s="51">
        <f t="shared" si="6"/>
        <v>3868.2</v>
      </c>
      <c r="CR425" s="52">
        <v>0.08</v>
      </c>
      <c r="CS425" s="51">
        <f t="shared" si="7"/>
        <v>309.46</v>
      </c>
      <c r="CT425" s="51">
        <f t="shared" si="8"/>
        <v>4177.66</v>
      </c>
      <c r="CU425" s="58"/>
    </row>
    <row r="426" spans="1:99" s="59" customFormat="1" ht="14.25">
      <c r="A426" s="60"/>
      <c r="B426" s="61">
        <v>286</v>
      </c>
      <c r="C426" s="75" t="s">
        <v>518</v>
      </c>
      <c r="D426" s="76" t="s">
        <v>26</v>
      </c>
      <c r="E426" s="77">
        <v>150</v>
      </c>
      <c r="F426" s="47"/>
      <c r="G426" s="47"/>
      <c r="H426" s="47"/>
      <c r="I426" s="48">
        <v>25.99</v>
      </c>
      <c r="J426" s="48"/>
      <c r="K426" s="48"/>
      <c r="L426" s="49"/>
      <c r="M426" s="74"/>
      <c r="N426" s="7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7"/>
      <c r="CP426" s="51">
        <v>11.44</v>
      </c>
      <c r="CQ426" s="51">
        <f t="shared" si="6"/>
        <v>1716</v>
      </c>
      <c r="CR426" s="52">
        <v>0.08</v>
      </c>
      <c r="CS426" s="51">
        <f t="shared" si="7"/>
        <v>137.28</v>
      </c>
      <c r="CT426" s="51">
        <f t="shared" si="8"/>
        <v>1853.28</v>
      </c>
      <c r="CU426" s="58"/>
    </row>
    <row r="427" spans="1:99" s="59" customFormat="1" ht="14.25">
      <c r="A427" s="60"/>
      <c r="B427" s="61">
        <v>287</v>
      </c>
      <c r="C427" s="75" t="s">
        <v>519</v>
      </c>
      <c r="D427" s="76" t="s">
        <v>26</v>
      </c>
      <c r="E427" s="77">
        <v>50</v>
      </c>
      <c r="F427" s="47"/>
      <c r="G427" s="47"/>
      <c r="H427" s="47"/>
      <c r="I427" s="48">
        <v>21.86</v>
      </c>
      <c r="J427" s="48"/>
      <c r="K427" s="48"/>
      <c r="L427" s="54"/>
      <c r="M427" s="74"/>
      <c r="N427" s="7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7"/>
      <c r="CP427" s="51">
        <v>19.89</v>
      </c>
      <c r="CQ427" s="51">
        <f t="shared" si="6"/>
        <v>994.5</v>
      </c>
      <c r="CR427" s="52">
        <v>0.08</v>
      </c>
      <c r="CS427" s="51">
        <f t="shared" si="7"/>
        <v>79.56</v>
      </c>
      <c r="CT427" s="51">
        <f t="shared" si="8"/>
        <v>1074.06</v>
      </c>
      <c r="CU427" s="58"/>
    </row>
    <row r="428" spans="1:99" s="59" customFormat="1" ht="14.25">
      <c r="A428" s="60"/>
      <c r="B428" s="61">
        <v>288</v>
      </c>
      <c r="C428" s="75" t="s">
        <v>520</v>
      </c>
      <c r="D428" s="76" t="s">
        <v>212</v>
      </c>
      <c r="E428" s="77">
        <v>30</v>
      </c>
      <c r="F428" s="47"/>
      <c r="G428" s="47"/>
      <c r="H428" s="47"/>
      <c r="I428" s="48">
        <v>1.42</v>
      </c>
      <c r="J428" s="48"/>
      <c r="K428" s="48"/>
      <c r="L428" s="49"/>
      <c r="M428" s="74"/>
      <c r="N428" s="7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7"/>
      <c r="CP428" s="51">
        <v>12.94</v>
      </c>
      <c r="CQ428" s="51">
        <f t="shared" si="6"/>
        <v>388.2</v>
      </c>
      <c r="CR428" s="52">
        <v>0.08</v>
      </c>
      <c r="CS428" s="51">
        <f t="shared" si="7"/>
        <v>31.06</v>
      </c>
      <c r="CT428" s="51">
        <f t="shared" si="8"/>
        <v>419.26</v>
      </c>
      <c r="CU428" s="58"/>
    </row>
    <row r="429" spans="1:99" s="59" customFormat="1" ht="14.25">
      <c r="A429" s="60"/>
      <c r="B429" s="61">
        <v>289</v>
      </c>
      <c r="C429" s="75" t="s">
        <v>521</v>
      </c>
      <c r="D429" s="76" t="s">
        <v>26</v>
      </c>
      <c r="E429" s="77">
        <v>60</v>
      </c>
      <c r="F429" s="47"/>
      <c r="G429" s="47"/>
      <c r="H429" s="47"/>
      <c r="I429" s="48">
        <v>2.03</v>
      </c>
      <c r="J429" s="48"/>
      <c r="K429" s="48"/>
      <c r="L429" s="49"/>
      <c r="M429" s="74"/>
      <c r="N429" s="7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7"/>
      <c r="CP429" s="51">
        <v>2.03</v>
      </c>
      <c r="CQ429" s="51">
        <f t="shared" si="6"/>
        <v>121.79999999999998</v>
      </c>
      <c r="CR429" s="52">
        <v>0.08</v>
      </c>
      <c r="CS429" s="51">
        <f t="shared" si="7"/>
        <v>9.74</v>
      </c>
      <c r="CT429" s="51">
        <f t="shared" si="8"/>
        <v>131.54</v>
      </c>
      <c r="CU429" s="58"/>
    </row>
    <row r="430" spans="1:99" s="59" customFormat="1" ht="14.25">
      <c r="A430" s="60"/>
      <c r="B430" s="61">
        <v>290</v>
      </c>
      <c r="C430" s="75" t="s">
        <v>522</v>
      </c>
      <c r="D430" s="76" t="s">
        <v>26</v>
      </c>
      <c r="E430" s="77">
        <v>60</v>
      </c>
      <c r="F430" s="47"/>
      <c r="G430" s="47"/>
      <c r="H430" s="47"/>
      <c r="I430" s="48">
        <v>4.5</v>
      </c>
      <c r="J430" s="48"/>
      <c r="K430" s="48"/>
      <c r="L430" s="54"/>
      <c r="M430" s="74"/>
      <c r="N430" s="7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7"/>
      <c r="CP430" s="51">
        <v>3.16</v>
      </c>
      <c r="CQ430" s="51">
        <f t="shared" si="6"/>
        <v>189.60000000000002</v>
      </c>
      <c r="CR430" s="52">
        <v>0.08</v>
      </c>
      <c r="CS430" s="51">
        <f t="shared" si="7"/>
        <v>15.17</v>
      </c>
      <c r="CT430" s="51">
        <f t="shared" si="8"/>
        <v>204.77</v>
      </c>
      <c r="CU430" s="58"/>
    </row>
    <row r="431" spans="1:99" s="59" customFormat="1" ht="14.25">
      <c r="A431" s="60"/>
      <c r="B431" s="61">
        <v>291</v>
      </c>
      <c r="C431" s="75" t="s">
        <v>523</v>
      </c>
      <c r="D431" s="76" t="s">
        <v>26</v>
      </c>
      <c r="E431" s="77">
        <v>400</v>
      </c>
      <c r="F431" s="47"/>
      <c r="G431" s="47"/>
      <c r="H431" s="47"/>
      <c r="I431" s="48">
        <v>3.69</v>
      </c>
      <c r="J431" s="48"/>
      <c r="K431" s="48"/>
      <c r="L431" s="49"/>
      <c r="M431" s="74"/>
      <c r="N431" s="7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7"/>
      <c r="CP431" s="51">
        <v>3.07</v>
      </c>
      <c r="CQ431" s="51">
        <f t="shared" si="6"/>
        <v>1228</v>
      </c>
      <c r="CR431" s="52">
        <v>0.08</v>
      </c>
      <c r="CS431" s="51">
        <f t="shared" si="7"/>
        <v>98.24</v>
      </c>
      <c r="CT431" s="51">
        <f t="shared" si="8"/>
        <v>1326.24</v>
      </c>
      <c r="CU431" s="58"/>
    </row>
    <row r="432" spans="1:99" s="59" customFormat="1" ht="14.25">
      <c r="A432" s="60"/>
      <c r="B432" s="61">
        <v>292</v>
      </c>
      <c r="C432" s="75" t="s">
        <v>524</v>
      </c>
      <c r="D432" s="76" t="s">
        <v>26</v>
      </c>
      <c r="E432" s="77">
        <v>20</v>
      </c>
      <c r="F432" s="47"/>
      <c r="G432" s="47"/>
      <c r="H432" s="47"/>
      <c r="I432" s="48">
        <v>8.2</v>
      </c>
      <c r="J432" s="48"/>
      <c r="K432" s="48"/>
      <c r="L432" s="49"/>
      <c r="M432" s="74"/>
      <c r="N432" s="7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7"/>
      <c r="CP432" s="51">
        <v>5.36</v>
      </c>
      <c r="CQ432" s="51">
        <f t="shared" si="6"/>
        <v>107.2</v>
      </c>
      <c r="CR432" s="52">
        <v>0.08</v>
      </c>
      <c r="CS432" s="51">
        <f t="shared" si="7"/>
        <v>8.58</v>
      </c>
      <c r="CT432" s="51">
        <f t="shared" si="8"/>
        <v>115.78</v>
      </c>
      <c r="CU432" s="58"/>
    </row>
    <row r="433" spans="1:99" s="59" customFormat="1" ht="14.25">
      <c r="A433" s="60"/>
      <c r="B433" s="61">
        <v>293</v>
      </c>
      <c r="C433" s="75" t="s">
        <v>525</v>
      </c>
      <c r="D433" s="76" t="s">
        <v>26</v>
      </c>
      <c r="E433" s="77">
        <v>60</v>
      </c>
      <c r="F433" s="47"/>
      <c r="G433" s="47"/>
      <c r="H433" s="47"/>
      <c r="I433" s="48">
        <v>8.35</v>
      </c>
      <c r="J433" s="48"/>
      <c r="K433" s="48"/>
      <c r="L433" s="54"/>
      <c r="M433" s="74"/>
      <c r="N433" s="7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7"/>
      <c r="CP433" s="51">
        <v>6.43</v>
      </c>
      <c r="CQ433" s="51">
        <f t="shared" si="6"/>
        <v>385.79999999999995</v>
      </c>
      <c r="CR433" s="52">
        <v>0.08</v>
      </c>
      <c r="CS433" s="51">
        <f t="shared" si="7"/>
        <v>30.86</v>
      </c>
      <c r="CT433" s="51">
        <f t="shared" si="8"/>
        <v>416.65999999999997</v>
      </c>
      <c r="CU433" s="58"/>
    </row>
    <row r="434" spans="1:99" s="59" customFormat="1" ht="14.25">
      <c r="A434" s="60"/>
      <c r="B434" s="61">
        <v>294</v>
      </c>
      <c r="C434" s="75" t="s">
        <v>526</v>
      </c>
      <c r="D434" s="76" t="s">
        <v>26</v>
      </c>
      <c r="E434" s="77">
        <v>40</v>
      </c>
      <c r="F434" s="47"/>
      <c r="G434" s="47"/>
      <c r="H434" s="47"/>
      <c r="I434" s="48">
        <v>7.12</v>
      </c>
      <c r="J434" s="48"/>
      <c r="K434" s="48"/>
      <c r="L434" s="49"/>
      <c r="M434" s="74"/>
      <c r="N434" s="7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7"/>
      <c r="CP434" s="51">
        <v>5.86</v>
      </c>
      <c r="CQ434" s="51">
        <f t="shared" si="6"/>
        <v>234.4</v>
      </c>
      <c r="CR434" s="52">
        <v>0.08</v>
      </c>
      <c r="CS434" s="51">
        <f t="shared" si="7"/>
        <v>18.75</v>
      </c>
      <c r="CT434" s="51">
        <f t="shared" si="8"/>
        <v>253.15</v>
      </c>
      <c r="CU434" s="58"/>
    </row>
    <row r="435" spans="1:99" s="59" customFormat="1" ht="14.25">
      <c r="A435" s="60"/>
      <c r="B435" s="61">
        <v>295</v>
      </c>
      <c r="C435" s="75" t="s">
        <v>527</v>
      </c>
      <c r="D435" s="76" t="s">
        <v>26</v>
      </c>
      <c r="E435" s="77">
        <v>20</v>
      </c>
      <c r="F435" s="47"/>
      <c r="G435" s="47"/>
      <c r="H435" s="47"/>
      <c r="I435" s="48">
        <v>12.79</v>
      </c>
      <c r="J435" s="48"/>
      <c r="K435" s="48"/>
      <c r="L435" s="49"/>
      <c r="M435" s="74"/>
      <c r="N435" s="7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7"/>
      <c r="CP435" s="51">
        <v>8.12</v>
      </c>
      <c r="CQ435" s="51">
        <f t="shared" si="6"/>
        <v>162.39999999999998</v>
      </c>
      <c r="CR435" s="52">
        <v>0.08</v>
      </c>
      <c r="CS435" s="51">
        <f t="shared" si="7"/>
        <v>12.99</v>
      </c>
      <c r="CT435" s="51">
        <f t="shared" si="8"/>
        <v>175.39</v>
      </c>
      <c r="CU435" s="58"/>
    </row>
    <row r="436" spans="1:99" s="59" customFormat="1" ht="14.25">
      <c r="A436" s="60"/>
      <c r="B436" s="61">
        <v>296</v>
      </c>
      <c r="C436" s="45" t="s">
        <v>528</v>
      </c>
      <c r="D436" s="46" t="s">
        <v>26</v>
      </c>
      <c r="E436" s="47">
        <v>10</v>
      </c>
      <c r="F436" s="47"/>
      <c r="G436" s="47"/>
      <c r="H436" s="47"/>
      <c r="I436" s="48">
        <v>41.36</v>
      </c>
      <c r="J436" s="48"/>
      <c r="K436" s="48"/>
      <c r="L436" s="54"/>
      <c r="M436" s="74"/>
      <c r="N436" s="7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7"/>
      <c r="CP436" s="51">
        <v>15.16</v>
      </c>
      <c r="CQ436" s="51">
        <f t="shared" si="6"/>
        <v>151.6</v>
      </c>
      <c r="CR436" s="52">
        <v>0.08</v>
      </c>
      <c r="CS436" s="51">
        <f t="shared" si="7"/>
        <v>12.13</v>
      </c>
      <c r="CT436" s="51">
        <f t="shared" si="8"/>
        <v>163.73</v>
      </c>
      <c r="CU436" s="58"/>
    </row>
    <row r="437" spans="1:99" s="59" customFormat="1" ht="14.25">
      <c r="A437" s="60"/>
      <c r="B437" s="61">
        <v>297</v>
      </c>
      <c r="C437" s="75" t="s">
        <v>529</v>
      </c>
      <c r="D437" s="76" t="s">
        <v>26</v>
      </c>
      <c r="E437" s="77">
        <v>10</v>
      </c>
      <c r="F437" s="47"/>
      <c r="G437" s="47"/>
      <c r="H437" s="47"/>
      <c r="I437" s="48">
        <v>80.99</v>
      </c>
      <c r="J437" s="48"/>
      <c r="K437" s="48"/>
      <c r="L437" s="49"/>
      <c r="M437" s="74"/>
      <c r="N437" s="7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7"/>
      <c r="CP437" s="51">
        <v>33.84</v>
      </c>
      <c r="CQ437" s="51">
        <f t="shared" si="6"/>
        <v>338.40000000000003</v>
      </c>
      <c r="CR437" s="52">
        <v>0.08</v>
      </c>
      <c r="CS437" s="51">
        <f t="shared" si="7"/>
        <v>27.07</v>
      </c>
      <c r="CT437" s="51">
        <f t="shared" si="8"/>
        <v>365.47</v>
      </c>
      <c r="CU437" s="58"/>
    </row>
    <row r="438" spans="1:99" s="59" customFormat="1" ht="14.25">
      <c r="A438" s="60"/>
      <c r="B438" s="61">
        <v>298</v>
      </c>
      <c r="C438" s="71" t="s">
        <v>530</v>
      </c>
      <c r="D438" s="72" t="s">
        <v>26</v>
      </c>
      <c r="E438" s="73">
        <v>20</v>
      </c>
      <c r="F438" s="47"/>
      <c r="G438" s="47"/>
      <c r="H438" s="47"/>
      <c r="I438" s="48">
        <v>30.36</v>
      </c>
      <c r="J438" s="48"/>
      <c r="K438" s="48"/>
      <c r="L438" s="49"/>
      <c r="M438" s="74"/>
      <c r="N438" s="7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7"/>
      <c r="CP438" s="51">
        <v>53.35</v>
      </c>
      <c r="CQ438" s="51">
        <f t="shared" si="6"/>
        <v>1067</v>
      </c>
      <c r="CR438" s="52">
        <v>0.08</v>
      </c>
      <c r="CS438" s="51">
        <f t="shared" si="7"/>
        <v>85.36</v>
      </c>
      <c r="CT438" s="51">
        <f t="shared" si="8"/>
        <v>1152.36</v>
      </c>
      <c r="CU438" s="58"/>
    </row>
    <row r="439" spans="1:99" s="59" customFormat="1" ht="14.25">
      <c r="A439" s="60"/>
      <c r="B439" s="61">
        <v>299</v>
      </c>
      <c r="C439" s="75" t="s">
        <v>531</v>
      </c>
      <c r="D439" s="76" t="s">
        <v>26</v>
      </c>
      <c r="E439" s="77">
        <v>80</v>
      </c>
      <c r="F439" s="47"/>
      <c r="G439" s="47"/>
      <c r="H439" s="47"/>
      <c r="I439" s="48">
        <v>32.2</v>
      </c>
      <c r="J439" s="48"/>
      <c r="K439" s="48"/>
      <c r="L439" s="54"/>
      <c r="M439" s="74"/>
      <c r="N439" s="7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7"/>
      <c r="CP439" s="51">
        <v>28.03</v>
      </c>
      <c r="CQ439" s="51">
        <f t="shared" si="6"/>
        <v>2242.4</v>
      </c>
      <c r="CR439" s="52">
        <v>0.08</v>
      </c>
      <c r="CS439" s="51">
        <f t="shared" si="7"/>
        <v>179.39</v>
      </c>
      <c r="CT439" s="51">
        <f t="shared" si="8"/>
        <v>2421.79</v>
      </c>
      <c r="CU439" s="58"/>
    </row>
    <row r="440" spans="1:99" s="59" customFormat="1" ht="14.25">
      <c r="A440" s="60"/>
      <c r="B440" s="61">
        <v>300</v>
      </c>
      <c r="C440" s="75" t="s">
        <v>532</v>
      </c>
      <c r="D440" s="76" t="s">
        <v>26</v>
      </c>
      <c r="E440" s="77">
        <v>3</v>
      </c>
      <c r="F440" s="47"/>
      <c r="G440" s="47"/>
      <c r="H440" s="47"/>
      <c r="I440" s="48">
        <v>13.52</v>
      </c>
      <c r="J440" s="48"/>
      <c r="K440" s="48"/>
      <c r="L440" s="49"/>
      <c r="M440" s="74"/>
      <c r="N440" s="7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7"/>
      <c r="CP440" s="51">
        <v>12.99</v>
      </c>
      <c r="CQ440" s="51">
        <f t="shared" si="6"/>
        <v>38.97</v>
      </c>
      <c r="CR440" s="52">
        <v>0.08</v>
      </c>
      <c r="CS440" s="51">
        <f t="shared" si="7"/>
        <v>3.12</v>
      </c>
      <c r="CT440" s="51">
        <f t="shared" si="8"/>
        <v>42.089999999999996</v>
      </c>
      <c r="CU440" s="58"/>
    </row>
    <row r="441" spans="1:99" s="59" customFormat="1" ht="14.25">
      <c r="A441" s="60"/>
      <c r="B441" s="61">
        <v>301</v>
      </c>
      <c r="C441" s="45" t="s">
        <v>533</v>
      </c>
      <c r="D441" s="46" t="s">
        <v>26</v>
      </c>
      <c r="E441" s="47">
        <v>3</v>
      </c>
      <c r="F441" s="47"/>
      <c r="G441" s="47"/>
      <c r="H441" s="47"/>
      <c r="I441" s="48">
        <v>21.63</v>
      </c>
      <c r="J441" s="48"/>
      <c r="K441" s="48"/>
      <c r="L441" s="49"/>
      <c r="M441" s="74"/>
      <c r="N441" s="7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7"/>
      <c r="CP441" s="51">
        <v>21.11</v>
      </c>
      <c r="CQ441" s="51">
        <f t="shared" si="6"/>
        <v>63.33</v>
      </c>
      <c r="CR441" s="52">
        <v>0.08</v>
      </c>
      <c r="CS441" s="51">
        <f t="shared" si="7"/>
        <v>5.07</v>
      </c>
      <c r="CT441" s="51">
        <f t="shared" si="8"/>
        <v>68.4</v>
      </c>
      <c r="CU441" s="58"/>
    </row>
    <row r="442" spans="1:99" s="59" customFormat="1" ht="14.25">
      <c r="A442" s="60"/>
      <c r="B442" s="61">
        <v>302</v>
      </c>
      <c r="C442" s="45" t="s">
        <v>534</v>
      </c>
      <c r="D442" s="46" t="s">
        <v>26</v>
      </c>
      <c r="E442" s="47">
        <v>6</v>
      </c>
      <c r="F442" s="47"/>
      <c r="G442" s="47"/>
      <c r="H442" s="47"/>
      <c r="I442" s="48">
        <v>10.07</v>
      </c>
      <c r="J442" s="48"/>
      <c r="K442" s="48"/>
      <c r="L442" s="54"/>
      <c r="M442" s="74"/>
      <c r="N442" s="7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7"/>
      <c r="CP442" s="51">
        <v>8.5</v>
      </c>
      <c r="CQ442" s="51">
        <f t="shared" si="6"/>
        <v>51</v>
      </c>
      <c r="CR442" s="52">
        <v>0.08</v>
      </c>
      <c r="CS442" s="51">
        <f t="shared" si="7"/>
        <v>4.08</v>
      </c>
      <c r="CT442" s="51">
        <f t="shared" si="8"/>
        <v>55.08</v>
      </c>
      <c r="CU442" s="58"/>
    </row>
    <row r="443" spans="1:99" s="59" customFormat="1" ht="14.25">
      <c r="A443" s="60"/>
      <c r="B443" s="61">
        <v>303</v>
      </c>
      <c r="C443" s="45" t="s">
        <v>535</v>
      </c>
      <c r="D443" s="46" t="s">
        <v>26</v>
      </c>
      <c r="E443" s="47">
        <v>5</v>
      </c>
      <c r="F443" s="47"/>
      <c r="G443" s="47"/>
      <c r="H443" s="47"/>
      <c r="I443" s="48">
        <v>55.68</v>
      </c>
      <c r="J443" s="48"/>
      <c r="K443" s="48"/>
      <c r="L443" s="49"/>
      <c r="M443" s="74"/>
      <c r="N443" s="7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7"/>
      <c r="CP443" s="51">
        <v>101.5</v>
      </c>
      <c r="CQ443" s="51">
        <f t="shared" si="6"/>
        <v>507.5</v>
      </c>
      <c r="CR443" s="52">
        <v>0.08</v>
      </c>
      <c r="CS443" s="51">
        <f t="shared" si="7"/>
        <v>40.6</v>
      </c>
      <c r="CT443" s="51">
        <f t="shared" si="8"/>
        <v>548.1</v>
      </c>
      <c r="CU443" s="58"/>
    </row>
    <row r="444" spans="1:99" s="59" customFormat="1" ht="14.25">
      <c r="A444" s="60"/>
      <c r="B444" s="61">
        <v>304</v>
      </c>
      <c r="C444" s="45" t="s">
        <v>536</v>
      </c>
      <c r="D444" s="46" t="s">
        <v>26</v>
      </c>
      <c r="E444" s="47">
        <v>15</v>
      </c>
      <c r="F444" s="47"/>
      <c r="G444" s="47"/>
      <c r="H444" s="47"/>
      <c r="I444" s="48">
        <v>55.68</v>
      </c>
      <c r="J444" s="48"/>
      <c r="K444" s="48"/>
      <c r="L444" s="49"/>
      <c r="M444" s="74"/>
      <c r="N444" s="7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7"/>
      <c r="CP444" s="51">
        <v>101.5</v>
      </c>
      <c r="CQ444" s="51">
        <f t="shared" si="6"/>
        <v>1522.5</v>
      </c>
      <c r="CR444" s="52">
        <v>0.08</v>
      </c>
      <c r="CS444" s="51">
        <f t="shared" si="7"/>
        <v>121.8</v>
      </c>
      <c r="CT444" s="51">
        <f t="shared" si="8"/>
        <v>1644.3</v>
      </c>
      <c r="CU444" s="58"/>
    </row>
    <row r="445" spans="1:99" s="59" customFormat="1" ht="14.25">
      <c r="A445" s="60"/>
      <c r="B445" s="61">
        <v>305</v>
      </c>
      <c r="C445" s="45" t="s">
        <v>537</v>
      </c>
      <c r="D445" s="46" t="s">
        <v>26</v>
      </c>
      <c r="E445" s="47">
        <v>50</v>
      </c>
      <c r="F445" s="47"/>
      <c r="G445" s="47"/>
      <c r="H445" s="47"/>
      <c r="I445" s="48">
        <v>7.18</v>
      </c>
      <c r="J445" s="48"/>
      <c r="K445" s="48"/>
      <c r="L445" s="54"/>
      <c r="M445" s="74"/>
      <c r="N445" s="7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7"/>
      <c r="CP445" s="51">
        <v>3.67</v>
      </c>
      <c r="CQ445" s="51">
        <f t="shared" si="6"/>
        <v>183.5</v>
      </c>
      <c r="CR445" s="52">
        <v>0.08</v>
      </c>
      <c r="CS445" s="51">
        <f t="shared" si="7"/>
        <v>14.68</v>
      </c>
      <c r="CT445" s="51">
        <f t="shared" si="8"/>
        <v>198.18</v>
      </c>
      <c r="CU445" s="58"/>
    </row>
    <row r="446" spans="1:99" s="59" customFormat="1" ht="14.25">
      <c r="A446" s="60"/>
      <c r="B446" s="61">
        <v>306</v>
      </c>
      <c r="C446" s="45" t="s">
        <v>538</v>
      </c>
      <c r="D446" s="46" t="s">
        <v>26</v>
      </c>
      <c r="E446" s="47">
        <v>20</v>
      </c>
      <c r="F446" s="47"/>
      <c r="G446" s="47"/>
      <c r="H446" s="47"/>
      <c r="I446" s="48">
        <v>10.15</v>
      </c>
      <c r="J446" s="48"/>
      <c r="K446" s="48"/>
      <c r="L446" s="49"/>
      <c r="M446" s="74"/>
      <c r="N446" s="7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7"/>
      <c r="CP446" s="51">
        <v>5</v>
      </c>
      <c r="CQ446" s="51">
        <f t="shared" si="6"/>
        <v>100</v>
      </c>
      <c r="CR446" s="52">
        <v>0.23</v>
      </c>
      <c r="CS446" s="51">
        <f t="shared" si="7"/>
        <v>23</v>
      </c>
      <c r="CT446" s="51">
        <f t="shared" si="8"/>
        <v>123</v>
      </c>
      <c r="CU446" s="58"/>
    </row>
    <row r="447" spans="1:99" s="59" customFormat="1" ht="14.25">
      <c r="A447" s="60"/>
      <c r="B447" s="61">
        <v>307</v>
      </c>
      <c r="C447" s="45" t="s">
        <v>539</v>
      </c>
      <c r="D447" s="46" t="s">
        <v>26</v>
      </c>
      <c r="E447" s="47">
        <v>60</v>
      </c>
      <c r="F447" s="47"/>
      <c r="G447" s="47"/>
      <c r="H447" s="47"/>
      <c r="I447" s="48">
        <v>16.14</v>
      </c>
      <c r="J447" s="48"/>
      <c r="K447" s="48"/>
      <c r="L447" s="49"/>
      <c r="M447" s="74"/>
      <c r="N447" s="7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7"/>
      <c r="CP447" s="51"/>
      <c r="CQ447" s="51"/>
      <c r="CR447" s="52"/>
      <c r="CS447" s="51"/>
      <c r="CT447" s="51"/>
      <c r="CU447" s="58"/>
    </row>
    <row r="448" spans="1:99" s="59" customFormat="1" ht="14.25">
      <c r="A448" s="60"/>
      <c r="B448" s="61">
        <v>308</v>
      </c>
      <c r="C448" s="45" t="s">
        <v>540</v>
      </c>
      <c r="D448" s="46" t="s">
        <v>212</v>
      </c>
      <c r="E448" s="47">
        <v>20</v>
      </c>
      <c r="F448" s="47"/>
      <c r="G448" s="47"/>
      <c r="H448" s="47"/>
      <c r="I448" s="48">
        <v>7.6</v>
      </c>
      <c r="J448" s="48"/>
      <c r="K448" s="48"/>
      <c r="L448" s="54"/>
      <c r="M448" s="74"/>
      <c r="N448" s="7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7"/>
      <c r="CP448" s="51"/>
      <c r="CQ448" s="51"/>
      <c r="CR448" s="52"/>
      <c r="CS448" s="51"/>
      <c r="CT448" s="51"/>
      <c r="CU448" s="58"/>
    </row>
    <row r="449" spans="1:99" s="59" customFormat="1" ht="14.25">
      <c r="A449" s="60"/>
      <c r="B449" s="61">
        <v>309</v>
      </c>
      <c r="C449" s="45" t="s">
        <v>541</v>
      </c>
      <c r="D449" s="46" t="s">
        <v>212</v>
      </c>
      <c r="E449" s="47">
        <v>20</v>
      </c>
      <c r="F449" s="47"/>
      <c r="G449" s="47"/>
      <c r="H449" s="47"/>
      <c r="I449" s="48">
        <v>5.74</v>
      </c>
      <c r="J449" s="48"/>
      <c r="K449" s="48"/>
      <c r="L449" s="49"/>
      <c r="M449" s="74"/>
      <c r="N449" s="7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7"/>
      <c r="CP449" s="51"/>
      <c r="CQ449" s="51"/>
      <c r="CR449" s="52"/>
      <c r="CS449" s="51"/>
      <c r="CT449" s="51"/>
      <c r="CU449" s="58"/>
    </row>
    <row r="450" spans="1:99" s="59" customFormat="1" ht="14.25">
      <c r="A450" s="60"/>
      <c r="B450" s="61">
        <v>310</v>
      </c>
      <c r="C450" s="45" t="s">
        <v>542</v>
      </c>
      <c r="D450" s="46" t="s">
        <v>212</v>
      </c>
      <c r="E450" s="47">
        <v>20</v>
      </c>
      <c r="F450" s="47"/>
      <c r="G450" s="47"/>
      <c r="H450" s="47"/>
      <c r="I450" s="48">
        <v>11.65</v>
      </c>
      <c r="J450" s="48"/>
      <c r="K450" s="48"/>
      <c r="L450" s="49"/>
      <c r="M450" s="74"/>
      <c r="N450" s="7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7"/>
      <c r="CP450" s="51"/>
      <c r="CQ450" s="51"/>
      <c r="CR450" s="52"/>
      <c r="CS450" s="51"/>
      <c r="CT450" s="51"/>
      <c r="CU450" s="58"/>
    </row>
    <row r="451" spans="1:99" s="59" customFormat="1" ht="14.25">
      <c r="A451" s="60"/>
      <c r="B451" s="61">
        <v>311</v>
      </c>
      <c r="C451" s="45" t="s">
        <v>543</v>
      </c>
      <c r="D451" s="46" t="s">
        <v>212</v>
      </c>
      <c r="E451" s="47">
        <v>60</v>
      </c>
      <c r="F451" s="47"/>
      <c r="G451" s="47"/>
      <c r="H451" s="47"/>
      <c r="I451" s="48">
        <v>9.71</v>
      </c>
      <c r="J451" s="48"/>
      <c r="K451" s="48"/>
      <c r="L451" s="54"/>
      <c r="M451" s="74"/>
      <c r="N451" s="7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7"/>
      <c r="CP451" s="51"/>
      <c r="CQ451" s="51"/>
      <c r="CR451" s="52"/>
      <c r="CS451" s="51"/>
      <c r="CT451" s="51"/>
      <c r="CU451" s="58"/>
    </row>
    <row r="452" spans="1:99" s="59" customFormat="1" ht="14.25">
      <c r="A452" s="60"/>
      <c r="B452" s="61">
        <v>312</v>
      </c>
      <c r="C452" s="45" t="s">
        <v>544</v>
      </c>
      <c r="D452" s="46" t="s">
        <v>212</v>
      </c>
      <c r="E452" s="47">
        <v>50</v>
      </c>
      <c r="F452" s="47"/>
      <c r="G452" s="47"/>
      <c r="H452" s="47"/>
      <c r="I452" s="48">
        <v>14.8</v>
      </c>
      <c r="J452" s="48"/>
      <c r="K452" s="48"/>
      <c r="L452" s="49"/>
      <c r="M452" s="74"/>
      <c r="N452" s="7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7"/>
      <c r="CP452" s="51"/>
      <c r="CQ452" s="51"/>
      <c r="CR452" s="52"/>
      <c r="CS452" s="51"/>
      <c r="CT452" s="51"/>
      <c r="CU452" s="58"/>
    </row>
    <row r="453" spans="1:99" s="59" customFormat="1" ht="14.25">
      <c r="A453" s="60"/>
      <c r="B453" s="61">
        <v>313</v>
      </c>
      <c r="C453" s="45" t="s">
        <v>545</v>
      </c>
      <c r="D453" s="46" t="s">
        <v>212</v>
      </c>
      <c r="E453" s="47">
        <v>40</v>
      </c>
      <c r="F453" s="47"/>
      <c r="G453" s="47"/>
      <c r="H453" s="47"/>
      <c r="I453" s="48"/>
      <c r="J453" s="48"/>
      <c r="K453" s="48"/>
      <c r="L453" s="49"/>
      <c r="M453" s="74"/>
      <c r="N453" s="7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7"/>
      <c r="CP453" s="51"/>
      <c r="CQ453" s="51"/>
      <c r="CR453" s="52"/>
      <c r="CS453" s="51"/>
      <c r="CT453" s="51"/>
      <c r="CU453" s="58"/>
    </row>
    <row r="454" spans="1:99" s="59" customFormat="1" ht="14.25">
      <c r="A454" s="60"/>
      <c r="B454" s="61">
        <v>314</v>
      </c>
      <c r="C454" s="45" t="s">
        <v>546</v>
      </c>
      <c r="D454" s="46" t="s">
        <v>212</v>
      </c>
      <c r="E454" s="47">
        <v>20</v>
      </c>
      <c r="F454" s="47"/>
      <c r="G454" s="47"/>
      <c r="H454" s="47"/>
      <c r="I454" s="48"/>
      <c r="J454" s="48"/>
      <c r="K454" s="48"/>
      <c r="L454" s="54"/>
      <c r="M454" s="74"/>
      <c r="N454" s="7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7"/>
      <c r="CP454" s="51"/>
      <c r="CQ454" s="51"/>
      <c r="CR454" s="52"/>
      <c r="CS454" s="51"/>
      <c r="CT454" s="51"/>
      <c r="CU454" s="58"/>
    </row>
    <row r="455" spans="1:99" s="59" customFormat="1" ht="14.25">
      <c r="A455" s="60"/>
      <c r="B455" s="61">
        <v>315</v>
      </c>
      <c r="C455" s="45" t="s">
        <v>547</v>
      </c>
      <c r="D455" s="46" t="s">
        <v>212</v>
      </c>
      <c r="E455" s="47">
        <v>6</v>
      </c>
      <c r="F455" s="47"/>
      <c r="G455" s="47"/>
      <c r="H455" s="47"/>
      <c r="I455" s="48"/>
      <c r="J455" s="48"/>
      <c r="K455" s="48"/>
      <c r="L455" s="49"/>
      <c r="M455" s="74"/>
      <c r="N455" s="7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7"/>
      <c r="CP455" s="51"/>
      <c r="CQ455" s="51"/>
      <c r="CR455" s="52"/>
      <c r="CS455" s="51"/>
      <c r="CT455" s="51"/>
      <c r="CU455" s="58"/>
    </row>
    <row r="456" spans="1:99" s="59" customFormat="1" ht="14.25">
      <c r="A456" s="60"/>
      <c r="B456" s="61">
        <v>316</v>
      </c>
      <c r="C456" s="45" t="s">
        <v>548</v>
      </c>
      <c r="D456" s="46" t="s">
        <v>212</v>
      </c>
      <c r="E456" s="47">
        <v>40</v>
      </c>
      <c r="F456" s="47"/>
      <c r="G456" s="47"/>
      <c r="H456" s="47"/>
      <c r="I456" s="48"/>
      <c r="J456" s="48"/>
      <c r="K456" s="48"/>
      <c r="L456" s="49"/>
      <c r="M456" s="74"/>
      <c r="N456" s="7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7"/>
      <c r="CP456" s="51"/>
      <c r="CQ456" s="51"/>
      <c r="CR456" s="52"/>
      <c r="CS456" s="51"/>
      <c r="CT456" s="51"/>
      <c r="CU456" s="58"/>
    </row>
    <row r="457" spans="1:99" s="59" customFormat="1" ht="14.25">
      <c r="A457" s="60"/>
      <c r="B457" s="61">
        <v>317</v>
      </c>
      <c r="C457" s="45" t="s">
        <v>549</v>
      </c>
      <c r="D457" s="46" t="s">
        <v>212</v>
      </c>
      <c r="E457" s="47">
        <v>6</v>
      </c>
      <c r="F457" s="47"/>
      <c r="G457" s="47"/>
      <c r="H457" s="47"/>
      <c r="I457" s="48"/>
      <c r="J457" s="48"/>
      <c r="K457" s="48"/>
      <c r="L457" s="54"/>
      <c r="M457" s="74"/>
      <c r="N457" s="7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7"/>
      <c r="CP457" s="51"/>
      <c r="CQ457" s="51"/>
      <c r="CR457" s="52"/>
      <c r="CS457" s="51"/>
      <c r="CT457" s="51">
        <f>+CU457</f>
        <v>0</v>
      </c>
      <c r="CU457" s="58"/>
    </row>
    <row r="458" spans="1:99" s="59" customFormat="1" ht="14.25">
      <c r="A458" s="60"/>
      <c r="B458" s="61">
        <v>318</v>
      </c>
      <c r="C458" s="45" t="s">
        <v>550</v>
      </c>
      <c r="D458" s="46" t="s">
        <v>212</v>
      </c>
      <c r="E458" s="47">
        <v>10</v>
      </c>
      <c r="F458" s="47"/>
      <c r="G458" s="47"/>
      <c r="H458" s="47"/>
      <c r="I458" s="48"/>
      <c r="J458" s="48"/>
      <c r="K458" s="48"/>
      <c r="L458" s="49"/>
      <c r="M458" s="74"/>
      <c r="N458" s="7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7"/>
      <c r="CP458" s="51"/>
      <c r="CQ458" s="51"/>
      <c r="CR458" s="52"/>
      <c r="CS458" s="51"/>
      <c r="CT458" s="51"/>
      <c r="CU458" s="58"/>
    </row>
    <row r="459" spans="1:99" s="59" customFormat="1" ht="14.25">
      <c r="A459" s="60"/>
      <c r="B459" s="61">
        <v>319</v>
      </c>
      <c r="C459" s="45" t="s">
        <v>551</v>
      </c>
      <c r="D459" s="46" t="s">
        <v>212</v>
      </c>
      <c r="E459" s="47">
        <v>20</v>
      </c>
      <c r="F459" s="47"/>
      <c r="G459" s="47"/>
      <c r="H459" s="47"/>
      <c r="I459" s="48"/>
      <c r="J459" s="48"/>
      <c r="K459" s="48"/>
      <c r="L459" s="49"/>
      <c r="M459" s="74"/>
      <c r="N459" s="7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7"/>
      <c r="CP459" s="51"/>
      <c r="CQ459" s="51"/>
      <c r="CR459" s="52"/>
      <c r="CS459" s="51"/>
      <c r="CT459" s="51"/>
      <c r="CU459" s="58"/>
    </row>
    <row r="460" spans="1:99" s="59" customFormat="1" ht="14.25">
      <c r="A460" s="60"/>
      <c r="B460" s="61">
        <v>320</v>
      </c>
      <c r="C460" s="45" t="s">
        <v>552</v>
      </c>
      <c r="D460" s="46" t="s">
        <v>212</v>
      </c>
      <c r="E460" s="47">
        <v>6</v>
      </c>
      <c r="F460" s="47"/>
      <c r="G460" s="47"/>
      <c r="H460" s="47"/>
      <c r="I460" s="48"/>
      <c r="J460" s="48"/>
      <c r="K460" s="48"/>
      <c r="L460" s="54"/>
      <c r="M460" s="74"/>
      <c r="N460" s="7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7"/>
      <c r="CP460" s="51"/>
      <c r="CQ460" s="51"/>
      <c r="CR460" s="52"/>
      <c r="CS460" s="51"/>
      <c r="CT460" s="51"/>
      <c r="CU460" s="58"/>
    </row>
    <row r="461" spans="1:99" s="59" customFormat="1" ht="14.25">
      <c r="A461" s="60"/>
      <c r="B461" s="61">
        <v>321</v>
      </c>
      <c r="C461" s="45" t="s">
        <v>553</v>
      </c>
      <c r="D461" s="46" t="s">
        <v>212</v>
      </c>
      <c r="E461" s="47">
        <v>2</v>
      </c>
      <c r="F461" s="47"/>
      <c r="G461" s="47"/>
      <c r="H461" s="47"/>
      <c r="I461" s="48"/>
      <c r="J461" s="48"/>
      <c r="K461" s="48"/>
      <c r="L461" s="49"/>
      <c r="M461" s="74"/>
      <c r="N461" s="7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7"/>
      <c r="CP461" s="51"/>
      <c r="CQ461" s="51"/>
      <c r="CR461" s="52"/>
      <c r="CS461" s="51"/>
      <c r="CT461" s="51"/>
      <c r="CU461" s="58"/>
    </row>
    <row r="462" spans="1:99" s="59" customFormat="1" ht="14.25">
      <c r="A462" s="60"/>
      <c r="B462" s="61">
        <v>322</v>
      </c>
      <c r="C462" s="45" t="s">
        <v>554</v>
      </c>
      <c r="D462" s="46" t="s">
        <v>212</v>
      </c>
      <c r="E462" s="47">
        <v>30</v>
      </c>
      <c r="F462" s="47"/>
      <c r="G462" s="47"/>
      <c r="H462" s="47"/>
      <c r="I462" s="48"/>
      <c r="J462" s="48"/>
      <c r="K462" s="48"/>
      <c r="L462" s="49"/>
      <c r="M462" s="74"/>
      <c r="N462" s="7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7"/>
      <c r="CP462" s="51"/>
      <c r="CQ462" s="51"/>
      <c r="CR462" s="52"/>
      <c r="CS462" s="51"/>
      <c r="CT462" s="51"/>
      <c r="CU462" s="58"/>
    </row>
    <row r="463" spans="2:98" ht="14.25">
      <c r="B463" s="62"/>
      <c r="C463" s="63" t="s">
        <v>555</v>
      </c>
      <c r="D463" s="63"/>
      <c r="E463" s="63"/>
      <c r="F463" s="63"/>
      <c r="G463" s="63"/>
      <c r="H463" s="63"/>
      <c r="I463" s="63"/>
      <c r="J463" s="63"/>
      <c r="K463" s="64"/>
      <c r="L463" s="79"/>
      <c r="M463" s="64"/>
      <c r="N463" s="6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7"/>
      <c r="CP463" s="10"/>
      <c r="CQ463" s="67">
        <f>IF(SUM(CQ141:CQ446)=0,"",SUM(CQ141:CQ446))</f>
        <v>240061.48</v>
      </c>
      <c r="CR463" s="36" t="s">
        <v>230</v>
      </c>
      <c r="CS463" s="67">
        <f>IF(SUM(CS141:CS446)=0,"",SUM(CS141:CS446))</f>
        <v>19470.4</v>
      </c>
      <c r="CT463" s="68">
        <f>IF(SUM(CT141:CT446)=0,"",SUM(CT141:CT446))</f>
        <v>259531.88</v>
      </c>
    </row>
    <row r="464" ht="4.5" customHeight="1"/>
    <row r="465" spans="96:97" ht="7.5" customHeight="1">
      <c r="CR465" s="8"/>
      <c r="CS465" s="8"/>
    </row>
    <row r="466" spans="96:97" ht="7.5" customHeight="1">
      <c r="CR466" s="8"/>
      <c r="CS466" s="8"/>
    </row>
    <row r="467" spans="1:99" s="19" customFormat="1" ht="16.5">
      <c r="A467" s="14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18"/>
    </row>
    <row r="469" spans="96:97" ht="6" customHeight="1">
      <c r="CR469" s="8"/>
      <c r="CS469" s="8"/>
    </row>
    <row r="470" spans="96:97" ht="6" customHeight="1">
      <c r="CR470" s="8"/>
      <c r="CS470" s="8"/>
    </row>
    <row r="471" spans="1:99" s="19" customFormat="1" ht="16.5">
      <c r="A471" s="14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18"/>
    </row>
    <row r="473" spans="2:95" ht="22.5" customHeight="1">
      <c r="B473" s="22" t="s">
        <v>556</v>
      </c>
      <c r="C473" s="23"/>
      <c r="D473" s="23"/>
      <c r="E473" s="24"/>
      <c r="F473" s="24"/>
      <c r="G473" s="24"/>
      <c r="H473" s="24"/>
      <c r="I473" s="25"/>
      <c r="J473" s="25"/>
      <c r="K473" s="25"/>
      <c r="L473" s="26"/>
      <c r="M473" s="25"/>
      <c r="N473" s="25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7"/>
      <c r="CP473" s="10"/>
      <c r="CQ473" s="10"/>
    </row>
    <row r="474" spans="2:3" ht="14.25">
      <c r="B474" s="28"/>
      <c r="C474" s="29"/>
    </row>
    <row r="475" spans="2:98" ht="14.25">
      <c r="B475" s="30">
        <v>1</v>
      </c>
      <c r="C475" s="31">
        <v>2</v>
      </c>
      <c r="D475" s="31">
        <v>3</v>
      </c>
      <c r="E475" s="32">
        <v>4</v>
      </c>
      <c r="F475" s="32">
        <v>5</v>
      </c>
      <c r="G475" s="32">
        <v>6</v>
      </c>
      <c r="H475" s="32">
        <v>7</v>
      </c>
      <c r="I475" s="80"/>
      <c r="J475" s="81">
        <v>5</v>
      </c>
      <c r="K475" s="81">
        <v>6</v>
      </c>
      <c r="L475" s="81" t="s">
        <v>557</v>
      </c>
      <c r="M475" s="82" t="s">
        <v>558</v>
      </c>
      <c r="N475" s="82" t="s">
        <v>559</v>
      </c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5"/>
      <c r="CP475" s="36">
        <v>5</v>
      </c>
      <c r="CQ475" s="36">
        <v>6</v>
      </c>
      <c r="CR475" s="36">
        <v>7</v>
      </c>
      <c r="CS475" s="36">
        <v>8</v>
      </c>
      <c r="CT475" s="36">
        <v>9</v>
      </c>
    </row>
    <row r="476" spans="2:98" ht="12" customHeight="1">
      <c r="B476" s="37" t="s">
        <v>4</v>
      </c>
      <c r="C476" s="38" t="s">
        <v>5</v>
      </c>
      <c r="D476" s="38" t="s">
        <v>6</v>
      </c>
      <c r="E476" s="39" t="s">
        <v>7</v>
      </c>
      <c r="F476" s="38" t="s">
        <v>8</v>
      </c>
      <c r="G476" s="38" t="s">
        <v>9</v>
      </c>
      <c r="H476" s="39" t="s">
        <v>10</v>
      </c>
      <c r="I476" s="40" t="s">
        <v>11</v>
      </c>
      <c r="J476" s="40" t="s">
        <v>11</v>
      </c>
      <c r="K476" s="40" t="s">
        <v>12</v>
      </c>
      <c r="L476" s="41" t="s">
        <v>13</v>
      </c>
      <c r="M476" s="42" t="s">
        <v>14</v>
      </c>
      <c r="N476" s="42" t="s">
        <v>15</v>
      </c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5"/>
      <c r="CP476" s="36" t="s">
        <v>16</v>
      </c>
      <c r="CQ476" s="36" t="s">
        <v>17</v>
      </c>
      <c r="CR476" s="36" t="s">
        <v>18</v>
      </c>
      <c r="CS476" s="36"/>
      <c r="CT476" s="36" t="s">
        <v>19</v>
      </c>
    </row>
    <row r="477" spans="2:98" ht="34.5" customHeight="1">
      <c r="B477" s="37"/>
      <c r="C477" s="38"/>
      <c r="D477" s="38"/>
      <c r="E477" s="39"/>
      <c r="F477" s="38"/>
      <c r="G477" s="38"/>
      <c r="H477" s="39"/>
      <c r="I477" s="40"/>
      <c r="J477" s="40"/>
      <c r="K477" s="40"/>
      <c r="L477" s="41"/>
      <c r="M477" s="42"/>
      <c r="N477" s="42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5"/>
      <c r="CP477" s="36"/>
      <c r="CQ477" s="36"/>
      <c r="CR477" s="36" t="s">
        <v>20</v>
      </c>
      <c r="CS477" s="36" t="s">
        <v>21</v>
      </c>
      <c r="CT477" s="36"/>
    </row>
    <row r="478" spans="2:98" ht="14.25">
      <c r="B478" s="37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43"/>
      <c r="N478" s="43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5"/>
      <c r="CP478" s="36"/>
      <c r="CQ478" s="36" t="s">
        <v>22</v>
      </c>
      <c r="CR478" s="36"/>
      <c r="CS478" s="36" t="s">
        <v>23</v>
      </c>
      <c r="CT478" s="36" t="s">
        <v>24</v>
      </c>
    </row>
    <row r="479" spans="2:98" ht="15.75" customHeight="1">
      <c r="B479" s="44">
        <v>1</v>
      </c>
      <c r="C479" s="45" t="s">
        <v>560</v>
      </c>
      <c r="D479" s="46" t="s">
        <v>341</v>
      </c>
      <c r="E479" s="47">
        <v>1500</v>
      </c>
      <c r="F479" s="47"/>
      <c r="G479" s="47"/>
      <c r="H479" s="47"/>
      <c r="I479" s="83">
        <v>3.16</v>
      </c>
      <c r="J479" s="84"/>
      <c r="K479" s="47"/>
      <c r="L479" s="85"/>
      <c r="M479" s="86"/>
      <c r="N479" s="86"/>
      <c r="CP479" s="51">
        <v>2.18</v>
      </c>
      <c r="CQ479" s="51">
        <f aca="true" t="shared" si="9" ref="CQ479:CQ484">IF(H479="",IF(E479*CP479=0,"",E479*CP479),CP479*H479)</f>
        <v>3270.0000000000005</v>
      </c>
      <c r="CR479" s="52">
        <v>0.08</v>
      </c>
      <c r="CS479" s="51">
        <f aca="true" t="shared" si="10" ref="CS479:CS484">IF(CR479="","",IF(CQ479="","",ROUND(CQ479*CR479,2)))</f>
        <v>261.6</v>
      </c>
      <c r="CT479" s="51">
        <f aca="true" t="shared" si="11" ref="CT479:CT484">IF(CP479="","",IF(CR479="","",CQ479+CS479))</f>
        <v>3531.6000000000004</v>
      </c>
    </row>
    <row r="480" spans="2:98" ht="15.75" customHeight="1">
      <c r="B480" s="44">
        <v>2</v>
      </c>
      <c r="C480" s="45" t="s">
        <v>561</v>
      </c>
      <c r="D480" s="46" t="s">
        <v>26</v>
      </c>
      <c r="E480" s="47">
        <v>1</v>
      </c>
      <c r="F480" s="47"/>
      <c r="G480" s="47"/>
      <c r="H480" s="47"/>
      <c r="I480" s="48">
        <v>339</v>
      </c>
      <c r="J480" s="84"/>
      <c r="K480" s="48"/>
      <c r="L480" s="85"/>
      <c r="M480" s="50"/>
      <c r="N480" s="50"/>
      <c r="CP480" s="51">
        <v>20.16</v>
      </c>
      <c r="CQ480" s="51">
        <f t="shared" si="9"/>
        <v>20.16</v>
      </c>
      <c r="CR480" s="52">
        <v>0.08</v>
      </c>
      <c r="CS480" s="51">
        <f t="shared" si="10"/>
        <v>1.61</v>
      </c>
      <c r="CT480" s="51">
        <f t="shared" si="11"/>
        <v>21.77</v>
      </c>
    </row>
    <row r="481" spans="2:98" ht="15.75" customHeight="1">
      <c r="B481" s="44">
        <v>3</v>
      </c>
      <c r="C481" s="45" t="s">
        <v>562</v>
      </c>
      <c r="D481" s="46" t="s">
        <v>341</v>
      </c>
      <c r="E481" s="47">
        <v>500</v>
      </c>
      <c r="F481" s="47"/>
      <c r="G481" s="47"/>
      <c r="H481" s="47"/>
      <c r="I481" s="48">
        <v>3.5</v>
      </c>
      <c r="J481" s="84"/>
      <c r="K481" s="48"/>
      <c r="L481" s="85"/>
      <c r="M481" s="50"/>
      <c r="N481" s="50"/>
      <c r="CP481" s="51">
        <v>2.53</v>
      </c>
      <c r="CQ481" s="51">
        <f t="shared" si="9"/>
        <v>1265</v>
      </c>
      <c r="CR481" s="52">
        <v>0.08</v>
      </c>
      <c r="CS481" s="51">
        <f t="shared" si="10"/>
        <v>101.2</v>
      </c>
      <c r="CT481" s="51">
        <f t="shared" si="11"/>
        <v>1366.2</v>
      </c>
    </row>
    <row r="482" spans="2:98" ht="15.75" customHeight="1">
      <c r="B482" s="44">
        <v>4</v>
      </c>
      <c r="C482" s="45" t="s">
        <v>563</v>
      </c>
      <c r="D482" s="46" t="s">
        <v>341</v>
      </c>
      <c r="E482" s="47">
        <v>20</v>
      </c>
      <c r="F482" s="47"/>
      <c r="G482" s="47"/>
      <c r="H482" s="47"/>
      <c r="I482" s="48">
        <v>7.68</v>
      </c>
      <c r="J482" s="84"/>
      <c r="K482" s="48"/>
      <c r="L482" s="85"/>
      <c r="M482" s="50"/>
      <c r="N482" s="50"/>
      <c r="CP482" s="51">
        <v>6.05</v>
      </c>
      <c r="CQ482" s="51">
        <f t="shared" si="9"/>
        <v>121</v>
      </c>
      <c r="CR482" s="52">
        <v>0.08</v>
      </c>
      <c r="CS482" s="51">
        <f t="shared" si="10"/>
        <v>9.68</v>
      </c>
      <c r="CT482" s="51">
        <f t="shared" si="11"/>
        <v>130.68</v>
      </c>
    </row>
    <row r="483" spans="2:98" ht="15.75" customHeight="1">
      <c r="B483" s="44">
        <v>5</v>
      </c>
      <c r="C483" s="45" t="s">
        <v>564</v>
      </c>
      <c r="D483" s="46" t="s">
        <v>341</v>
      </c>
      <c r="E483" s="47">
        <v>1200</v>
      </c>
      <c r="F483" s="47"/>
      <c r="G483" s="47"/>
      <c r="H483" s="47"/>
      <c r="I483" s="48">
        <v>3.62</v>
      </c>
      <c r="J483" s="84"/>
      <c r="K483" s="48"/>
      <c r="L483" s="85"/>
      <c r="M483" s="50"/>
      <c r="N483" s="50"/>
      <c r="CP483" s="51">
        <v>2.5</v>
      </c>
      <c r="CQ483" s="51">
        <f t="shared" si="9"/>
        <v>3000</v>
      </c>
      <c r="CR483" s="52">
        <v>0.08</v>
      </c>
      <c r="CS483" s="51">
        <f t="shared" si="10"/>
        <v>240</v>
      </c>
      <c r="CT483" s="51">
        <f t="shared" si="11"/>
        <v>3240</v>
      </c>
    </row>
    <row r="484" spans="2:98" ht="15.75" customHeight="1">
      <c r="B484" s="44">
        <v>6</v>
      </c>
      <c r="C484" s="45" t="s">
        <v>565</v>
      </c>
      <c r="D484" s="46" t="s">
        <v>341</v>
      </c>
      <c r="E484" s="47">
        <v>250</v>
      </c>
      <c r="F484" s="47"/>
      <c r="G484" s="47"/>
      <c r="H484" s="47"/>
      <c r="I484" s="48">
        <v>2.68</v>
      </c>
      <c r="J484" s="84"/>
      <c r="K484" s="48"/>
      <c r="L484" s="85"/>
      <c r="M484" s="50"/>
      <c r="N484" s="50"/>
      <c r="CP484" s="51">
        <v>1.93</v>
      </c>
      <c r="CQ484" s="51">
        <f t="shared" si="9"/>
        <v>482.5</v>
      </c>
      <c r="CR484" s="52">
        <v>0.08</v>
      </c>
      <c r="CS484" s="51">
        <f t="shared" si="10"/>
        <v>38.6</v>
      </c>
      <c r="CT484" s="51">
        <f t="shared" si="11"/>
        <v>521.1</v>
      </c>
    </row>
    <row r="485" spans="2:98" ht="20.25" customHeight="1">
      <c r="B485" s="62"/>
      <c r="C485" s="63" t="s">
        <v>566</v>
      </c>
      <c r="D485" s="63"/>
      <c r="E485" s="63"/>
      <c r="F485" s="63"/>
      <c r="G485" s="63"/>
      <c r="H485" s="63"/>
      <c r="I485" s="63"/>
      <c r="J485" s="87"/>
      <c r="K485" s="64"/>
      <c r="L485" s="88"/>
      <c r="M485" s="66"/>
      <c r="N485" s="66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7"/>
      <c r="CP485" s="10"/>
      <c r="CQ485" s="67">
        <f>IF(SUM(CQ479:CQ484)=0,"",SUM(CQ479:CQ484))</f>
        <v>8158.660000000001</v>
      </c>
      <c r="CR485" s="36" t="s">
        <v>230</v>
      </c>
      <c r="CS485" s="67">
        <f>IF(SUM(CS479:CS484)=0,"",SUM(CS479:CS484))</f>
        <v>652.69</v>
      </c>
      <c r="CT485" s="68">
        <f>IF(SUM(CT479:CT484)=0,"",SUM(CT479:CT484))</f>
        <v>8811.35</v>
      </c>
    </row>
    <row r="486" ht="7.5" customHeight="1"/>
    <row r="487" ht="7.5" customHeight="1">
      <c r="C487" s="69"/>
    </row>
    <row r="488" ht="7.5" customHeight="1"/>
    <row r="489" spans="1:256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4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4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4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4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4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4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4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</sheetData>
  <sheetProtection selectLockedCells="1" selectUnlockedCells="1"/>
  <mergeCells count="66">
    <mergeCell ref="B3:M3"/>
    <mergeCell ref="B4:M4"/>
    <mergeCell ref="B5:M5"/>
    <mergeCell ref="B6:M6"/>
    <mergeCell ref="B9:CT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CP14:CP15"/>
    <mergeCell ref="CQ14:CQ15"/>
    <mergeCell ref="CR14:CS14"/>
    <mergeCell ref="CT14:CT15"/>
    <mergeCell ref="B129:CT129"/>
    <mergeCell ref="CQ130:CS130"/>
    <mergeCell ref="CQ131:CS131"/>
    <mergeCell ref="B132:CT132"/>
    <mergeCell ref="C133:CT133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CP138:CP139"/>
    <mergeCell ref="CQ138:CQ139"/>
    <mergeCell ref="CR138:CS138"/>
    <mergeCell ref="CT138:CT139"/>
    <mergeCell ref="CQ465:CS465"/>
    <mergeCell ref="CQ466:CS466"/>
    <mergeCell ref="B467:CT467"/>
    <mergeCell ref="CQ469:CS469"/>
    <mergeCell ref="B471:CT471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CP476:CP477"/>
    <mergeCell ref="CQ476:CQ477"/>
    <mergeCell ref="CR476:CS476"/>
    <mergeCell ref="CT476:CT477"/>
  </mergeCells>
  <printOptions/>
  <pageMargins left="0.40972222222222227" right="0.1798611111111111" top="0.25" bottom="0.20972222222222223" header="0.5118110236220472" footer="0.5118110236220472"/>
  <pageSetup horizontalDpi="300" verticalDpi="300" orientation="landscape" paperSize="9" scale="115"/>
  <rowBreaks count="3" manualBreakCount="3">
    <brk id="130" max="255" man="1"/>
    <brk id="465" max="255" man="1"/>
    <brk id="4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2024-04-23T10:29:11Z</cp:lastPrinted>
  <dcterms:created xsi:type="dcterms:W3CDTF">2005-02-03T10:59:06Z</dcterms:created>
  <dcterms:modified xsi:type="dcterms:W3CDTF">2024-04-29T11:46:50Z</dcterms:modified>
  <cp:category/>
  <cp:version/>
  <cp:contentType/>
  <cp:contentStatus/>
  <cp:revision>71</cp:revision>
</cp:coreProperties>
</file>