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wapo\OneDrive\Pulpit\16. Krajnik Górny\#CD\1. Droga powiatowa - 1434Z\4. WYCENA\1. TER\edit\"/>
    </mc:Choice>
  </mc:AlternateContent>
  <xr:revisionPtr revIDLastSave="0" documentId="13_ncr:1_{B22A2687-A4AE-46E3-B9C1-462B2D1F1C73}" xr6:coauthVersionLast="47" xr6:coauthVersionMax="47" xr10:uidLastSave="{00000000-0000-0000-0000-000000000000}"/>
  <bookViews>
    <workbookView xWindow="1512" yWindow="1608" windowWidth="17280" windowHeight="8964" activeTab="2" xr2:uid="{E81E94B9-758C-419F-A97D-4F6BD3167D8F}"/>
  </bookViews>
  <sheets>
    <sheet name="Wykres2" sheetId="3" r:id="rId1"/>
    <sheet name="Wykres1" sheetId="2" r:id="rId2"/>
    <sheet name="Arkusz1" sheetId="1" r:id="rId3"/>
  </sheets>
  <definedNames>
    <definedName name="_xlnm.Print_Area" localSheetId="2">Arkusz1!$A$1:$I$37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1" l="1"/>
  <c r="H14" i="1"/>
  <c r="H15" i="1"/>
  <c r="H16" i="1"/>
  <c r="H17" i="1"/>
  <c r="H18" i="1"/>
  <c r="H20" i="1"/>
  <c r="H22" i="1"/>
  <c r="H24" i="1"/>
  <c r="H25" i="1"/>
  <c r="H27" i="1"/>
  <c r="H28" i="1"/>
  <c r="H29" i="1"/>
  <c r="H31" i="1"/>
  <c r="H32" i="1"/>
  <c r="H34" i="1"/>
  <c r="H21" i="1" l="1"/>
  <c r="H37" i="1" s="1"/>
  <c r="H38" i="1" s="1"/>
</calcChain>
</file>

<file path=xl/sharedStrings.xml><?xml version="1.0" encoding="utf-8"?>
<sst xmlns="http://schemas.openxmlformats.org/spreadsheetml/2006/main" count="104" uniqueCount="85">
  <si>
    <t>L.p.</t>
  </si>
  <si>
    <t>Wyszczególnienie elementów rozliczeniowych</t>
  </si>
  <si>
    <t>J.m.</t>
  </si>
  <si>
    <t>Ilość</t>
  </si>
  <si>
    <t>Cena jedn. PLN</t>
  </si>
  <si>
    <t>Wartość netto PLN</t>
  </si>
  <si>
    <t>Roboty przygotowawcze i rozbiórkowe</t>
  </si>
  <si>
    <t>Pomiary geodezyjne, wytyczenie  w terenie osi głównych, pomiary geodezyjne realizacyjne, sporządzanie dokumentacji powykonawczej, inwentaryzacji, map geodezyjnych powykonawczych oraz pomiary kontrolne i sprawdzające.</t>
  </si>
  <si>
    <t>km</t>
  </si>
  <si>
    <t>Roboty ziemne</t>
  </si>
  <si>
    <t>Roboty ziemne - wykop pod projektowane warstwy konstrukcyjne związane z wykonaniem koryta z transportem urobku na odkład Wykonawcy.</t>
  </si>
  <si>
    <t>Mechaniczne profilowanie i zagęszczanie podłoża pod warstwy konstrukcyjne nawierzchni.</t>
  </si>
  <si>
    <t>Podbudowy</t>
  </si>
  <si>
    <t>Nawierzchnie</t>
  </si>
  <si>
    <t>Organizacja ruchu</t>
  </si>
  <si>
    <t>szt.</t>
  </si>
  <si>
    <t>Roboty wykończeniowe</t>
  </si>
  <si>
    <r>
      <t>m</t>
    </r>
    <r>
      <rPr>
        <vertAlign val="superscript"/>
        <sz val="10"/>
        <rFont val="Arial Narrow"/>
        <family val="2"/>
        <charset val="238"/>
      </rPr>
      <t>2</t>
    </r>
  </si>
  <si>
    <t>I.II.</t>
  </si>
  <si>
    <t>I.III.</t>
  </si>
  <si>
    <t>I.IV.</t>
  </si>
  <si>
    <t>I.VI.</t>
  </si>
  <si>
    <t>I.VII.</t>
  </si>
  <si>
    <t>Inwestor:</t>
  </si>
  <si>
    <t>Data wykonania:</t>
  </si>
  <si>
    <t>Klasyfikacja robót:</t>
  </si>
  <si>
    <t>Zadanie:</t>
  </si>
  <si>
    <t>I.</t>
  </si>
  <si>
    <t>1</t>
  </si>
  <si>
    <t>Razem [netto]:</t>
  </si>
  <si>
    <t>3</t>
  </si>
  <si>
    <t>14</t>
  </si>
  <si>
    <t>Roboty ziemne - formowanie i zagęszczanie nasypów o wysokości do 3,0m wraz z dowozem materiału.</t>
  </si>
  <si>
    <t>TABELA ELEMENTÓW ROZLICZENIOWYCH</t>
  </si>
  <si>
    <r>
      <t>m</t>
    </r>
    <r>
      <rPr>
        <vertAlign val="superscript"/>
        <sz val="10"/>
        <rFont val="Arial Narrow"/>
        <family val="2"/>
        <charset val="238"/>
      </rPr>
      <t>3</t>
    </r>
  </si>
  <si>
    <t>SST</t>
  </si>
  <si>
    <t>D-01.01.01A</t>
  </si>
  <si>
    <t>D-02.01.01</t>
  </si>
  <si>
    <t>D-02.03.01</t>
  </si>
  <si>
    <t>D-04.01.01</t>
  </si>
  <si>
    <t>D-04.05.00</t>
  </si>
  <si>
    <t>2</t>
  </si>
  <si>
    <t>D-07.02.01</t>
  </si>
  <si>
    <t>45000000-7 Roboty budowlane
45233120-6 Roboty w zakresie budowy dróg
­45233290-8 Instalowanie znaków drogowych,</t>
  </si>
  <si>
    <t>D-04.04.02
D-04.04.00</t>
  </si>
  <si>
    <t>Warstwa wiążaca z mieszanki mineralno-asflatowej z AC16W, KR3-4, po zagęszczeniu gr. 5 cm wraz z wcześniejszym oczyszczeniem i skropieniem dolnej warstwy konstrukcji.</t>
  </si>
  <si>
    <t>Słupki do znaków drogowych z rur stalowych śr. 60 mm. - słupki z demontażu</t>
  </si>
  <si>
    <t>I.VIII</t>
  </si>
  <si>
    <t>Rozebranie słupków stalowych w celu ponownego wbudowania</t>
  </si>
  <si>
    <t>Rozebranie tablic znaków drogowych zakazu, nakazu, ostrzegawczych, informacyjnych o powierzchni do 0,3m2, w celu ponowgo wbudowania</t>
  </si>
  <si>
    <t>D-05.03.05A
D-04.03.01</t>
  </si>
  <si>
    <t>D-05.03.05B
D-04.03.01</t>
  </si>
  <si>
    <t>D-10.10.01M</t>
  </si>
  <si>
    <t>styczeń 2023 r.</t>
  </si>
  <si>
    <t>Nawierzchnia jezdni z mieszanki mineralno-asflatowej z AC11S, KR3-4, po zagęszczeniu gr. 4 cm wraz z wcześniejszym oczyszczeniem i skropieniem dolnej warstwy konstrukcji.</t>
  </si>
  <si>
    <t xml:space="preserve">Wykonanie poboczy z mieszanki kruszyw niezwiązanych, stabilizowanych mechanicznie #0/31,5, C90/3, zamiałowane miałem kamiennym 0/5 gr. 10 cm wraz z nadaniem odpowiedniego profilu poprzecznego i zagęszczeniem. </t>
  </si>
  <si>
    <t>ZAKRES PODSTAWOWY</t>
  </si>
  <si>
    <t>Usunięcie warstwy ziemi urodzajnej (humusu) o grubości do 15 cm za pomocą spycharek</t>
  </si>
  <si>
    <t>Frezowanie istniejącej nawierzchni bitumicznej wraz z wywozem odpadu na odkład Wykonawcy i utylizacją. .</t>
  </si>
  <si>
    <t xml:space="preserve">Usunięcie nawierzchni z kruszywa o gr. 10 cm wraz z wywozem odpadu na odkład Wykonawcy i utylizacją. </t>
  </si>
  <si>
    <t>4</t>
  </si>
  <si>
    <t>15</t>
  </si>
  <si>
    <t>D-01.02.02A</t>
  </si>
  <si>
    <t>D-01.02.04</t>
  </si>
  <si>
    <t>Powiat Gryfiński
ul. Sprzymierzonych 4,
74-100 Gryfino</t>
  </si>
  <si>
    <t>t</t>
  </si>
  <si>
    <t>Podbudowa z mieszanki kruszyw niezwiązanych, stabilizowanych mechanicznie #0/31,5, C90/3 o grubości po zagęszczeniu 20 cm. Warstwa konstrukcyjna drogi bitumicznej i zjazdów</t>
  </si>
  <si>
    <t>Podbudowa z mieszanki kruszyw związanych spoiwen hydraulicznym C3/4 o grubości po zagęszczeniu 15 cm. Warstwa konstrukcyjna drogi bitumicznej i zjazdów</t>
  </si>
  <si>
    <t>Zieleń</t>
  </si>
  <si>
    <t>Przebudowa drogi powiatowej o nr. 1386Z w m. Krajnik Górny</t>
  </si>
  <si>
    <r>
      <t>Przymocowanie tablic znaków drogowych zakazu, nakazu, ostrzegawczych, informacyjnych o powierzchni do 0,3m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>. - tablice z demontażu</t>
    </r>
  </si>
  <si>
    <t>Mechaniczne plantowanie powierzchni gruntu rodzimego wraz z humusowaniem i obsianiem mieszanką traw przy gr. warstwy humusu 10 cm.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</si>
  <si>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</si>
  <si>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</si>
  <si>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</si>
  <si>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</si>
  <si>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</si>
  <si>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</si>
  <si>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</si>
  <si>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</si>
  <si>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</si>
  <si>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16</t>
  </si>
  <si>
    <t>17</t>
  </si>
  <si>
    <t>D-06.03.01</t>
  </si>
  <si>
    <t>Warstwa wyrównawcza z mieszanki mineralno-asflatowej z AC16W, KR3-4, 125 kg/m2 wraz z wcześniejszym oczyszczeniem i skropieniem dolnej warstwy konstrukcji.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</si>
</sst>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0.000"/>
    <numFmt numFmtId="165" formatCode="#,##0.00\ &quot;zł&quot;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b/>
      <sz val="11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i/>
      <sz val="10"/>
      <name val="Arial Narrow"/>
      <family val="2"/>
      <charset val="238"/>
    </font>
    <font>
      <i/>
      <sz val="10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sz val="10"/>
      <name val="Arial"/>
      <family val="2"/>
      <charset val="238"/>
    </font>
    <font>
      <i/>
      <sz val="11"/>
      <color rgb="FF000000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sz val="11"/>
      <name val="Arial Narrow"/>
      <family val="2"/>
      <charset val="238"/>
    </font>
    <font>
      <sz val="2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rgb="FFFFFF00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59999389629810485"/>
        <bgColor rgb="FFCCFFCC"/>
      </patternFill>
    </fill>
    <fill>
      <patternFill patternType="solid">
        <fgColor rgb="FF57D3FF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3" fillId="0" borderId="0"/>
    <xf numFmtId="0" fontId="13" fillId="0" borderId="0" applyNumberFormat="0" applyFont="0" applyFill="0" applyBorder="0" applyProtection="0">
      <alignment vertical="top" wrapText="1"/>
    </xf>
    <xf numFmtId="0" fontId="19" fillId="0" borderId="0"/>
  </cellStyleXfs>
  <cellXfs count="77">
    <xf numFmtId="0" fontId="0" fillId="0" borderId="0" xfId="0"/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44" fontId="9" fillId="3" borderId="1" xfId="0" applyNumberFormat="1" applyFont="1" applyFill="1" applyBorder="1" applyAlignment="1">
      <alignment horizontal="left" vertical="center" wrapText="1"/>
    </xf>
    <xf numFmtId="2" fontId="10" fillId="3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left" vertical="center" wrapText="1"/>
    </xf>
    <xf numFmtId="44" fontId="14" fillId="3" borderId="1" xfId="0" applyNumberFormat="1" applyFont="1" applyFill="1" applyBorder="1" applyAlignment="1">
      <alignment horizontal="left" vertical="center" wrapText="1"/>
    </xf>
    <xf numFmtId="44" fontId="9" fillId="3" borderId="3" xfId="0" applyNumberFormat="1" applyFont="1" applyFill="1" applyBorder="1" applyAlignment="1">
      <alignment horizontal="center" vertical="center" wrapText="1"/>
    </xf>
    <xf numFmtId="44" fontId="12" fillId="3" borderId="3" xfId="0" applyNumberFormat="1" applyFont="1" applyFill="1" applyBorder="1" applyAlignment="1">
      <alignment horizontal="left" vertical="center" wrapText="1"/>
    </xf>
    <xf numFmtId="49" fontId="0" fillId="0" borderId="0" xfId="0" applyNumberFormat="1"/>
    <xf numFmtId="49" fontId="9" fillId="0" borderId="10" xfId="0" applyNumberFormat="1" applyFont="1" applyBorder="1" applyAlignment="1">
      <alignment horizontal="center" vertical="center" wrapText="1"/>
    </xf>
    <xf numFmtId="49" fontId="2" fillId="3" borderId="15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/>
    </xf>
    <xf numFmtId="44" fontId="0" fillId="0" borderId="0" xfId="0" applyNumberFormat="1"/>
    <xf numFmtId="2" fontId="0" fillId="0" borderId="0" xfId="0" applyNumberFormat="1"/>
    <xf numFmtId="0" fontId="10" fillId="3" borderId="1" xfId="0" applyFont="1" applyFill="1" applyBorder="1" applyAlignment="1">
      <alignment horizontal="center" vertical="center" wrapText="1"/>
    </xf>
    <xf numFmtId="49" fontId="11" fillId="3" borderId="15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/>
    </xf>
    <xf numFmtId="2" fontId="17" fillId="3" borderId="1" xfId="0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11" fillId="3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4" fontId="8" fillId="4" borderId="21" xfId="1" applyFont="1" applyFill="1" applyBorder="1" applyAlignment="1">
      <alignment horizontal="center" vertical="center"/>
    </xf>
    <xf numFmtId="0" fontId="18" fillId="0" borderId="0" xfId="0" applyFont="1"/>
    <xf numFmtId="49" fontId="2" fillId="6" borderId="12" xfId="0" applyNumberFormat="1" applyFont="1" applyFill="1" applyBorder="1" applyAlignment="1">
      <alignment horizontal="center" vertical="center" wrapText="1"/>
    </xf>
    <xf numFmtId="49" fontId="2" fillId="6" borderId="17" xfId="0" applyNumberFormat="1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2" fontId="2" fillId="7" borderId="13" xfId="0" applyNumberFormat="1" applyFont="1" applyFill="1" applyBorder="1" applyAlignment="1">
      <alignment horizontal="center" vertical="center" wrapText="1"/>
    </xf>
    <xf numFmtId="44" fontId="2" fillId="7" borderId="13" xfId="0" applyNumberFormat="1" applyFont="1" applyFill="1" applyBorder="1" applyAlignment="1">
      <alignment horizontal="center" vertical="center" wrapText="1"/>
    </xf>
    <xf numFmtId="44" fontId="2" fillId="7" borderId="14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65" fontId="7" fillId="0" borderId="16" xfId="1" applyNumberFormat="1" applyFont="1" applyFill="1" applyBorder="1" applyAlignment="1">
      <alignment horizontal="center" vertical="center"/>
    </xf>
    <xf numFmtId="44" fontId="6" fillId="0" borderId="3" xfId="1" applyFont="1" applyFill="1" applyBorder="1" applyAlignment="1">
      <alignment horizontal="center" vertical="center"/>
    </xf>
    <xf numFmtId="49" fontId="4" fillId="0" borderId="1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5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165" fontId="7" fillId="0" borderId="1" xfId="1" applyNumberFormat="1" applyFont="1" applyFill="1" applyBorder="1" applyAlignment="1">
      <alignment horizontal="center" vertical="center"/>
    </xf>
    <xf numFmtId="165" fontId="7" fillId="2" borderId="16" xfId="1" applyNumberFormat="1" applyFont="1" applyFill="1" applyBorder="1" applyAlignment="1">
      <alignment horizontal="center" vertical="center"/>
    </xf>
    <xf numFmtId="44" fontId="8" fillId="4" borderId="18" xfId="0" applyNumberFormat="1" applyFont="1" applyFill="1" applyBorder="1" applyAlignment="1">
      <alignment horizontal="right" vertical="center" wrapText="1"/>
    </xf>
    <xf numFmtId="44" fontId="8" fillId="4" borderId="19" xfId="0" applyNumberFormat="1" applyFont="1" applyFill="1" applyBorder="1" applyAlignment="1">
      <alignment horizontal="right" vertical="center" wrapText="1"/>
    </xf>
    <xf numFmtId="44" fontId="8" fillId="4" borderId="20" xfId="0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/>
    </xf>
    <xf numFmtId="49" fontId="9" fillId="0" borderId="10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9" fillId="2" borderId="0" xfId="0" applyNumberFormat="1" applyFont="1" applyFill="1" applyAlignment="1">
      <alignment horizontal="center" vertical="center"/>
    </xf>
    <xf numFmtId="49" fontId="9" fillId="2" borderId="11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49" fontId="2" fillId="8" borderId="22" xfId="0" applyNumberFormat="1" applyFont="1" applyFill="1" applyBorder="1" applyAlignment="1">
      <alignment horizontal="center" vertical="center" wrapText="1"/>
    </xf>
    <xf numFmtId="49" fontId="2" fillId="8" borderId="23" xfId="0" applyNumberFormat="1" applyFont="1" applyFill="1" applyBorder="1" applyAlignment="1">
      <alignment horizontal="center" vertical="center" wrapText="1"/>
    </xf>
    <xf numFmtId="49" fontId="2" fillId="8" borderId="24" xfId="0" applyNumberFormat="1" applyFont="1" applyFill="1" applyBorder="1" applyAlignment="1">
      <alignment horizontal="center" vertical="center" wrapText="1"/>
    </xf>
  </cellXfs>
  <cellStyles count="6">
    <cellStyle name="Excel Built-in Normal" xfId="3" xr:uid="{B4688A52-20A5-4424-9901-C6A41768BD7E}"/>
    <cellStyle name="Normal 2" xfId="5" xr:uid="{AA51EF6D-9004-4E04-A108-850AF32B051C}"/>
    <cellStyle name="Normalny" xfId="0" builtinId="0"/>
    <cellStyle name="Normalny 6" xfId="4" xr:uid="{73AA4E04-41EB-4157-AA65-67A9643EBC47}"/>
    <cellStyle name="Walutowy 4" xfId="1" xr:uid="{15E15A5E-519E-4919-87B6-6021DF6982C1}"/>
    <cellStyle name="Walutowy 6" xfId="2" xr:uid="{4B20D486-AC48-4CE7-8028-6AD78AC0AAC3}"/>
  </cellStyles>
  <dxfs count="12"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colors>
    <mruColors>
      <color rgb="FF57D3FF"/>
      <color rgb="FFA365D1"/>
      <color rgb="FF46DAB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44683295"/>
        <c:axId val="944683711"/>
      </c:barChart>
      <c:catAx>
        <c:axId val="94468329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44683711"/>
        <c:crosses val="autoZero"/>
        <c:auto val="1"/>
        <c:lblAlgn val="ctr"/>
        <c:lblOffset val="100"/>
        <c:noMultiLvlLbl val="0"/>
      </c:catAx>
      <c:valAx>
        <c:axId val="9446837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446832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22943455"/>
        <c:axId val="1022943871"/>
      </c:barChart>
      <c:catAx>
        <c:axId val="102294345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022943871"/>
        <c:crosses val="autoZero"/>
        <c:auto val="1"/>
        <c:lblAlgn val="ctr"/>
        <c:lblOffset val="100"/>
        <c:noMultiLvlLbl val="0"/>
      </c:catAx>
      <c:valAx>
        <c:axId val="10229438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0229434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BC4BD28-40E0-4ACD-85E3-E09009F9C3D4}">
  <sheetPr/>
  <sheetViews>
    <sheetView zoomScale="10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CC7200C-9646-4302-A36D-805152307CD1}">
  <sheetPr/>
  <sheetViews>
    <sheetView zoomScale="2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20200" cy="6019800"/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C02B85B8-29EA-4137-AEB7-E505E52649D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65920" cy="6065520"/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AE48FFD4-DC22-46E6-8A79-FB4054BF6E5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A20157-A59C-4CA1-A2D8-62C289F7AF8E}">
  <sheetPr>
    <pageSetUpPr fitToPage="1"/>
  </sheetPr>
  <dimension ref="B1:M38"/>
  <sheetViews>
    <sheetView tabSelected="1" view="pageBreakPreview" topLeftCell="A28" zoomScale="70" zoomScaleNormal="60" zoomScaleSheetLayoutView="70" workbookViewId="0">
      <selection activeCell="J38" sqref="J38"/>
    </sheetView>
  </sheetViews>
  <sheetFormatPr defaultRowHeight="14.4" x14ac:dyDescent="0.3"/>
  <cols>
    <col min="1" max="1" width="1.21875" customWidth="1"/>
    <col min="2" max="3" width="10.6640625" style="10" customWidth="1"/>
    <col min="4" max="4" width="66.33203125" customWidth="1"/>
    <col min="5" max="5" width="7.77734375" customWidth="1"/>
    <col min="6" max="6" width="10.44140625" customWidth="1"/>
    <col min="7" max="8" width="15.33203125" style="1" customWidth="1"/>
    <col min="9" max="9" width="1" customWidth="1"/>
    <col min="10" max="10" width="21.44140625" customWidth="1"/>
    <col min="11" max="11" width="13" bestFit="1" customWidth="1"/>
    <col min="14" max="14" width="14.44140625" bestFit="1" customWidth="1"/>
  </cols>
  <sheetData>
    <row r="1" spans="2:8" ht="7.2" customHeight="1" thickBot="1" x14ac:dyDescent="0.35"/>
    <row r="2" spans="2:8" ht="42.6" customHeight="1" thickBot="1" x14ac:dyDescent="0.35">
      <c r="B2" s="60" t="s">
        <v>33</v>
      </c>
      <c r="C2" s="61"/>
      <c r="D2" s="61"/>
      <c r="E2" s="61"/>
      <c r="F2" s="61"/>
      <c r="G2" s="61"/>
      <c r="H2" s="62"/>
    </row>
    <row r="3" spans="2:8" ht="14.4" customHeight="1" x14ac:dyDescent="0.3">
      <c r="B3" s="63" t="s">
        <v>23</v>
      </c>
      <c r="C3" s="21"/>
      <c r="D3" s="65" t="s">
        <v>64</v>
      </c>
      <c r="E3" s="65"/>
      <c r="F3" s="65"/>
      <c r="G3" s="65"/>
      <c r="H3" s="66"/>
    </row>
    <row r="4" spans="2:8" x14ac:dyDescent="0.3">
      <c r="B4" s="64"/>
      <c r="C4" s="22"/>
      <c r="D4" s="58"/>
      <c r="E4" s="58"/>
      <c r="F4" s="58"/>
      <c r="G4" s="58"/>
      <c r="H4" s="59"/>
    </row>
    <row r="5" spans="2:8" ht="22.8" customHeight="1" x14ac:dyDescent="0.3">
      <c r="B5" s="64"/>
      <c r="C5" s="22"/>
      <c r="D5" s="58"/>
      <c r="E5" s="58"/>
      <c r="F5" s="58"/>
      <c r="G5" s="58"/>
      <c r="H5" s="59"/>
    </row>
    <row r="6" spans="2:8" x14ac:dyDescent="0.3">
      <c r="B6" s="67"/>
      <c r="C6" s="68"/>
      <c r="D6" s="68"/>
      <c r="E6" s="68"/>
      <c r="F6" s="68"/>
      <c r="G6" s="68"/>
      <c r="H6" s="69"/>
    </row>
    <row r="7" spans="2:8" ht="27.6" x14ac:dyDescent="0.3">
      <c r="B7" s="11" t="s">
        <v>24</v>
      </c>
      <c r="C7" s="23"/>
      <c r="D7" s="70" t="s">
        <v>53</v>
      </c>
      <c r="E7" s="70"/>
      <c r="F7" s="70"/>
      <c r="G7" s="70"/>
      <c r="H7" s="71"/>
    </row>
    <row r="8" spans="2:8" ht="58.8" customHeight="1" x14ac:dyDescent="0.3">
      <c r="B8" s="11" t="s">
        <v>25</v>
      </c>
      <c r="C8" s="23"/>
      <c r="D8" s="72" t="s">
        <v>43</v>
      </c>
      <c r="E8" s="72"/>
      <c r="F8" s="72"/>
      <c r="G8" s="72"/>
      <c r="H8" s="73"/>
    </row>
    <row r="9" spans="2:8" ht="41.4" customHeight="1" thickBot="1" x14ac:dyDescent="0.35">
      <c r="B9" s="13" t="s">
        <v>26</v>
      </c>
      <c r="C9" s="22"/>
      <c r="D9" s="58" t="s">
        <v>69</v>
      </c>
      <c r="E9" s="58"/>
      <c r="F9" s="58"/>
      <c r="G9" s="58"/>
      <c r="H9" s="59"/>
    </row>
    <row r="10" spans="2:8" ht="27" customHeight="1" x14ac:dyDescent="0.3">
      <c r="B10" s="29" t="s">
        <v>0</v>
      </c>
      <c r="C10" s="30" t="s">
        <v>35</v>
      </c>
      <c r="D10" s="31" t="s">
        <v>1</v>
      </c>
      <c r="E10" s="31" t="s">
        <v>2</v>
      </c>
      <c r="F10" s="32" t="s">
        <v>3</v>
      </c>
      <c r="G10" s="33" t="s">
        <v>4</v>
      </c>
      <c r="H10" s="34" t="s">
        <v>5</v>
      </c>
    </row>
    <row r="11" spans="2:8" ht="27" customHeight="1" x14ac:dyDescent="0.3">
      <c r="B11" s="74" t="s">
        <v>56</v>
      </c>
      <c r="C11" s="75"/>
      <c r="D11" s="75"/>
      <c r="E11" s="75"/>
      <c r="F11" s="75"/>
      <c r="G11" s="75"/>
      <c r="H11" s="76"/>
    </row>
    <row r="12" spans="2:8" x14ac:dyDescent="0.3">
      <c r="B12" s="12" t="s">
        <v>27</v>
      </c>
      <c r="C12" s="24"/>
      <c r="D12" s="2" t="s">
        <v>6</v>
      </c>
      <c r="E12" s="3"/>
      <c r="F12" s="6"/>
      <c r="G12" s="4"/>
      <c r="H12" s="8"/>
    </row>
    <row r="13" spans="2:8" ht="41.4" x14ac:dyDescent="0.3">
      <c r="B13" s="36" t="s">
        <v>28</v>
      </c>
      <c r="C13" s="37" t="s">
        <v>36</v>
      </c>
      <c r="D13" s="47" t="s">
        <v>7</v>
      </c>
      <c r="E13" s="48" t="s">
        <v>8</v>
      </c>
      <c r="F13" s="49">
        <v>0.25042999999999999</v>
      </c>
      <c r="G13" s="38"/>
      <c r="H13" s="39">
        <f>F13*G13</f>
        <v>0</v>
      </c>
    </row>
    <row r="14" spans="2:8" ht="24.6" customHeight="1" x14ac:dyDescent="0.3">
      <c r="B14" s="40" t="s">
        <v>41</v>
      </c>
      <c r="C14" s="37" t="s">
        <v>62</v>
      </c>
      <c r="D14" s="50" t="s">
        <v>57</v>
      </c>
      <c r="E14" s="45" t="s">
        <v>17</v>
      </c>
      <c r="F14" s="43">
        <v>375.64</v>
      </c>
      <c r="G14" s="38"/>
      <c r="H14" s="39">
        <f t="shared" ref="H14:H18" si="0">F14*G14</f>
        <v>0</v>
      </c>
    </row>
    <row r="15" spans="2:8" ht="28.8" customHeight="1" x14ac:dyDescent="0.3">
      <c r="B15" s="40" t="s">
        <v>30</v>
      </c>
      <c r="C15" s="37" t="s">
        <v>63</v>
      </c>
      <c r="D15" s="51" t="s">
        <v>59</v>
      </c>
      <c r="E15" s="45" t="s">
        <v>17</v>
      </c>
      <c r="F15" s="43">
        <v>432.34249999999997</v>
      </c>
      <c r="G15" s="38"/>
      <c r="H15" s="39">
        <f t="shared" si="0"/>
        <v>0</v>
      </c>
    </row>
    <row r="16" spans="2:8" ht="27" customHeight="1" x14ac:dyDescent="0.3">
      <c r="B16" s="40" t="s">
        <v>60</v>
      </c>
      <c r="C16" s="37" t="s">
        <v>63</v>
      </c>
      <c r="D16" s="51" t="s">
        <v>58</v>
      </c>
      <c r="E16" s="45" t="s">
        <v>17</v>
      </c>
      <c r="F16" s="43">
        <v>938.13</v>
      </c>
      <c r="G16" s="38"/>
      <c r="H16" s="39">
        <f t="shared" si="0"/>
        <v>0</v>
      </c>
    </row>
    <row r="17" spans="2:13" x14ac:dyDescent="0.3">
      <c r="B17" s="40" t="s">
        <v>60</v>
      </c>
      <c r="C17" s="37" t="s">
        <v>63</v>
      </c>
      <c r="D17" s="52" t="s">
        <v>48</v>
      </c>
      <c r="E17" s="42" t="s">
        <v>15</v>
      </c>
      <c r="F17" s="43">
        <v>3</v>
      </c>
      <c r="G17" s="53"/>
      <c r="H17" s="39">
        <f t="shared" si="0"/>
        <v>0</v>
      </c>
    </row>
    <row r="18" spans="2:13" ht="27.6" x14ac:dyDescent="0.3">
      <c r="B18" s="40" t="s">
        <v>72</v>
      </c>
      <c r="C18" s="37" t="s">
        <v>63</v>
      </c>
      <c r="D18" s="52" t="s">
        <v>49</v>
      </c>
      <c r="E18" s="42" t="s">
        <v>15</v>
      </c>
      <c r="F18" s="43">
        <v>5</v>
      </c>
      <c r="G18" s="53"/>
      <c r="H18" s="39">
        <f t="shared" si="0"/>
        <v>0</v>
      </c>
    </row>
    <row r="19" spans="2:13" x14ac:dyDescent="0.3">
      <c r="B19" s="17" t="s">
        <v>18</v>
      </c>
      <c r="C19" s="25"/>
      <c r="D19" s="18" t="s">
        <v>9</v>
      </c>
      <c r="E19" s="16"/>
      <c r="F19" s="5"/>
      <c r="G19" s="7"/>
      <c r="H19" s="9"/>
    </row>
    <row r="20" spans="2:13" ht="30.6" customHeight="1" x14ac:dyDescent="0.7">
      <c r="B20" s="46" t="s">
        <v>73</v>
      </c>
      <c r="C20" s="37" t="s">
        <v>37</v>
      </c>
      <c r="D20" s="44" t="s">
        <v>10</v>
      </c>
      <c r="E20" s="45" t="s">
        <v>34</v>
      </c>
      <c r="F20" s="43">
        <v>685.23</v>
      </c>
      <c r="G20" s="38"/>
      <c r="H20" s="39">
        <f t="shared" ref="H20:H25" si="1">F20*G20</f>
        <v>0</v>
      </c>
      <c r="J20" s="28"/>
      <c r="K20" s="28"/>
      <c r="M20" s="15"/>
    </row>
    <row r="21" spans="2:13" ht="30.6" customHeight="1" x14ac:dyDescent="0.7">
      <c r="B21" s="46" t="s">
        <v>74</v>
      </c>
      <c r="C21" s="37" t="s">
        <v>38</v>
      </c>
      <c r="D21" s="44" t="s">
        <v>32</v>
      </c>
      <c r="E21" s="45" t="s">
        <v>34</v>
      </c>
      <c r="F21" s="43">
        <v>34.261500000000005</v>
      </c>
      <c r="G21" s="38"/>
      <c r="H21" s="39">
        <f t="shared" si="1"/>
        <v>0</v>
      </c>
      <c r="J21" s="28"/>
      <c r="K21" s="28"/>
      <c r="M21" s="15"/>
    </row>
    <row r="22" spans="2:13" ht="28.2" customHeight="1" x14ac:dyDescent="0.7">
      <c r="B22" s="46" t="s">
        <v>75</v>
      </c>
      <c r="C22" s="37" t="s">
        <v>39</v>
      </c>
      <c r="D22" s="44" t="s">
        <v>11</v>
      </c>
      <c r="E22" s="45" t="s">
        <v>17</v>
      </c>
      <c r="F22" s="35">
        <v>453.95962499999996</v>
      </c>
      <c r="G22" s="38"/>
      <c r="H22" s="39">
        <f>F22*G22</f>
        <v>0</v>
      </c>
      <c r="J22" s="28"/>
    </row>
    <row r="23" spans="2:13" x14ac:dyDescent="0.3">
      <c r="B23" s="17" t="s">
        <v>19</v>
      </c>
      <c r="C23" s="25"/>
      <c r="D23" s="18" t="s">
        <v>12</v>
      </c>
      <c r="E23" s="16"/>
      <c r="F23" s="19"/>
      <c r="G23" s="7"/>
      <c r="H23" s="9"/>
    </row>
    <row r="24" spans="2:13" ht="40.200000000000003" customHeight="1" x14ac:dyDescent="0.3">
      <c r="B24" s="40" t="s">
        <v>76</v>
      </c>
      <c r="C24" s="37" t="s">
        <v>44</v>
      </c>
      <c r="D24" s="44" t="s">
        <v>66</v>
      </c>
      <c r="E24" s="42" t="s">
        <v>17</v>
      </c>
      <c r="F24" s="35">
        <v>434.22225000000003</v>
      </c>
      <c r="G24" s="38"/>
      <c r="H24" s="39">
        <f t="shared" si="1"/>
        <v>0</v>
      </c>
    </row>
    <row r="25" spans="2:13" ht="40.200000000000003" customHeight="1" x14ac:dyDescent="0.3">
      <c r="B25" s="40" t="s">
        <v>77</v>
      </c>
      <c r="C25" s="37" t="s">
        <v>40</v>
      </c>
      <c r="D25" s="44" t="s">
        <v>67</v>
      </c>
      <c r="E25" s="42" t="s">
        <v>17</v>
      </c>
      <c r="F25" s="35">
        <v>453.95962499999996</v>
      </c>
      <c r="G25" s="38"/>
      <c r="H25" s="39">
        <f t="shared" si="1"/>
        <v>0</v>
      </c>
    </row>
    <row r="26" spans="2:13" x14ac:dyDescent="0.3">
      <c r="B26" s="17" t="s">
        <v>20</v>
      </c>
      <c r="C26" s="25"/>
      <c r="D26" s="18" t="s">
        <v>13</v>
      </c>
      <c r="E26" s="16"/>
      <c r="F26" s="5"/>
      <c r="G26" s="7"/>
      <c r="H26" s="9"/>
    </row>
    <row r="27" spans="2:13" ht="38.4" customHeight="1" x14ac:dyDescent="0.3">
      <c r="B27" s="40" t="s">
        <v>78</v>
      </c>
      <c r="C27" s="37" t="s">
        <v>50</v>
      </c>
      <c r="D27" s="41" t="s">
        <v>54</v>
      </c>
      <c r="E27" s="42" t="s">
        <v>17</v>
      </c>
      <c r="F27" s="35">
        <v>938.13</v>
      </c>
      <c r="G27" s="38"/>
      <c r="H27" s="39">
        <f t="shared" ref="H27:H28" si="2">G27*F27</f>
        <v>0</v>
      </c>
      <c r="L27" s="26"/>
    </row>
    <row r="28" spans="2:13" ht="42" customHeight="1" x14ac:dyDescent="0.3">
      <c r="B28" s="40" t="s">
        <v>79</v>
      </c>
      <c r="C28" s="37" t="s">
        <v>51</v>
      </c>
      <c r="D28" s="41" t="s">
        <v>45</v>
      </c>
      <c r="E28" s="42" t="s">
        <v>17</v>
      </c>
      <c r="F28" s="35">
        <v>394.7475</v>
      </c>
      <c r="G28" s="38"/>
      <c r="H28" s="39">
        <f t="shared" si="2"/>
        <v>0</v>
      </c>
    </row>
    <row r="29" spans="2:13" ht="42" customHeight="1" x14ac:dyDescent="0.3">
      <c r="B29" s="40" t="s">
        <v>80</v>
      </c>
      <c r="C29" s="37" t="s">
        <v>51</v>
      </c>
      <c r="D29" s="41" t="s">
        <v>84</v>
      </c>
      <c r="E29" s="42" t="s">
        <v>65</v>
      </c>
      <c r="F29" s="35">
        <v>73.356637500000005</v>
      </c>
      <c r="G29" s="38"/>
      <c r="H29" s="39">
        <f t="shared" ref="H29" si="3">G29*F29</f>
        <v>0</v>
      </c>
    </row>
    <row r="30" spans="2:13" x14ac:dyDescent="0.3">
      <c r="B30" s="17" t="s">
        <v>21</v>
      </c>
      <c r="C30" s="25"/>
      <c r="D30" s="18" t="s">
        <v>14</v>
      </c>
      <c r="E30" s="20"/>
      <c r="F30" s="19"/>
      <c r="G30" s="7"/>
      <c r="H30" s="9"/>
    </row>
    <row r="31" spans="2:13" x14ac:dyDescent="0.3">
      <c r="B31" s="40" t="s">
        <v>31</v>
      </c>
      <c r="C31" s="37" t="s">
        <v>42</v>
      </c>
      <c r="D31" s="44" t="s">
        <v>46</v>
      </c>
      <c r="E31" s="45" t="s">
        <v>15</v>
      </c>
      <c r="F31" s="35">
        <v>3</v>
      </c>
      <c r="G31" s="38"/>
      <c r="H31" s="39">
        <f t="shared" ref="H31:H32" si="4">F31*G31</f>
        <v>0</v>
      </c>
    </row>
    <row r="32" spans="2:13" ht="29.4" x14ac:dyDescent="0.3">
      <c r="B32" s="40" t="s">
        <v>61</v>
      </c>
      <c r="C32" s="37" t="s">
        <v>42</v>
      </c>
      <c r="D32" s="44" t="s">
        <v>70</v>
      </c>
      <c r="E32" s="45" t="s">
        <v>15</v>
      </c>
      <c r="F32" s="35">
        <v>5</v>
      </c>
      <c r="G32" s="38"/>
      <c r="H32" s="39">
        <f t="shared" si="4"/>
        <v>0</v>
      </c>
    </row>
    <row r="33" spans="2:11" x14ac:dyDescent="0.3">
      <c r="B33" s="17" t="s">
        <v>22</v>
      </c>
      <c r="C33" s="25"/>
      <c r="D33" s="18" t="s">
        <v>16</v>
      </c>
      <c r="E33" s="20"/>
      <c r="F33" s="19"/>
      <c r="G33" s="7"/>
      <c r="H33" s="9"/>
    </row>
    <row r="34" spans="2:11" ht="41.4" x14ac:dyDescent="0.3">
      <c r="B34" s="46" t="s">
        <v>81</v>
      </c>
      <c r="C34" s="37" t="s">
        <v>83</v>
      </c>
      <c r="D34" s="44" t="s">
        <v>55</v>
      </c>
      <c r="E34" s="45" t="s">
        <v>17</v>
      </c>
      <c r="F34" s="43">
        <v>375.65</v>
      </c>
      <c r="G34" s="38"/>
      <c r="H34" s="39">
        <f t="shared" ref="H34" si="5">F34*G34</f>
        <v>0</v>
      </c>
    </row>
    <row r="35" spans="2:11" x14ac:dyDescent="0.3">
      <c r="B35" s="17" t="s">
        <v>47</v>
      </c>
      <c r="C35" s="25"/>
      <c r="D35" s="18" t="s">
        <v>68</v>
      </c>
      <c r="E35" s="20"/>
      <c r="F35" s="19"/>
      <c r="G35" s="7"/>
      <c r="H35" s="9"/>
    </row>
    <row r="36" spans="2:11" ht="27.6" x14ac:dyDescent="0.3">
      <c r="B36" s="46" t="s">
        <v>82</v>
      </c>
      <c r="C36" s="37" t="s">
        <v>52</v>
      </c>
      <c r="D36" s="44" t="s">
        <v>71</v>
      </c>
      <c r="E36" s="45" t="s">
        <v>17</v>
      </c>
      <c r="F36" s="43">
        <v>753</v>
      </c>
      <c r="G36" s="54"/>
      <c r="H36" s="39"/>
    </row>
    <row r="37" spans="2:11" ht="21.6" customHeight="1" thickBot="1" x14ac:dyDescent="0.35">
      <c r="B37" s="55" t="s">
        <v>29</v>
      </c>
      <c r="C37" s="56"/>
      <c r="D37" s="56"/>
      <c r="E37" s="56"/>
      <c r="F37" s="56"/>
      <c r="G37" s="57"/>
      <c r="H37" s="27">
        <f>SUM(H13:H36)</f>
        <v>0</v>
      </c>
      <c r="K37" s="14"/>
    </row>
    <row r="38" spans="2:11" ht="16.2" thickBot="1" x14ac:dyDescent="0.35">
      <c r="H38" s="27">
        <f>H37*1.23</f>
        <v>0</v>
      </c>
    </row>
  </sheetData>
  <mergeCells count="9">
    <mergeCell ref="B37:G37"/>
    <mergeCell ref="D9:H9"/>
    <mergeCell ref="B2:H2"/>
    <mergeCell ref="B3:B5"/>
    <mergeCell ref="D3:H5"/>
    <mergeCell ref="B6:H6"/>
    <mergeCell ref="D7:H7"/>
    <mergeCell ref="D8:H8"/>
    <mergeCell ref="B11:H11"/>
  </mergeCells>
  <phoneticPr fontId="16" type="noConversion"/>
  <conditionalFormatting sqref="D32:E32">
    <cfRule type="cellIs" dxfId="11" priority="192" operator="equal">
      <formula>0</formula>
    </cfRule>
  </conditionalFormatting>
  <conditionalFormatting sqref="E31">
    <cfRule type="cellIs" dxfId="10" priority="149" operator="equal">
      <formula>0</formula>
    </cfRule>
  </conditionalFormatting>
  <conditionalFormatting sqref="D13">
    <cfRule type="cellIs" dxfId="9" priority="145" operator="equal">
      <formula>0</formula>
    </cfRule>
  </conditionalFormatting>
  <conditionalFormatting sqref="D22:E22">
    <cfRule type="cellIs" dxfId="8" priority="141" operator="equal">
      <formula>0</formula>
    </cfRule>
  </conditionalFormatting>
  <conditionalFormatting sqref="D20:E20">
    <cfRule type="cellIs" dxfId="7" priority="142" operator="equal">
      <formula>0</formula>
    </cfRule>
  </conditionalFormatting>
  <conditionalFormatting sqref="E14:E16">
    <cfRule type="cellIs" dxfId="6" priority="139" operator="equal">
      <formula>0</formula>
    </cfRule>
  </conditionalFormatting>
  <conditionalFormatting sqref="D21:E21">
    <cfRule type="cellIs" dxfId="5" priority="45" operator="equal">
      <formula>0</formula>
    </cfRule>
  </conditionalFormatting>
  <conditionalFormatting sqref="D34:E34">
    <cfRule type="cellIs" dxfId="4" priority="44" operator="equal">
      <formula>0</formula>
    </cfRule>
  </conditionalFormatting>
  <conditionalFormatting sqref="D31">
    <cfRule type="cellIs" dxfId="3" priority="35" operator="equal">
      <formula>0</formula>
    </cfRule>
  </conditionalFormatting>
  <conditionalFormatting sqref="D17:E18">
    <cfRule type="cellIs" dxfId="2" priority="27" operator="equal">
      <formula>0</formula>
    </cfRule>
  </conditionalFormatting>
  <conditionalFormatting sqref="D36:E36">
    <cfRule type="cellIs" dxfId="1" priority="2" operator="equal">
      <formula>0</formula>
    </cfRule>
  </conditionalFormatting>
  <conditionalFormatting sqref="D36:E36">
    <cfRule type="cellIs" dxfId="0" priority="1" operator="equal">
      <formula>0</formula>
    </cfRule>
  </conditionalFormatting>
  <pageMargins left="0.25" right="0.25" top="0.75" bottom="0.75" header="0.3" footer="0.3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Arkusze</vt:lpstr>
      </vt:variant>
      <vt:variant>
        <vt:i4>1</vt:i4>
      </vt:variant>
      <vt:variant>
        <vt:lpstr>Wykresy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Wykres2</vt:lpstr>
      <vt:lpstr>Wykres1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Zdun</dc:creator>
  <cp:lastModifiedBy>Ewa Poźniak</cp:lastModifiedBy>
  <cp:lastPrinted>2023-02-21T12:42:25Z</cp:lastPrinted>
  <dcterms:created xsi:type="dcterms:W3CDTF">2022-01-29T18:44:56Z</dcterms:created>
  <dcterms:modified xsi:type="dcterms:W3CDTF">2023-02-21T12:42:27Z</dcterms:modified>
</cp:coreProperties>
</file>